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deleon\Desktop\"/>
    </mc:Choice>
  </mc:AlternateContent>
  <bookViews>
    <workbookView xWindow="0" yWindow="0" windowWidth="20490" windowHeight="7755"/>
  </bookViews>
  <sheets>
    <sheet name="PLANT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PLANTA!$A$7:$F$586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[1]PVC!#REF!</definedName>
    <definedName name="a">[1]PVC!#REF!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[2]M.O.!#REF!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[4]INSU!$D$9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" localSheetId="0">'[6]CUB-10181-3(Rescision)'!#REF!</definedName>
    <definedName name="ADA">'[6]CUB-10181-3(Rescision)'!#REF!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[4]INSU!$D$17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[7]M.O.!$C$12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[7]M.O.!#REF!</definedName>
    <definedName name="analiis">[7]M.O.!#REF!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PLANTA!$A$1:$F$605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[8]M.O.!#REF!</definedName>
    <definedName name="as">[8]M.O.!#REF!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[5]INS!#REF!</definedName>
    <definedName name="AYCARP">[5]INS!#REF!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[9]ADDENDA!#REF!</definedName>
    <definedName name="b">[9]ADDENDA!#REF!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[10]INSU!$B$42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[7]M.O.!$C$9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[7]M.O.!#REF!</definedName>
    <definedName name="CARACOL">[7]M.O.!#REF!</definedName>
    <definedName name="CARANTEPECHO" localSheetId="0">[7]M.O.!#REF!</definedName>
    <definedName name="CARANTEPECHO">[7]M.O.!#REF!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[7]M.O.!#REF!</definedName>
    <definedName name="CARCOL30">[7]M.O.!#REF!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[7]M.O.!#REF!</definedName>
    <definedName name="CARCOL50">[7]M.O.!#REF!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[7]M.O.!#REF!</definedName>
    <definedName name="CARCOL51">[7]M.O.!#REF!</definedName>
    <definedName name="CARCOLAMARRE" localSheetId="0">[7]M.O.!#REF!</definedName>
    <definedName name="CARCOLAMARRE">[7]M.O.!#REF!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[7]M.O.!#REF!</definedName>
    <definedName name="CARLOSAPLA">[7]M.O.!#REF!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[7]M.O.!#REF!</definedName>
    <definedName name="CARLOSAVARIASAGUAS">[7]M.O.!#REF!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[7]M.O.!#REF!</definedName>
    <definedName name="CARMURO">[7]M.O.!#REF!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[5]INS!#REF!</definedName>
    <definedName name="CARP1">[5]INS!#REF!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[5]INS!#REF!</definedName>
    <definedName name="CARP2">[5]INS!#REF!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[7]M.O.!#REF!</definedName>
    <definedName name="CARPDINTEL">[7]M.O.!#REF!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[7]M.O.!#REF!</definedName>
    <definedName name="CARPVIGA2040">[7]M.O.!#REF!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[7]M.O.!#REF!</definedName>
    <definedName name="CARPVIGA3050">[7]M.O.!#REF!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[7]M.O.!#REF!</definedName>
    <definedName name="CARPVIGA3060">[7]M.O.!#REF!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[7]M.O.!#REF!</definedName>
    <definedName name="CARPVIGA4080">[7]M.O.!#REF!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[7]M.O.!#REF!</definedName>
    <definedName name="CARRAMPA">[7]M.O.!#REF!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[7]M.O.!#REF!</definedName>
    <definedName name="CASABE">[7]M.O.!#REF!</definedName>
    <definedName name="CASABE_8" localSheetId="0">#REF!</definedName>
    <definedName name="CASABE_8">#REF!</definedName>
    <definedName name="CASBESTO" localSheetId="0">[7]M.O.!#REF!</definedName>
    <definedName name="CASBESTO">[7]M.O.!#REF!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[5]INS!#REF!</definedName>
    <definedName name="CBLOCK10">[5]INS!#REF!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[10]INSU!$B$104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[4]INSU!$D$130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[4]INSU!$D$131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[9]ADDENDA!#REF!</definedName>
    <definedName name="cuadro">[9]ADDENDA!#REF!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[7]M.O.!#REF!</definedName>
    <definedName name="CZINC">[7]M.O.!#REF!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[8]M.O.!#REF!</definedName>
    <definedName name="derop">[8]M.O.!#REF!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[4]MO!$B$256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[4]MO!$B$247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[5]INS!$D$561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[2]M.O.!#REF!</definedName>
    <definedName name="H">[2]M.O.!#REF!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[7]M.O.!#REF!</definedName>
    <definedName name="ilma">[7]M.O.!#REF!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[8]M.O.!$C$10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[7]M.O.!#REF!</definedName>
    <definedName name="k">[7]M.O.!#REF!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[10]INSU!$B$41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[7]M.O.!$C$10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[4]INSU!$D$132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[5]INS!#REF!</definedName>
    <definedName name="MAESTROCARP">[5]INS!#REF!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[4]MO!$B$612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[5]INS!#REF!</definedName>
    <definedName name="MOPISOCERAMICA">[5]INS!#REF!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[4]MO!$B$11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[10]MO!$B$11</definedName>
    <definedName name="PEONCARP" localSheetId="0">[5]INS!#REF!</definedName>
    <definedName name="PEONCARP">[5]INS!#REF!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[10]INSU!$B$103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[10]INSU!$B$90</definedName>
    <definedName name="PLIGADORA2">[5]INS!$D$563</definedName>
    <definedName name="PLIGADORA2_6" localSheetId="0">#REF!</definedName>
    <definedName name="PLIGADORA2_6">#REF!</definedName>
    <definedName name="PLOMERO" localSheetId="0">[5]INS!#REF!</definedName>
    <definedName name="PLOMERO">[5]INS!#REF!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[5]INS!#REF!</definedName>
    <definedName name="PLOMEROAYUDANTE">[5]INS!#REF!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[5]INS!#REF!</definedName>
    <definedName name="PLOMEROOFICIAL">[5]INS!#REF!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[4]INSU!$D$133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[5]INS!$D$568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[2]M.O.!#REF!</definedName>
    <definedName name="QQQ">[2]M.O.!#REF!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[22]INSU!$D$133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[23]COF!$G$733</definedName>
    <definedName name="REFERENCIA">[24]COF!$G$733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[7]M.O.!$C$12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PLANTA!$1:$7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582" i="2" l="1"/>
  <c r="F583" i="2" s="1"/>
  <c r="F581" i="2"/>
  <c r="F351" i="2" l="1"/>
  <c r="F350" i="2"/>
  <c r="F349" i="2"/>
  <c r="F348" i="2"/>
  <c r="F347" i="2"/>
  <c r="F346" i="2"/>
  <c r="F210" i="2"/>
  <c r="F209" i="2"/>
  <c r="F206" i="2"/>
  <c r="F205" i="2"/>
  <c r="F204" i="2"/>
  <c r="F203" i="2"/>
  <c r="F202" i="2"/>
  <c r="F180" i="2"/>
  <c r="F168" i="2"/>
  <c r="F167" i="2"/>
  <c r="F164" i="2"/>
  <c r="F163" i="2"/>
  <c r="F162" i="2"/>
  <c r="F146" i="2"/>
  <c r="F34" i="2"/>
  <c r="F32" i="2"/>
  <c r="F31" i="2"/>
  <c r="F30" i="2"/>
  <c r="F29" i="2"/>
  <c r="F579" i="2" l="1"/>
  <c r="F576" i="2"/>
  <c r="F574" i="2"/>
  <c r="F573" i="2"/>
  <c r="F572" i="2"/>
  <c r="F571" i="2"/>
  <c r="F568" i="2"/>
  <c r="F565" i="2"/>
  <c r="F564" i="2"/>
  <c r="F561" i="2"/>
  <c r="F560" i="2"/>
  <c r="F559" i="2"/>
  <c r="F558" i="2"/>
  <c r="F557" i="2"/>
  <c r="F556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39" i="2"/>
  <c r="F538" i="2"/>
  <c r="F537" i="2"/>
  <c r="F536" i="2"/>
  <c r="F535" i="2"/>
  <c r="F534" i="2"/>
  <c r="F533" i="2"/>
  <c r="F532" i="2"/>
  <c r="F531" i="2"/>
  <c r="F530" i="2"/>
  <c r="F529" i="2"/>
  <c r="F526" i="2"/>
  <c r="F525" i="2"/>
  <c r="F522" i="2"/>
  <c r="F521" i="2"/>
  <c r="F520" i="2"/>
  <c r="F517" i="2"/>
  <c r="F516" i="2"/>
  <c r="F515" i="2"/>
  <c r="F512" i="2"/>
  <c r="F508" i="2"/>
  <c r="F507" i="2"/>
  <c r="F506" i="2"/>
  <c r="F505" i="2"/>
  <c r="F504" i="2"/>
  <c r="F503" i="2"/>
  <c r="F502" i="2"/>
  <c r="F501" i="2"/>
  <c r="F500" i="2"/>
  <c r="F498" i="2"/>
  <c r="F497" i="2"/>
  <c r="F496" i="2"/>
  <c r="F495" i="2"/>
  <c r="F494" i="2"/>
  <c r="F493" i="2"/>
  <c r="F492" i="2"/>
  <c r="F491" i="2"/>
  <c r="F490" i="2"/>
  <c r="F488" i="2"/>
  <c r="F487" i="2"/>
  <c r="F486" i="2"/>
  <c r="F485" i="2"/>
  <c r="F484" i="2"/>
  <c r="F481" i="2"/>
  <c r="F480" i="2"/>
  <c r="F478" i="2"/>
  <c r="F477" i="2"/>
  <c r="F476" i="2"/>
  <c r="F475" i="2"/>
  <c r="F474" i="2"/>
  <c r="F473" i="2"/>
  <c r="F472" i="2"/>
  <c r="F471" i="2"/>
  <c r="F468" i="2"/>
  <c r="F465" i="2"/>
  <c r="F464" i="2"/>
  <c r="F463" i="2"/>
  <c r="F462" i="2"/>
  <c r="F459" i="2"/>
  <c r="F458" i="2"/>
  <c r="F457" i="2"/>
  <c r="F454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5" i="2"/>
  <c r="F434" i="2"/>
  <c r="F433" i="2"/>
  <c r="F430" i="2"/>
  <c r="F429" i="2"/>
  <c r="F428" i="2"/>
  <c r="F427" i="2"/>
  <c r="F426" i="2"/>
  <c r="F425" i="2"/>
  <c r="F424" i="2"/>
  <c r="F423" i="2"/>
  <c r="F420" i="2"/>
  <c r="F419" i="2"/>
  <c r="F418" i="2"/>
  <c r="F417" i="2"/>
  <c r="F416" i="2"/>
  <c r="F415" i="2"/>
  <c r="F414" i="2"/>
  <c r="F413" i="2"/>
  <c r="F412" i="2"/>
  <c r="F411" i="2"/>
  <c r="F408" i="2"/>
  <c r="F407" i="2"/>
  <c r="F406" i="2"/>
  <c r="F403" i="2"/>
  <c r="F402" i="2"/>
  <c r="F401" i="2"/>
  <c r="F400" i="2"/>
  <c r="F399" i="2"/>
  <c r="F398" i="2"/>
  <c r="F397" i="2"/>
  <c r="F394" i="2"/>
  <c r="F393" i="2"/>
  <c r="F392" i="2"/>
  <c r="F391" i="2"/>
  <c r="F390" i="2"/>
  <c r="F389" i="2"/>
  <c r="F388" i="2"/>
  <c r="F387" i="2"/>
  <c r="F386" i="2"/>
  <c r="F385" i="2"/>
  <c r="F383" i="2"/>
  <c r="F382" i="2"/>
  <c r="F381" i="2"/>
  <c r="F380" i="2"/>
  <c r="F379" i="2"/>
  <c r="F378" i="2"/>
  <c r="F377" i="2"/>
  <c r="F375" i="2"/>
  <c r="F372" i="2"/>
  <c r="F371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4" i="2"/>
  <c r="F323" i="2"/>
  <c r="F322" i="2"/>
  <c r="F319" i="2"/>
  <c r="F314" i="2"/>
  <c r="F313" i="2"/>
  <c r="F312" i="2"/>
  <c r="F311" i="2"/>
  <c r="F310" i="2"/>
  <c r="F309" i="2"/>
  <c r="F307" i="2"/>
  <c r="F306" i="2"/>
  <c r="F305" i="2"/>
  <c r="F304" i="2"/>
  <c r="F302" i="2"/>
  <c r="F301" i="2"/>
  <c r="F300" i="2"/>
  <c r="F299" i="2"/>
  <c r="F297" i="2"/>
  <c r="F296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6" i="2"/>
  <c r="F261" i="2"/>
  <c r="F259" i="2"/>
  <c r="F256" i="2"/>
  <c r="F253" i="2"/>
  <c r="F252" i="2"/>
  <c r="F251" i="2"/>
  <c r="F250" i="2"/>
  <c r="F247" i="2"/>
  <c r="F243" i="2"/>
  <c r="F238" i="2"/>
  <c r="F237" i="2"/>
  <c r="F236" i="2"/>
  <c r="F233" i="2"/>
  <c r="F232" i="2"/>
  <c r="F231" i="2"/>
  <c r="F230" i="2"/>
  <c r="F227" i="2"/>
  <c r="F226" i="2"/>
  <c r="F225" i="2"/>
  <c r="F222" i="2"/>
  <c r="F221" i="2"/>
  <c r="F220" i="2"/>
  <c r="F217" i="2"/>
  <c r="F216" i="2"/>
  <c r="F215" i="2"/>
  <c r="F199" i="2"/>
  <c r="F198" i="2"/>
  <c r="F197" i="2"/>
  <c r="F196" i="2"/>
  <c r="F193" i="2"/>
  <c r="F192" i="2"/>
  <c r="F191" i="2"/>
  <c r="F188" i="2"/>
  <c r="F185" i="2"/>
  <c r="F182" i="2"/>
  <c r="F179" i="2"/>
  <c r="F178" i="2"/>
  <c r="F175" i="2"/>
  <c r="F174" i="2"/>
  <c r="F173" i="2"/>
  <c r="F172" i="2"/>
  <c r="F169" i="2"/>
  <c r="F161" i="2"/>
  <c r="F157" i="2"/>
  <c r="F154" i="2"/>
  <c r="F151" i="2"/>
  <c r="F149" i="2"/>
  <c r="F148" i="2"/>
  <c r="F147" i="2"/>
  <c r="F143" i="2"/>
  <c r="F142" i="2"/>
  <c r="F141" i="2"/>
  <c r="F138" i="2"/>
  <c r="F135" i="2"/>
  <c r="F132" i="2"/>
  <c r="F130" i="2"/>
  <c r="F129" i="2"/>
  <c r="F127" i="2"/>
  <c r="F126" i="2"/>
  <c r="F125" i="2"/>
  <c r="F123" i="2"/>
  <c r="F122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2" i="2"/>
  <c r="F80" i="2"/>
  <c r="F79" i="2"/>
  <c r="F76" i="2"/>
  <c r="F73" i="2"/>
  <c r="F70" i="2"/>
  <c r="F69" i="2"/>
  <c r="F68" i="2"/>
  <c r="F67" i="2"/>
  <c r="F64" i="2"/>
  <c r="F60" i="2"/>
  <c r="F59" i="2"/>
  <c r="F58" i="2"/>
  <c r="F57" i="2"/>
  <c r="F54" i="2"/>
  <c r="F53" i="2"/>
  <c r="F52" i="2"/>
  <c r="F49" i="2"/>
  <c r="F48" i="2"/>
  <c r="F47" i="2"/>
  <c r="F46" i="2"/>
  <c r="F44" i="2"/>
  <c r="F43" i="2"/>
  <c r="F42" i="2"/>
  <c r="F41" i="2"/>
  <c r="F40" i="2"/>
  <c r="F39" i="2"/>
  <c r="F38" i="2"/>
  <c r="F26" i="2"/>
  <c r="F24" i="2"/>
  <c r="F23" i="2"/>
  <c r="F20" i="2"/>
  <c r="F19" i="2"/>
  <c r="F18" i="2"/>
  <c r="F17" i="2"/>
  <c r="F16" i="2"/>
  <c r="F15" i="2"/>
  <c r="F14" i="2"/>
  <c r="F13" i="2"/>
  <c r="F10" i="2"/>
  <c r="F9" i="2"/>
  <c r="F577" i="2" l="1"/>
  <c r="F585" i="2" l="1"/>
  <c r="F586" i="2" s="1"/>
  <c r="F598" i="2" l="1"/>
  <c r="F594" i="2"/>
  <c r="F590" i="2"/>
  <c r="F597" i="2"/>
  <c r="F593" i="2"/>
  <c r="F589" i="2"/>
  <c r="F596" i="2"/>
  <c r="F592" i="2"/>
  <c r="F591" i="2"/>
  <c r="F595" i="2" l="1"/>
  <c r="F599" i="2" s="1"/>
  <c r="F601" i="2" s="1"/>
  <c r="F603" i="2" s="1"/>
</calcChain>
</file>

<file path=xl/sharedStrings.xml><?xml version="1.0" encoding="utf-8"?>
<sst xmlns="http://schemas.openxmlformats.org/spreadsheetml/2006/main" count="962" uniqueCount="565">
  <si>
    <t>Ubicación : PROVINCIA VALVERDE</t>
  </si>
  <si>
    <t>ZONA I</t>
  </si>
  <si>
    <t>No</t>
  </si>
  <si>
    <t>P A R T I D A S</t>
  </si>
  <si>
    <t>CANTIDAD</t>
  </si>
  <si>
    <t>U</t>
  </si>
  <si>
    <t>P.U. (RD$)</t>
  </si>
  <si>
    <t xml:space="preserve"> VALOR (RD$)</t>
  </si>
  <si>
    <t>A</t>
  </si>
  <si>
    <t>I</t>
  </si>
  <si>
    <t xml:space="preserve">REPLANTEO </t>
  </si>
  <si>
    <t>MOVIMIENTO DE TIERRA</t>
  </si>
  <si>
    <t>M3</t>
  </si>
  <si>
    <t>TERMINACION DE SUPERFICIE</t>
  </si>
  <si>
    <t>M2</t>
  </si>
  <si>
    <t>FINO TECHO</t>
  </si>
  <si>
    <t>PAÑETE INTERIOR PULIDO</t>
  </si>
  <si>
    <t>PAÑETE EXTERIOR</t>
  </si>
  <si>
    <t>CANTOS</t>
  </si>
  <si>
    <t>M</t>
  </si>
  <si>
    <t>GL</t>
  </si>
  <si>
    <t>VIBRADO</t>
  </si>
  <si>
    <t>ML</t>
  </si>
  <si>
    <t>II</t>
  </si>
  <si>
    <t>REPLANTEO</t>
  </si>
  <si>
    <t>LBS</t>
  </si>
  <si>
    <t>PINTURA</t>
  </si>
  <si>
    <t>VENTANAS</t>
  </si>
  <si>
    <t>PRELIMINARES</t>
  </si>
  <si>
    <t xml:space="preserve">EXCAVACION MATERIAL NO CLASIFICADO A MANO </t>
  </si>
  <si>
    <t>MUROS DE BLOQUES</t>
  </si>
  <si>
    <t>PAÑETE INTERIOR</t>
  </si>
  <si>
    <t xml:space="preserve">CANTOS </t>
  </si>
  <si>
    <t>ANTEPECHO</t>
  </si>
  <si>
    <t xml:space="preserve">EXCAVACION MATERIAL A MANO </t>
  </si>
  <si>
    <t xml:space="preserve">RELLENO COMPACTADO A MANO </t>
  </si>
  <si>
    <t xml:space="preserve">TERMINACION DE SUPERFICIE </t>
  </si>
  <si>
    <t xml:space="preserve">PAÑETE </t>
  </si>
  <si>
    <t>UD</t>
  </si>
  <si>
    <t>P</t>
  </si>
  <si>
    <t>PLANTA POTABILIZADORA DE 100 LPS FILTRACION RAPIDA</t>
  </si>
  <si>
    <t xml:space="preserve">MOVIMIENTO GENERAL  DE LA PLANTA </t>
  </si>
  <si>
    <t>PRELIMINARE</t>
  </si>
  <si>
    <t>REPLANTEO Y CONTROL TOPOGRÁFICO</t>
  </si>
  <si>
    <t>EXPLANACION MATERIAL CON EQUIPO</t>
  </si>
  <si>
    <t>EXCAVACION MATERIAL NO CLASIFICADO C/EQUIPO</t>
  </si>
  <si>
    <t xml:space="preserve">RELLENO COMPACTADO C/COMPACTADOR MECANICOS EN CAPAS DE 0.20 M </t>
  </si>
  <si>
    <t xml:space="preserve">BOTE DE MATERIAL C/CAMION  DIS= 10 KM (INCLUYE ESPARCIMIENTO EN BOTADERO) </t>
  </si>
  <si>
    <t>DEMOLICION EN ESTRUCTURA EXISTENTE</t>
  </si>
  <si>
    <t>2.5.1</t>
  </si>
  <si>
    <t xml:space="preserve">LOSA DE FONDO  0.20 M </t>
  </si>
  <si>
    <t>2.5.2</t>
  </si>
  <si>
    <t xml:space="preserve">MUROS 0.25  H= 3.50 M </t>
  </si>
  <si>
    <t>2.5.3</t>
  </si>
  <si>
    <t xml:space="preserve">BOTE DE MATERIAL PRODUCTO DE LA DEMOLICION DEL FILTRO D= 5 KM (INCLUYE ESPARCIMIENTO EN BOTADERO) </t>
  </si>
  <si>
    <t xml:space="preserve">MOVIMIENTO DE TIERRA </t>
  </si>
  <si>
    <t>2.6.1</t>
  </si>
  <si>
    <t xml:space="preserve">EXTRACCION DE MATERIAL EN PROCESO DE DEMOLICION DE LA LOSA DE FONDO 0.30 M  A= 254.85 M2 </t>
  </si>
  <si>
    <t>2.6.2</t>
  </si>
  <si>
    <t xml:space="preserve">BOTE DE MATERIAL PRODUCTO DE LA EXTRACCION D= 5 KM (INCLUYE ESPARCIMIENTO EN BOTADERO) </t>
  </si>
  <si>
    <t>2.6.3</t>
  </si>
  <si>
    <t xml:space="preserve">SUMINISTRO DE MATERIAL DE MINA PARA RELLENAR AREA INTERVENIDA </t>
  </si>
  <si>
    <t>2.6.4</t>
  </si>
  <si>
    <t xml:space="preserve">RELLENO COMPACTADO C/COMPACTADOR MECANICO EN CAPAS DE 0.20 M </t>
  </si>
  <si>
    <t>2.6.5</t>
  </si>
  <si>
    <t xml:space="preserve">HORMIGON DE NIVELACION FC'= 180 KG/CM2 </t>
  </si>
  <si>
    <t xml:space="preserve">REGISTRO ENTRADA A LA PLANTA EN HA P/VALVULAS 16"  PLATILLADA COMPLETA </t>
  </si>
  <si>
    <t xml:space="preserve">BOTE DE MATERIAL C/CAMION D= 5 KM (INCLUYE ESPARCIMIENTO EN BOTADERO) </t>
  </si>
  <si>
    <t xml:space="preserve">HORMIGON ARMADO EN:  FC' = 240 KG/CM2 </t>
  </si>
  <si>
    <t>LOSA DE FONDO  0.20 - 0.77 QQ/M3</t>
  </si>
  <si>
    <t>MURO 0.15 - 2.18 QQ/M3</t>
  </si>
  <si>
    <t>LOSA DE TECHO 0.12 - 1.13 QQ/M3</t>
  </si>
  <si>
    <t xml:space="preserve">PAÑETE INTERIOR </t>
  </si>
  <si>
    <t xml:space="preserve">PAÑETE EXTERIOR </t>
  </si>
  <si>
    <t xml:space="preserve">SUMINISTRO E INSTALACION DE:  </t>
  </si>
  <si>
    <t>ESCALERA TIPO GATO L= 3.55 GPR</t>
  </si>
  <si>
    <t xml:space="preserve">TAPA METALICA (1.00 X 1.00)  </t>
  </si>
  <si>
    <t xml:space="preserve">NIPLE DE 16" X 2' ACERO A-36 SCH-40 SIN COSTURA C/PROTECCION ANTICORROSIVA </t>
  </si>
  <si>
    <t xml:space="preserve">VALVULA DE COMPUERTA DE 16" H.F DE 150 PSI  PLATILLADA COMPLETA (INCLUYE CUERPO DE LA VALVULA, TORNILLOS, NIPLES, JUNTA DE CERA, JUNTA MECANICA TIPO DRESSER, MOVIMIENTO DE TIERRA Y MANO DE OBRA) </t>
  </si>
  <si>
    <t>LINEA DE ENTRADA A LA PLANTA</t>
  </si>
  <si>
    <t>6.2.1</t>
  </si>
  <si>
    <t>6.2.2</t>
  </si>
  <si>
    <t xml:space="preserve">ASIENTO DE ARENA </t>
  </si>
  <si>
    <t>6.2.3</t>
  </si>
  <si>
    <t xml:space="preserve">RELLENO COMPACTADO CON COMPACTADOR MECANICO EN CAPAS DE 0.20 M </t>
  </si>
  <si>
    <t>6.2.4</t>
  </si>
  <si>
    <t xml:space="preserve">BOTE DE MATERIAL CON CAMION  D= 5 KM (INCLUYE ESPARCIMIENTO EN BOTADERO) </t>
  </si>
  <si>
    <t xml:space="preserve">SUMINISTRO DE TUBERIA </t>
  </si>
  <si>
    <t>6.3.1</t>
  </si>
  <si>
    <t xml:space="preserve">DE 20"  PVC SDR-26 C/J.G </t>
  </si>
  <si>
    <t xml:space="preserve">COLOCACION  DE TUBERIA </t>
  </si>
  <si>
    <t>6.4.1</t>
  </si>
  <si>
    <t>SUMINISTRO Y COLOCACION  DE PIEZAS ESPECIALES</t>
  </si>
  <si>
    <t>CODO DE 20"X 45 ACERO A-36 SCH 40 SIN COSTURA C/PROTECCION ANTICORROSIVA</t>
  </si>
  <si>
    <t>JUNTA MECANICA TIPO DESSER 20"</t>
  </si>
  <si>
    <t>III</t>
  </si>
  <si>
    <t>PLANTA</t>
  </si>
  <si>
    <t>CANAL DE MEZCLA RAPIDA</t>
  </si>
  <si>
    <t>HORMIGON ARMADO EN: FCʹ= 280 KG/CM2</t>
  </si>
  <si>
    <t>1.1.1</t>
  </si>
  <si>
    <t>LOSA DE FONDO CANAL 0.15-   1.35 QQ/M3</t>
  </si>
  <si>
    <t>HORMIGON SIMPLE PARA RELLENO SALTO HIDRAULICO Y ESQUINA F'C=180KG/CM2</t>
  </si>
  <si>
    <t>TERMINACION SUPERFICIE;</t>
  </si>
  <si>
    <t>1.3.1</t>
  </si>
  <si>
    <t>FINO DE FONDO PULIDO</t>
  </si>
  <si>
    <t>1.3.2</t>
  </si>
  <si>
    <t>1.3.3</t>
  </si>
  <si>
    <t>INSTALACIONES ENTRADA Y MEZCLA RAPIDA</t>
  </si>
  <si>
    <t>1.4.1</t>
  </si>
  <si>
    <t xml:space="preserve">TUBERIA 16" ACERO A-36 SCH-40 SIN COSTURA C/PROTECCION ANTICORROSIVA </t>
  </si>
  <si>
    <t>1.4.2</t>
  </si>
  <si>
    <t xml:space="preserve">NIPLE 16'' X 3' ACERO ACERO A-36 SCH-40 SIN COSTURA C/PROTECCION ANTICORROSIVA </t>
  </si>
  <si>
    <t>1.4.3</t>
  </si>
  <si>
    <t>DIFUSOR DE SULFATO 1 1/2 PVC SDR 26</t>
  </si>
  <si>
    <t>FLOCULADORES, SEDIMENTADORES Y FILTROS</t>
  </si>
  <si>
    <t>HORMIGON ARMADO  FC= 280 KG/CM2 EN:</t>
  </si>
  <si>
    <t>2.1.1</t>
  </si>
  <si>
    <t>LOSA FONDO 0.30 - 1.13 QQ/M3</t>
  </si>
  <si>
    <t>2.1.2</t>
  </si>
  <si>
    <t>LOSA INTERMEDIA 0.15 - 1.64 QQ/M3</t>
  </si>
  <si>
    <t>2.1.3</t>
  </si>
  <si>
    <t>MURO 0.30 - 2.05 QQ/M</t>
  </si>
  <si>
    <t>2.1.4</t>
  </si>
  <si>
    <t>MURO 0.20 - 3.08 QQ/M3</t>
  </si>
  <si>
    <t>2.1.5</t>
  </si>
  <si>
    <t>MURO 0.15 - 3.00 QQ/M3</t>
  </si>
  <si>
    <t>2.1.6</t>
  </si>
  <si>
    <t>COLUMNA SOPORTE EN FILTRO 24 uds. R=0.10 - 8.85qq/m3</t>
  </si>
  <si>
    <t>2.1.7</t>
  </si>
  <si>
    <t>LOSA DE PASARELA 0.15 - 1.64 QQ/M3</t>
  </si>
  <si>
    <t>2.1.8</t>
  </si>
  <si>
    <t>2.1.9</t>
  </si>
  <si>
    <t>EN TORTA DE NIVELACION FCʹ =140 KG/CM2   e=0.10 MTS</t>
  </si>
  <si>
    <t>2.2.1</t>
  </si>
  <si>
    <t xml:space="preserve">FINO DE FONDO </t>
  </si>
  <si>
    <t>2.2.2</t>
  </si>
  <si>
    <t xml:space="preserve">PAÑETE INTERIOR PULIDO </t>
  </si>
  <si>
    <t>2.2.3</t>
  </si>
  <si>
    <t>2.2.4</t>
  </si>
  <si>
    <t xml:space="preserve">CANTOS Y MOCHETAS </t>
  </si>
  <si>
    <t>2.2.5</t>
  </si>
  <si>
    <t>PINTURA EXTERIOR EN PLANTA</t>
  </si>
  <si>
    <t>APLICACION DE</t>
  </si>
  <si>
    <t>2.3.1</t>
  </si>
  <si>
    <t xml:space="preserve">ADITIVOS </t>
  </si>
  <si>
    <t>2.3.2</t>
  </si>
  <si>
    <t>SUM. E INST. BANDAS DE GOMA HIDROFÍLICA EXTENSIBLE P/CONSTRUCCIÓN IMPERMEABLE, 5MM X 20 MM</t>
  </si>
  <si>
    <t>SUMINISTRO E INSTALACION EN LOS FLOCULADORES</t>
  </si>
  <si>
    <t>PLACAS POLIPROPILENO REFORZADO (PPR)1" (0.0254M) COLOCADAS CON PERFILES DE MATERIAL GRP 3" X 3" Y FIJADAS CON PERNOS HILTIN INOXIDABLES SEPARADOS A 0.50 DE CENTRO  A CENTRO (INC. DESPERDICIO)</t>
  </si>
  <si>
    <t>P2</t>
  </si>
  <si>
    <t>NIPLE 8 X 3" ACERO A-36 SCH-40 SIN COSTURA C/PROTECCION ANTICORROSIVA  (DESAGUE)</t>
  </si>
  <si>
    <t xml:space="preserve">HORMIGON SIMPLE FC' =140 KG/CM2 </t>
  </si>
  <si>
    <t>3.4.1</t>
  </si>
  <si>
    <t>3.5.1</t>
  </si>
  <si>
    <t>COMPUERTA TIPO CHANNEL ACERO INOXIDABLE</t>
  </si>
  <si>
    <t>3.6.1</t>
  </si>
  <si>
    <t xml:space="preserve">ENTRADA (0.50 X 0.50 ) </t>
  </si>
  <si>
    <t>3.6.2</t>
  </si>
  <si>
    <t xml:space="preserve">EN SALIDA ( 0.45 X 0.95 )  </t>
  </si>
  <si>
    <t>3.6.3</t>
  </si>
  <si>
    <t>SUMINISTRO E INSTALACION EN SEDIMENTADORES</t>
  </si>
  <si>
    <t>PANELES LAMELARES (0.6MM &gt;= e ≤1MM)  DE PVC (INC. ESTRUCTURA SOPORTE)</t>
  </si>
  <si>
    <t>P3</t>
  </si>
  <si>
    <t xml:space="preserve">TUBERIA 16" ACERO A-36 SCH-40 SIN COSTURA C/PROTECCION ANTICORROSIVA EN FONDO TOLVAS </t>
  </si>
  <si>
    <t>NIPLE 6" X 3' ACERO A-36 SCH-40 SIN COSTURA C/PROTECCION ANTICORROSIVA EN DESAGUE DE FONDO</t>
  </si>
  <si>
    <t>HORMIGON SIMPLE EN TOLVAS FCʹ =180 KG/CM2</t>
  </si>
  <si>
    <t>4.6.1</t>
  </si>
  <si>
    <t>4.7.1</t>
  </si>
  <si>
    <t xml:space="preserve">EN ETRADA ( 0.55 X 0.85 ) </t>
  </si>
  <si>
    <t xml:space="preserve">REGISTRO CANAL DE DESAGUE SEDIMENTADOR VALVULAS DE COMPUERTA DE  16"  PLATILLADA COMPLETA </t>
  </si>
  <si>
    <t>5.1.1</t>
  </si>
  <si>
    <t>5.1.2</t>
  </si>
  <si>
    <t>5.1.3</t>
  </si>
  <si>
    <t>5.2.1</t>
  </si>
  <si>
    <t>5.2.2</t>
  </si>
  <si>
    <t>5.2.3</t>
  </si>
  <si>
    <t>5.3.1</t>
  </si>
  <si>
    <t>ESCALERA TIPO GATO L= 3.25 GPR</t>
  </si>
  <si>
    <t>5.3.2</t>
  </si>
  <si>
    <t>5.3.3</t>
  </si>
  <si>
    <t xml:space="preserve">NIPLE DE 16" X 2' ACERO </t>
  </si>
  <si>
    <t>5.3.4</t>
  </si>
  <si>
    <t>SUMINISTRO E INSTALACION EN FILTROS</t>
  </si>
  <si>
    <t xml:space="preserve">TOBERAS  EN POLIPROPILENO </t>
  </si>
  <si>
    <t xml:space="preserve">PISO MONOLITICO </t>
  </si>
  <si>
    <t xml:space="preserve">HORMIGON SIMPLE FCʹ =180 KG/CM2 </t>
  </si>
  <si>
    <t>CANAL DISTRIBUCION FILTRO</t>
  </si>
  <si>
    <t>6.5.1</t>
  </si>
  <si>
    <t xml:space="preserve">NIPLE 6 X 3" ACERO A-36 SCH-40 SIN COSTURA C/PROTECCION ANTICORROSIVA </t>
  </si>
  <si>
    <t>CANAL DRENAJE FILTRO</t>
  </si>
  <si>
    <t>6.6.1</t>
  </si>
  <si>
    <t>MATERIAL FILTRANTE</t>
  </si>
  <si>
    <t>6.7.1</t>
  </si>
  <si>
    <t>SUMINISTRO ARENA PARA FILTRO 0.60 + 10%  REACOMODO</t>
  </si>
  <si>
    <t>6.7.2</t>
  </si>
  <si>
    <t xml:space="preserve">COLOCACION ARENA ARENA </t>
  </si>
  <si>
    <t>6.7.3</t>
  </si>
  <si>
    <t xml:space="preserve">ENVASADO </t>
  </si>
  <si>
    <t>SUMINISTRO Y COLOCACION JUNTA DRESSER</t>
  </si>
  <si>
    <t>6.8.1</t>
  </si>
  <si>
    <t>DE Ø12" TUBERIA DE ACERO A-36 SCH-40 SIN COSTURA C/PROTECCION ANTICORROSIVA  ENTRADA  AGUA RETROLAVADO FILTRO</t>
  </si>
  <si>
    <t>6.8.2</t>
  </si>
  <si>
    <t>DE Ø8" DE ACERO  ENTRADA DE AIRE RETROLAVADO FILTRO A-36 SCH-40 SIN COSTURA C/PROTECCION ANTICORROSIVA</t>
  </si>
  <si>
    <t>6.8.3</t>
  </si>
  <si>
    <t xml:space="preserve">DE Ø6" TUBERIA ACERO A-36 SCH-40 SIN COSTURA C/PROTECCION ANTICORROSIVASALIDA AGUA TRATADA </t>
  </si>
  <si>
    <t>6.8.4</t>
  </si>
  <si>
    <t>DE Ø6" TUBERIA ACERO A-36 SCH-40 SIN COSTURA C/PROTECCION ANTICORROSIVAVALVULA DESAGUE INTERCONECCION FILTROS</t>
  </si>
  <si>
    <t>6.9.1</t>
  </si>
  <si>
    <t xml:space="preserve">DE MARIPOSA Ø16" SALIDA AGUA FILTRADA CON VASTAGO FIJO H= 2.75 M </t>
  </si>
  <si>
    <t>6.9.2</t>
  </si>
  <si>
    <t xml:space="preserve">DE MARIPOSA Ø6" DESAGUE DE FONDO FILTRO CON VASTAGO FIJO H= 3.10 M </t>
  </si>
  <si>
    <t>6.9.3</t>
  </si>
  <si>
    <t>DE MARIPOSA Ø6" DESAGUE DE FONDO CANAL INTERCONECION DE FILTRO</t>
  </si>
  <si>
    <t>6.9.4</t>
  </si>
  <si>
    <t xml:space="preserve">DE MARIPOSA Ø12'' ENTRADA DE AGUA DE FILTRO CON VASTAGO FIJO H=1.80 M </t>
  </si>
  <si>
    <t>6.9.5</t>
  </si>
  <si>
    <t>6.10.1</t>
  </si>
  <si>
    <t xml:space="preserve">ENTRADA A FILTRO ( 0.40 X 0.40 ) CON VASTAGO H= 1.80 M  </t>
  </si>
  <si>
    <t>6.10.2</t>
  </si>
  <si>
    <t xml:space="preserve">DESAGUE RETROLAVADO FILTRO ( 0.40 X 0.40 )  CON VASTAGO   H= 2.80 M </t>
  </si>
  <si>
    <t xml:space="preserve">REGISTROS DE INTERCONEXION RETROLAVADO DE FILTROS (ALIVIADERO)  Y CANAL DEL  SEDIMENTADORES </t>
  </si>
  <si>
    <t>HORMIGON ARMADO EN FC'=280 KG/CM2</t>
  </si>
  <si>
    <t>7.1.1</t>
  </si>
  <si>
    <t>7.1.2</t>
  </si>
  <si>
    <t>7.1.3</t>
  </si>
  <si>
    <t xml:space="preserve"> MURO 0.20 - 3.08 QQ/M3</t>
  </si>
  <si>
    <t>7.2.1</t>
  </si>
  <si>
    <t>7.2.2</t>
  </si>
  <si>
    <t>7.2.3</t>
  </si>
  <si>
    <t>SUMINISTRO E IINSTALACION DE</t>
  </si>
  <si>
    <t>7.3.1</t>
  </si>
  <si>
    <t>7.3.2</t>
  </si>
  <si>
    <t xml:space="preserve">PARRILLA GRP (1.00 X 1.00 )  </t>
  </si>
  <si>
    <t>7.3.3</t>
  </si>
  <si>
    <t>TUBERIA 16" ACERO A-36 SCH-40 SIN COSTURA C/PROTECCION ANTICORROSIVA  DESAGUE</t>
  </si>
  <si>
    <t xml:space="preserve">TUBERIA 12" ACERO A-36 SCH-40 SIN COSTURA C/PROTECCION ANTICORROSIVA </t>
  </si>
  <si>
    <t xml:space="preserve">TUBERIA 6" PVC  SDR 32.5 C/J.G. P/DESAGUE </t>
  </si>
  <si>
    <t xml:space="preserve">CODO 12" X 90 ACERO ACERO A-36 SCH-40 SIN COSTURA C/PROTECCION ANTICORROSIVA </t>
  </si>
  <si>
    <t xml:space="preserve">MOVIMIENTO DE TIERRA PARA TUBERIAS </t>
  </si>
  <si>
    <t>8.5.1</t>
  </si>
  <si>
    <t>8.5.2</t>
  </si>
  <si>
    <t>8.5.3</t>
  </si>
  <si>
    <t>BOTE DE MATERIAL EN SITU</t>
  </si>
  <si>
    <t>SALIDA DE AGUA RETROLAVADO FILTROS</t>
  </si>
  <si>
    <t>8.6.1</t>
  </si>
  <si>
    <t xml:space="preserve">CONSTRUCCION DE REGISTROS SALIDA DE AGUA  RETROLAVADO DE FILTROS ( 5 U ) ( VER ESPECIFICACIONES Y DETALLE  EN LOS PLANOS)  </t>
  </si>
  <si>
    <t>8.6.1.1</t>
  </si>
  <si>
    <t xml:space="preserve">REGISTROS </t>
  </si>
  <si>
    <t>8.6.2</t>
  </si>
  <si>
    <t>8.6.2.1</t>
  </si>
  <si>
    <t>8.6.2.2</t>
  </si>
  <si>
    <t>8.6.2.2.1</t>
  </si>
  <si>
    <t>8.6.2.2.2</t>
  </si>
  <si>
    <t>8.6.2.2.3</t>
  </si>
  <si>
    <t>8.6.2.2.4</t>
  </si>
  <si>
    <t>8.6.2.3</t>
  </si>
  <si>
    <t>8.6.2.3.1</t>
  </si>
  <si>
    <t xml:space="preserve">DE 12"  PVC SDR-32.5 C/J.G </t>
  </si>
  <si>
    <t>8.6.2.4</t>
  </si>
  <si>
    <t>8.6.2.4.1</t>
  </si>
  <si>
    <t>SUMINISTRO Y COLOCACION DE REGLA DE MEDICION DE CAUDAL  DE SALIDA DE LA PLANTA</t>
  </si>
  <si>
    <t>9.1.1</t>
  </si>
  <si>
    <t>COLUMNA DE HORMIGON ARMADO 12 U (0.60 X 0.30 X 0.40 )  7.06 QQ/M3</t>
  </si>
  <si>
    <t>VIGAS Y CORREAS</t>
  </si>
  <si>
    <t>9.2.1</t>
  </si>
  <si>
    <t>SUMINISTROY COLOCACION DE COLUMNAS  W 6 X 8.50 LB/PIE</t>
  </si>
  <si>
    <t>LB</t>
  </si>
  <si>
    <t>9.2.2</t>
  </si>
  <si>
    <t>SUMINISTROY COLOCACION DE VIGAS  W 6 X 8.50 LB/PIE</t>
  </si>
  <si>
    <t>9.2.3</t>
  </si>
  <si>
    <t>SUMINISTRO Y COLOCACION DE CORREAS  TUBOS 2"X4"</t>
  </si>
  <si>
    <t>CONEXIONES</t>
  </si>
  <si>
    <t>9.3.1</t>
  </si>
  <si>
    <t xml:space="preserve">TORNILLOS DE </t>
  </si>
  <si>
    <t>9.3.2</t>
  </si>
  <si>
    <t xml:space="preserve">PLANCHUELAS </t>
  </si>
  <si>
    <t>9.3.3</t>
  </si>
  <si>
    <t xml:space="preserve">EQUIPO DE CORTE </t>
  </si>
  <si>
    <t>9.3.4</t>
  </si>
  <si>
    <t xml:space="preserve">EQUIPO DE SOLDADURA </t>
  </si>
  <si>
    <t>9.3.5</t>
  </si>
  <si>
    <t xml:space="preserve">PLOMERO SOLDADOR </t>
  </si>
  <si>
    <t>9.3.6</t>
  </si>
  <si>
    <t xml:space="preserve">AYUDANTE DE SOLDADOR </t>
  </si>
  <si>
    <t>TECHUMBRE (TECHO ALUZINC)</t>
  </si>
  <si>
    <t>9.4.1</t>
  </si>
  <si>
    <t>ALUZINC C-22 (TIPO INCA)</t>
  </si>
  <si>
    <t>9.4.2</t>
  </si>
  <si>
    <t>CABALLETES C-29</t>
  </si>
  <si>
    <t>9.4.3</t>
  </si>
  <si>
    <t>CAÑOS C-29</t>
  </si>
  <si>
    <t>9.4.4</t>
  </si>
  <si>
    <t>BAJANTES (TUBO DE 4" SDR-21  H=2.40)</t>
  </si>
  <si>
    <t>9.4.5</t>
  </si>
  <si>
    <t xml:space="preserve">MANO DE OBRA  </t>
  </si>
  <si>
    <t>9.5.1</t>
  </si>
  <si>
    <t>TORNILLOS   #10 X 2 1/2 CON GOMA AISLANTE</t>
  </si>
  <si>
    <t>9.5.2</t>
  </si>
  <si>
    <t>SELLANTES ENTRE PLANCHAS</t>
  </si>
  <si>
    <t>VARIOS</t>
  </si>
  <si>
    <t>9.6.1</t>
  </si>
  <si>
    <t>USO DE GRUA</t>
  </si>
  <si>
    <t>DIA</t>
  </si>
  <si>
    <t xml:space="preserve">PINTURAS </t>
  </si>
  <si>
    <t>9.7.1</t>
  </si>
  <si>
    <t>BASE (OXIDO ROJO)</t>
  </si>
  <si>
    <t>9.7.2</t>
  </si>
  <si>
    <t xml:space="preserve">AMERLOCK 400 </t>
  </si>
  <si>
    <t>PARRILAS EN GRP Y BARANDAS</t>
  </si>
  <si>
    <t xml:space="preserve">DE  1/2" H.G.  HIERRO GALVANIZADO H=1.00 M </t>
  </si>
  <si>
    <t xml:space="preserve">TAPA  1.00 X 1.00  ALUMINIO </t>
  </si>
  <si>
    <t>PARRILLA EN GRP</t>
  </si>
  <si>
    <t>RAMPA Y ANDAMIOS P/VACIADO</t>
  </si>
  <si>
    <t>P.A.</t>
  </si>
  <si>
    <t>ACERA PERIMETRAL 0.80</t>
  </si>
  <si>
    <t>PUESTA EN MARCHA PLANTA TRATAMIENTO</t>
  </si>
  <si>
    <t>LOGO Y LETRERO DE INAPA</t>
  </si>
  <si>
    <t>SISTEMA DE LIMPIEZA</t>
  </si>
  <si>
    <t>SUMINISTRO DE TUBERIA DE Ø 1 1/2" PVC SDR-26 Y PIEZAS ESPECIALES (10.50 M)</t>
  </si>
  <si>
    <t xml:space="preserve">SUMINISTRO BOMBA CENTRIFUGA DE EJE HORIZONTAL (ADEMAS DEBEN CUMPLIR CON ESPECIFICACIONES TECNICAS EN PLANOS). </t>
  </si>
  <si>
    <t>SUMINISTRO MANGUERA DE  1 1/2" DE 100 PIES, FLEXIBLE, CUBIERTA DE GOMA, SIMILAR A LA CONTRA INCENDIO SIN COSTURA, NI UNION</t>
  </si>
  <si>
    <t>SUMINISTRO TANQUE HIDRONEUMATICO (75 GALONES ) DE FIBRA DE VIDRIO, SEGÚN ESPECIFICACIONES REQUERIDA EN PLANOS</t>
  </si>
  <si>
    <t>MANO DE OBRA (INCLUYE INSTALACION COMPLETA: BOMBA, TANQUE HIDRONEUMATICO, TUBERIAS, PIEZAS ESPECIALES Y MANGUERA)</t>
  </si>
  <si>
    <t>IV</t>
  </si>
  <si>
    <t>CASA DE QUÍMICOS</t>
  </si>
  <si>
    <t>PA</t>
  </si>
  <si>
    <t xml:space="preserve">EXCAVACIÓN MATERIAL NO CLASIFICADO A MANO </t>
  </si>
  <si>
    <t>HORMIGON ARMADO EN: FC'=240 KG/CM2</t>
  </si>
  <si>
    <t>COLUMNAS C-1 (0.40 X 0.40) 6.09 QQ/M3</t>
  </si>
  <si>
    <t>COLUMNAS C-2 (0.35 X 0.35) 6.11 QQ/M3</t>
  </si>
  <si>
    <t>COLUMNAS C-2 (0.25 X 0.25) 3.34 QQ/M3</t>
  </si>
  <si>
    <t>VIGA (0.15 X 0.22) 9.93 QQ/M3</t>
  </si>
  <si>
    <t>VIGA (0.20 X 0.50) 6.93 QQ/M3</t>
  </si>
  <si>
    <t>VIGA (0.25 X 0.50) 5.25 QQ/M3</t>
  </si>
  <si>
    <t>LOSA EN TINA 0.20 - 0.92  QQ/M3</t>
  </si>
  <si>
    <t>PASARELA EN TINA  0.15 - 1.65   QQ/M3</t>
  </si>
  <si>
    <t>MURO EN TINA 0.20 -  3.16   QQ/M3</t>
  </si>
  <si>
    <t>LOSA ENTREPISO  0.15 - 1.14  QQ/M3</t>
  </si>
  <si>
    <t>LOSA DE TECHO 0.12  - 1.29  QQ/M3</t>
  </si>
  <si>
    <t xml:space="preserve">LOSA DE PISO 0.10  FC'=210 KG/CM2 CON MALLA ELECTROSOLDADA </t>
  </si>
  <si>
    <t>CALZADA  0.10  FC'=180 KG/CM2</t>
  </si>
  <si>
    <t>CONSTRUCCION ESCALERA H.A. C/BARANDAS H.G. 1 1/2"</t>
  </si>
  <si>
    <t xml:space="preserve">H.S. EN ESCALONES H=0.18; A=0.90 FC'= 180 KG/CM2 </t>
  </si>
  <si>
    <t>TERMINACION DE ESCALERA</t>
  </si>
  <si>
    <t>BARANDAS DE H.G. 1 1/2''</t>
  </si>
  <si>
    <t>MUROS BLOQUES</t>
  </si>
  <si>
    <t>MUROS BLOQUES 0.15</t>
  </si>
  <si>
    <t>TERMINACIÓN DE SUPERFICIE</t>
  </si>
  <si>
    <t>PAÑETE TECHO</t>
  </si>
  <si>
    <t>FINO EN LOSA ALREDEDOR TINA</t>
  </si>
  <si>
    <t>PAÑETE INTERIOR PULIDO MUROS TINA</t>
  </si>
  <si>
    <t>FINO FONDO PULIDO TINA</t>
  </si>
  <si>
    <t>REVESTIDO FIBRA DE VIDRIO TINA</t>
  </si>
  <si>
    <t xml:space="preserve">PISO BALDOSA DE GRANITO </t>
  </si>
  <si>
    <t>SELLADOR DE TECHO POPÙLAR(DOS MANOS) INC. LOSA ESCALERA</t>
  </si>
  <si>
    <t>PORTAJES</t>
  </si>
  <si>
    <t>VENTANA ALUMINIO</t>
  </si>
  <si>
    <t>TARIMA DE MADERA P/ SULFATO  2.00X1.00X0.20</t>
  </si>
  <si>
    <t>DOSIFICADORES DE SULFATO (INC. INSTALACIÓN, TRANSPORTE Y ACCESORIOS)</t>
  </si>
  <si>
    <t xml:space="preserve">DIFUSOR DE SULFATO </t>
  </si>
  <si>
    <t>AGITADORES MECANICOS 11/2 HP (INC. BREAKERS)</t>
  </si>
  <si>
    <t>MONTACARGAS COMPLETO (SUM Y COL)</t>
  </si>
  <si>
    <t>BOMBA 2H.P. (INC. SUM. Y COLOC.Y ACCESORIOS)</t>
  </si>
  <si>
    <t>DESAGUE TINA</t>
  </si>
  <si>
    <t>INSTALACIONES SANITARIAS</t>
  </si>
  <si>
    <t>INODORO CORRIENTE, BCO., TAPA</t>
  </si>
  <si>
    <t>PILETAS/ AZULEJOS</t>
  </si>
  <si>
    <t>DUCHA:  (AGUA FRIA SOLAMENTE) C/LLAVE NIBCO</t>
  </si>
  <si>
    <t>DESAGÜE DE PISO 2", INSTALADO (TUB. MATRIZ 4"):</t>
  </si>
  <si>
    <t>FREG. A. INOX. DOBLE, H.G., MANGUERA Y MESCLADORA SAYCO</t>
  </si>
  <si>
    <t>CÁMARA DE INSPECCIÓN</t>
  </si>
  <si>
    <t>TUBO 4"X19', PVC SDR-41</t>
  </si>
  <si>
    <t>TUBO</t>
  </si>
  <si>
    <t>MOVIMIENTO DE TIERRA P/TUBERIA DE ARRASTRE INC. EL BOTE</t>
  </si>
  <si>
    <t>MANO DE OBRA PLOMERO</t>
  </si>
  <si>
    <t>INSTALACIONES ELÉCTRICAS</t>
  </si>
  <si>
    <t>SALIDAS CENITALES 110V</t>
  </si>
  <si>
    <t>LAMPARA MERCURIO 175W 110V</t>
  </si>
  <si>
    <t>SALIDA TOMACORRIENTE DOBLE 120V</t>
  </si>
  <si>
    <t>SALIDA TOMACORRIENTE 240V</t>
  </si>
  <si>
    <t>SALIDA INTERRUCTOR SENCILLO</t>
  </si>
  <si>
    <t>PANEL DE DISTRIB. DE 6/12 ESPACIO  C/BREAKERS</t>
  </si>
  <si>
    <t>ILUMINACION INTERIOR EN CANALES DE DESAGUE  PLANTA</t>
  </si>
  <si>
    <t>GABINETES  Y MESETAS</t>
  </si>
  <si>
    <t>GABINETE PISO PINO (TODO COSTO)</t>
  </si>
  <si>
    <t>PL</t>
  </si>
  <si>
    <t xml:space="preserve">TOPE MARMOLITE, SÁNCHEZ 547-8920 (TODO COSTO) </t>
  </si>
  <si>
    <t xml:space="preserve">TRAMSPORTE DE MARMOLITE </t>
  </si>
  <si>
    <t>EQUIPOS DE LABORATORIO</t>
  </si>
  <si>
    <t>TURBIDIMETRO NEFELOMETRICO HACH  MODELO 2100 P.</t>
  </si>
  <si>
    <t>EQUIPO DE PRUEBA DE JARRAS PB-900 (PROGRAMABLE) (CUBICAR C/FACTURA)</t>
  </si>
  <si>
    <t>BALANZA DE SEMIPRECISION DE 2610 GRS. M. OHAUS</t>
  </si>
  <si>
    <t>COMPARADOR DE CLORO LIBRE Y COMBINADO</t>
  </si>
  <si>
    <t>TERMÓMETRO DE VIDRIO DE 20 @ 110 · C</t>
  </si>
  <si>
    <t xml:space="preserve">JARRA 2000ML CUADRADA MARCA PYREX </t>
  </si>
  <si>
    <t>MATRAZ AFORADO DE 100 ML VIDRIO</t>
  </si>
  <si>
    <t>MANÓMETRO MANUAL</t>
  </si>
  <si>
    <t>COMPUTADORA - MEMORIA RAM   16 GB. DISCO DURO 500 GB. PROCESADOR I7 ÚLTIMA GENERACIÓN 3.20 GHZ. TARJETA DE VIDEO 4K. MONITOR LED, 24 PULGADAS, UPS PARA PROTECCION ELECTRICA</t>
  </si>
  <si>
    <t xml:space="preserve">COLORÍMETRO DE CLORO DIGITAL </t>
  </si>
  <si>
    <t>INSTALACION DE TINACO PARA PREPARACION DE CAL (CASA DE QUIMICO)</t>
  </si>
  <si>
    <t>SUMINISTRO TINACO DE 265 GLS PVC</t>
  </si>
  <si>
    <t>SUMINISTRO DE TUBERIA DE Ø1/2" PVC SCH-40, L=17.37 MTS Y PIEZAS, SEGÚN DETALLE</t>
  </si>
  <si>
    <t>MANO DE OBRA PARA INSTALACION DE TINACO, TUBERIAS Y PIEZAS.</t>
  </si>
  <si>
    <t xml:space="preserve">SUMINISTRO DE AGITADORES (MIXERS), MOTOR 3/4"  HP, MONOFASICO 115/230V ,1750 RPM CON MOTO - REDUCTOR A 300 RPM, FRECUENCIA 60 HZ, VASTAGO  3/4"   ACERO INOXIDABLE , ASPAS C/4 ALETAS ACERO INOXIDABLE L=4"  (SEGUN ESPECIFICACIONES) </t>
  </si>
  <si>
    <t xml:space="preserve">MANO DE OBRA  INSTALACION DE AGITADORES </t>
  </si>
  <si>
    <t>CONSTRUCCION DE TOLVA Y ESTRUCTURA METALICA (SEGUN ESPECIFICACIONES)</t>
  </si>
  <si>
    <t>TARIMA DE MADERA PARA SACOS DE CAL  (2.10X1.40X0.20)M</t>
  </si>
  <si>
    <t>SUMINISTRO E INSTALACION DE BOMBAS DOSIFICADORAS TIPO DIAFRAGMA RANGO APLICACIÓN 500-2000 GPD, 5 PIES TDH,  DE 1/2"  HP, 230 V, 60 HZ MONOFASICA, APLICACION EN LINEA. PARA APLICACIÓN DE SULFATO DE ALUMINIO CON CONCENTRACION DE 1 A 3% (SEGUN ESPECIFICACIONES REQUERIDA EN PLANOS)</t>
  </si>
  <si>
    <t>MOBILIARIO</t>
  </si>
  <si>
    <t xml:space="preserve">BANQUETAS DE PINO </t>
  </si>
  <si>
    <t>ESCRITORIO SECRETARIAL DE METAL LAMINADO</t>
  </si>
  <si>
    <t>SILLON SECRETARIAL SISTEMA NEUMATICO</t>
  </si>
  <si>
    <t>UTENSILIOS P/ LIMPIEZA</t>
  </si>
  <si>
    <t xml:space="preserve">PALA DE CINSTRUCCION </t>
  </si>
  <si>
    <t>CEPILLO DE ALAMBRE</t>
  </si>
  <si>
    <t>ESPATULA DE ACERO</t>
  </si>
  <si>
    <t>COLADORES C/PALOS 3.00ML</t>
  </si>
  <si>
    <t>MACHETES</t>
  </si>
  <si>
    <t>AZADAS</t>
  </si>
  <si>
    <t>MANGUERA DE ALTA PRESION 11/2"</t>
  </si>
  <si>
    <t>PIE</t>
  </si>
  <si>
    <t>CUBOS P/ LIMPIEZA</t>
  </si>
  <si>
    <t>SUAPER</t>
  </si>
  <si>
    <t>DETERGENTE</t>
  </si>
  <si>
    <t>ESCOBILLONES</t>
  </si>
  <si>
    <t>RASTRILLOS DE HOJAS (HOJALATA)</t>
  </si>
  <si>
    <t>RASTRILLOS DE HF(C/ DIENTES)</t>
  </si>
  <si>
    <t>V</t>
  </si>
  <si>
    <t xml:space="preserve">CASETA DE CLORO Y CLORADOR </t>
  </si>
  <si>
    <t>EXCAVACION MAT. NO CLASIFICADO A MANO</t>
  </si>
  <si>
    <t>HORMIGÓN ARMADO F'C=180 KG/CM2  EN :</t>
  </si>
  <si>
    <t>ZAPATA DE MURO 0.45-0.60 QQ/M3</t>
  </si>
  <si>
    <t>ZAPATA DE COLUMNA 0.90X0.90</t>
  </si>
  <si>
    <t>COLUMNA 0.30X0.30 - 3.95</t>
  </si>
  <si>
    <t>LOSA DE TECHO 0.15 - 0.97 QQ/M3</t>
  </si>
  <si>
    <t>MURO BLOCKS</t>
  </si>
  <si>
    <t>MURO DE BLOCK 6"</t>
  </si>
  <si>
    <t>TERMINACIÓN DE SUPERFICIE :</t>
  </si>
  <si>
    <t xml:space="preserve">PAÑETE TECHO </t>
  </si>
  <si>
    <t>PAÑETE VIGAS Y COLUMNA</t>
  </si>
  <si>
    <t xml:space="preserve">FINO DE TECHO </t>
  </si>
  <si>
    <t>PINTURA ACRÍLICA</t>
  </si>
  <si>
    <t xml:space="preserve">PISO H.S. </t>
  </si>
  <si>
    <t>SELLADOR DE TECHO POPÙLAR(DOS MANOS)</t>
  </si>
  <si>
    <t>VIGA METALICA W12X30</t>
  </si>
  <si>
    <t>ENTRADA ELÉCTRICA</t>
  </si>
  <si>
    <t>SALIDA CENTRALES</t>
  </si>
  <si>
    <t>INTERRUPTORES SENCILLOS</t>
  </si>
  <si>
    <t>TOMACORRIENTES SENCILLOS</t>
  </si>
  <si>
    <t>ALIMENTACION ELECTRICA EXTERNA</t>
  </si>
  <si>
    <t xml:space="preserve">PUERTA METALICA (1.00X2.10)M,(BARRAS CUADRADAS Ø1/2"XØ1/2") (INCLUYE SUMINISTRO, M. DE OBRA, PINTURA, TRANSPORTE E INSTALACION) </t>
  </si>
  <si>
    <t>TARIMA PARA COLOCAR SULFATO</t>
  </si>
  <si>
    <t>SUMINISTRO DE BOMBA ROMPEDORA DE PRESION DE 150PSI, CON MOTOR ACOPLADO DE 3HP, MARCA GOULDS, JRS 7</t>
  </si>
  <si>
    <t xml:space="preserve">SUMINISTRO E INSTALACION DE CILINDRO DE GAS CLORO DE 2,000 LBS. (LLENO) ( INCL. TRANSPORTE) </t>
  </si>
  <si>
    <t xml:space="preserve">MISCELANEOS DE MATERIALES PARA INSTALACION </t>
  </si>
  <si>
    <t xml:space="preserve">MANO DE OBRA DE INSTALACION DE CLORADOR </t>
  </si>
  <si>
    <t xml:space="preserve">CONSTRUCCION DE REGISTRO (EN PUNTO DE APLICACION DE CLORO) </t>
  </si>
  <si>
    <t>LOGO Y LETRERO</t>
  </si>
  <si>
    <t>LIMPIEZA FINAL</t>
  </si>
  <si>
    <t>SISTEMA DE PRECLORACION DESDE CASETA DE CLORACION 2,000 LIBRAS</t>
  </si>
  <si>
    <t>VALVULA TIPO GLOBO DE Ø1 1/2"</t>
  </si>
  <si>
    <t>VALVULA TIPO GLOBO DE Ø1"</t>
  </si>
  <si>
    <t>TUBERIA DE Ø1 1/2" PVC SCH-40</t>
  </si>
  <si>
    <t>CODO DE Ø1 1/2" X 90 PVC</t>
  </si>
  <si>
    <t>TEE DE Ø1 1/2" PVC</t>
  </si>
  <si>
    <t>MOVIMIENTO DE TIERRA PARA TUBERIA</t>
  </si>
  <si>
    <t>MANO DE OBRA INSTALACION</t>
  </si>
  <si>
    <t>VI</t>
  </si>
  <si>
    <t>CASA DE OPERADOR (2 HABITACIONES)</t>
  </si>
  <si>
    <t>RELLENO COMPACTADO</t>
  </si>
  <si>
    <t>BOTE DE MATERIAL C\CAMION</t>
  </si>
  <si>
    <t>ZAPATA DE MUROS 0.30- 0.66 QQ/M3</t>
  </si>
  <si>
    <t>DINTELES 0.15X0.20 - 3.00 QQ/M3</t>
  </si>
  <si>
    <t>LOSA DE TECHO 0.10 - 1.71 QQ/M3</t>
  </si>
  <si>
    <t>BLOQUES DE 6" B.N.P. DOS LINEA</t>
  </si>
  <si>
    <t>BLOQUES DE 6" S.N.P.</t>
  </si>
  <si>
    <t>TERMINACION  DE SUPERFICIE</t>
  </si>
  <si>
    <t>PAÑETE EN TECHO</t>
  </si>
  <si>
    <t>PAÑETE EXTERIOR Y VUELOS</t>
  </si>
  <si>
    <t>PISO MOSAICOS CORRIENTES</t>
  </si>
  <si>
    <t>FINO DE TECHO</t>
  </si>
  <si>
    <t xml:space="preserve">ZOCALOS </t>
  </si>
  <si>
    <t>ACERA PERIMETRAL 0.80 M</t>
  </si>
  <si>
    <t>SUMINISTRO E INSTALACION SANITARIA</t>
  </si>
  <si>
    <t>PILETA BAÑERA</t>
  </si>
  <si>
    <t>INODORO COMPLETO</t>
  </si>
  <si>
    <t>LAVAMANOS COMPLETO</t>
  </si>
  <si>
    <t>BARRA PARA CORTINA</t>
  </si>
  <si>
    <t>DUCHA</t>
  </si>
  <si>
    <t>DESAGUE DE PISO</t>
  </si>
  <si>
    <t>FREG. A. INOX. DOBLE, H.G.</t>
  </si>
  <si>
    <t>CAMARA DE INSPECCION</t>
  </si>
  <si>
    <t>TRAMPA DE GRASA</t>
  </si>
  <si>
    <t>CAMARA SEPTICA</t>
  </si>
  <si>
    <t>POZO FILTRANTE</t>
  </si>
  <si>
    <t>TUBERIAS Y PIEZAS INC MANO DE OBRA</t>
  </si>
  <si>
    <t>INSTALACIONES ELECTRICAS</t>
  </si>
  <si>
    <t>SALIDAS CENITALES</t>
  </si>
  <si>
    <t>TOMACORRIENTES 110 V EN DOBLE</t>
  </si>
  <si>
    <t>INTERRUPTORES SENCILLO</t>
  </si>
  <si>
    <t>INTERRUPTORES DOBLE</t>
  </si>
  <si>
    <t>CAJA DE BREAKER</t>
  </si>
  <si>
    <t>ENTRADA GENERAL</t>
  </si>
  <si>
    <t>PORTAJE</t>
  </si>
  <si>
    <t>PUERTA EVERDOR COMPLETA</t>
  </si>
  <si>
    <t>PUERTA EVERDOR COMPLETA EN BAÑO</t>
  </si>
  <si>
    <t>VENTANA</t>
  </si>
  <si>
    <t>VENTANA AA REFORZADA (ESPESOR .04 MM)</t>
  </si>
  <si>
    <t>INSTALACION DE:</t>
  </si>
  <si>
    <t xml:space="preserve">GABINETE DE PARED </t>
  </si>
  <si>
    <t>GABINETE DE PISO</t>
  </si>
  <si>
    <t>TOPE MARMOLITE</t>
  </si>
  <si>
    <t>p2</t>
  </si>
  <si>
    <t>TRAMSPORTE DE  MARMOLITE</t>
  </si>
  <si>
    <t>SUB-TOTAL F</t>
  </si>
  <si>
    <t>Z</t>
  </si>
  <si>
    <t>CAMPAMENTO</t>
  </si>
  <si>
    <t xml:space="preserve">MES </t>
  </si>
  <si>
    <t>FABRICACION E INSTALACION DE VALLA (16' X 10') IMPRESION FULL COLOR EN BANNER BLANCO Y NEGRO, CON LOGO DE INAPA, NOMBRE DEL CONTRATISTA Y DEL PROYECTO, ESTRUCTUDRA DE TUBOS GALVANIZADOS DE 1.5" X 1.5" Y SOPORTES EN TUBOS CUDADRADOS DE 4" X 4"</t>
  </si>
  <si>
    <t>SUB-TOTAL Z</t>
  </si>
  <si>
    <t>SUB TOTAL GENERAL</t>
  </si>
  <si>
    <t>GASTOS INDIRECTOS</t>
  </si>
  <si>
    <t>HONORARIOS PROFESIONALES</t>
  </si>
  <si>
    <t>TRANSPORTE</t>
  </si>
  <si>
    <t>SEGUROS, PÓLIZAS Y FIANZAS</t>
  </si>
  <si>
    <t>GASTOS ADMINISTRATIVOS</t>
  </si>
  <si>
    <t>SUPERVISIÓN</t>
  </si>
  <si>
    <t>LEY 6-86</t>
  </si>
  <si>
    <t>ITEBIS  (LEY 07-2007)</t>
  </si>
  <si>
    <t>IMPREVISTOS</t>
  </si>
  <si>
    <t xml:space="preserve">ESTUDIOS (SOCIALES, AMBIENTALES, GEOTECNICO, TOPOGRAFICO, DE CALIDAD, ECT) </t>
  </si>
  <si>
    <t xml:space="preserve">MEDIDA DE COMPENSACION AMBIENTAL </t>
  </si>
  <si>
    <t xml:space="preserve">SUB-TOTAL GASTOS INDIRECTOS   ===&gt;   </t>
  </si>
  <si>
    <t xml:space="preserve">SUB-TOTAL GENERAL   ===&gt;   </t>
  </si>
  <si>
    <t xml:space="preserve">TOTAL GENERAL   ===&gt; </t>
  </si>
  <si>
    <t xml:space="preserve">Obra : CONSTRUCCION PLANTA POTABILIZADORA  ACUEDUCTO  MULTIPLE GUATAPANAL-JINAMAGAO-AMINA-BORUCO </t>
  </si>
  <si>
    <t>UN</t>
  </si>
  <si>
    <r>
      <t>REPLANTEO Y CONTROL T</t>
    </r>
    <r>
      <rPr>
        <sz val="10"/>
        <color rgb="FFFF0000"/>
        <rFont val="Arial"/>
        <family val="2"/>
      </rPr>
      <t>OPOGRAFICO</t>
    </r>
  </si>
  <si>
    <t xml:space="preserve">JUNTA MECANICA TIPO DRESSER DE 8" DE 150 PSI </t>
  </si>
  <si>
    <t xml:space="preserve">SUMINISTRO Y COLOCACION </t>
  </si>
  <si>
    <t xml:space="preserve">SUMINISTRO Y COLOCACION DE: </t>
  </si>
  <si>
    <r>
      <rPr>
        <sz val="10"/>
        <color rgb="FFFF0000"/>
        <rFont val="Arial"/>
        <family val="2"/>
      </rPr>
      <t>VALVULA</t>
    </r>
    <r>
      <rPr>
        <sz val="10"/>
        <rFont val="Arial"/>
        <family val="2"/>
      </rPr>
      <t xml:space="preserve"> DE COMPUERTA DE Ø8" DESAGUE FONDO CON VASTAGO FIJO H= 3.50 M</t>
    </r>
  </si>
  <si>
    <t xml:space="preserve">TUBERIA DE 6" PVC SDR-32.5 C/J.G. C/ORIFICIOS (VER DETALLE EN PLANOS) </t>
  </si>
  <si>
    <t xml:space="preserve">SUMINISTRO Y COLOCACION DE </t>
  </si>
  <si>
    <r>
      <rPr>
        <sz val="10"/>
        <color rgb="FFFF0000"/>
        <rFont val="Arial"/>
        <family val="2"/>
      </rPr>
      <t>VALVULA</t>
    </r>
    <r>
      <rPr>
        <sz val="10"/>
        <rFont val="Arial"/>
        <family val="2"/>
      </rPr>
      <t xml:space="preserve"> DE MARIPOSA Ø16" DESAGUE DE FONDO CON VASTAGO FIJO H= 3.60 M </t>
    </r>
  </si>
  <si>
    <r>
      <rPr>
        <b/>
        <sz val="10"/>
        <color rgb="FFFF0000"/>
        <rFont val="Arial"/>
        <family val="2"/>
      </rPr>
      <t>SUMINISTRO Y COLOCACION DE</t>
    </r>
    <r>
      <rPr>
        <b/>
        <sz val="10"/>
        <rFont val="Arial"/>
        <family val="2"/>
      </rPr>
      <t xml:space="preserve"> COMPUERTA TIPO CHANNEL ACERO INOXIDABLE</t>
    </r>
  </si>
  <si>
    <r>
      <rPr>
        <b/>
        <sz val="10"/>
        <color rgb="FFFF0000"/>
        <rFont val="Arial"/>
        <family val="2"/>
      </rPr>
      <t>SUMINISTRO Y COLOCACION DE</t>
    </r>
    <r>
      <rPr>
        <b/>
        <sz val="10"/>
        <rFont val="Arial"/>
        <family val="2"/>
      </rPr>
      <t xml:space="preserve"> VALVULA</t>
    </r>
    <r>
      <rPr>
        <b/>
        <sz val="10"/>
        <rFont val="Arial"/>
        <family val="2"/>
      </rPr>
      <t xml:space="preserve"> COMPUERTA Y MARIPOSA</t>
    </r>
  </si>
  <si>
    <r>
      <rPr>
        <b/>
        <sz val="10"/>
        <color rgb="FFFF0000"/>
        <rFont val="Arial"/>
        <family val="2"/>
      </rPr>
      <t>SUMINISTRO E INSTALACION DE</t>
    </r>
    <r>
      <rPr>
        <b/>
        <sz val="10"/>
        <rFont val="Arial"/>
        <family val="2"/>
      </rPr>
      <t xml:space="preserve"> COMPUERTA TIPO MURAL ACERO INOXIDABLE</t>
    </r>
  </si>
  <si>
    <r>
      <t xml:space="preserve">TAPA METALICA (1.00 X 1.00 )  </t>
    </r>
    <r>
      <rPr>
        <sz val="10"/>
        <color rgb="FFFF0000"/>
        <rFont val="Arial"/>
        <family val="2"/>
      </rPr>
      <t xml:space="preserve">(INCLUYE CANDADO Y MANO DE OBRA) </t>
    </r>
  </si>
  <si>
    <r>
      <t xml:space="preserve">DESAGUE GENERAL DE LA PLANTA </t>
    </r>
    <r>
      <rPr>
        <b/>
        <sz val="10"/>
        <color rgb="FFFF0000"/>
        <rFont val="Arial"/>
        <family val="2"/>
      </rPr>
      <t xml:space="preserve"> (SUMINISTRO Y COLOCACION) </t>
    </r>
  </si>
  <si>
    <r>
      <t xml:space="preserve">ZAPATA DE MUROS  0.25 - 0.95 QQ/M3 </t>
    </r>
    <r>
      <rPr>
        <sz val="10"/>
        <color rgb="FFFF0000"/>
        <rFont val="Arial"/>
        <family val="2"/>
      </rPr>
      <t xml:space="preserve">FC'= 180 KG/CM2 </t>
    </r>
  </si>
  <si>
    <r>
      <t xml:space="preserve">ZAPATA DE COLUMNA Z1  ( 1.70 X 1.70 X 0.40 ) 0.87 QQ/M3 </t>
    </r>
    <r>
      <rPr>
        <sz val="10"/>
        <color rgb="FFFF0000"/>
        <rFont val="Arial"/>
        <family val="2"/>
      </rPr>
      <t xml:space="preserve">FC'= 180 KG/CM2 </t>
    </r>
  </si>
  <si>
    <r>
      <t xml:space="preserve">ZAPATA DE COLUMNA Z2  (1.50 X 1.50 X 0.40 )  0.88 QQ/M3 </t>
    </r>
    <r>
      <rPr>
        <sz val="10"/>
        <color rgb="FFFF0000"/>
        <rFont val="Arial"/>
        <family val="2"/>
      </rPr>
      <t xml:space="preserve">FC'= 180 KG/CM2 </t>
    </r>
  </si>
  <si>
    <r>
      <t xml:space="preserve">ZAPATA DE COLUMNA Z3  (1.20 X 1.20 X 0.40 )  0.90 QQ/M3 </t>
    </r>
    <r>
      <rPr>
        <sz val="10"/>
        <color rgb="FFFF0000"/>
        <rFont val="Arial"/>
        <family val="2"/>
      </rPr>
      <t xml:space="preserve">FC'= 180 KG/CM2 </t>
    </r>
  </si>
  <si>
    <r>
      <t xml:space="preserve">H.A. EN ZAPATA - 0.79 QQ/M3 </t>
    </r>
    <r>
      <rPr>
        <sz val="10"/>
        <color rgb="FFFF0000"/>
        <rFont val="Arial"/>
        <family val="2"/>
      </rPr>
      <t xml:space="preserve">FC'= 180 KG/CM2 </t>
    </r>
  </si>
  <si>
    <r>
      <t xml:space="preserve">H.A. EN RAMPA 0.15 - 4.65 QQ/M3 </t>
    </r>
    <r>
      <rPr>
        <sz val="10"/>
        <color rgb="FFFF0000"/>
        <rFont val="Arial"/>
        <family val="2"/>
      </rPr>
      <t xml:space="preserve">FC'= 180 KG/CM2 </t>
    </r>
  </si>
  <si>
    <r>
      <t>HORMIGON ARMADO</t>
    </r>
    <r>
      <rPr>
        <b/>
        <sz val="10"/>
        <color rgb="FFFF0000"/>
        <rFont val="Arial"/>
        <family val="2"/>
      </rPr>
      <t xml:space="preserve">: FC' = 180 KG/CM2 </t>
    </r>
  </si>
  <si>
    <t xml:space="preserve">SUMINISTRO DE TUBERIA DE INTERCONEXION </t>
  </si>
  <si>
    <r>
      <t>TECHADO EN METAL BOMBA</t>
    </r>
    <r>
      <rPr>
        <b/>
        <sz val="10"/>
        <color rgb="FFFF0000"/>
        <rFont val="Arial"/>
        <family val="2"/>
      </rPr>
      <t xml:space="preserve"> RETROLAVADO</t>
    </r>
    <r>
      <rPr>
        <b/>
        <sz val="10"/>
        <rFont val="Arial"/>
        <family val="2"/>
      </rPr>
      <t xml:space="preserve"> Y SOPLADORES EN ALUZIN</t>
    </r>
  </si>
  <si>
    <t>PUERTA POLIMETAL</t>
  </si>
  <si>
    <r>
      <t xml:space="preserve">PUERTA </t>
    </r>
    <r>
      <rPr>
        <sz val="10"/>
        <color rgb="FFFF0000"/>
        <rFont val="Arial"/>
        <family val="2"/>
      </rPr>
      <t>ENROLLABLE</t>
    </r>
    <r>
      <rPr>
        <sz val="10"/>
        <rFont val="Arial"/>
        <family val="2"/>
      </rPr>
      <t xml:space="preserve">  3.00X2.10</t>
    </r>
  </si>
  <si>
    <r>
      <t xml:space="preserve">LAVAMANO 19"X17", BCO. </t>
    </r>
    <r>
      <rPr>
        <sz val="10"/>
        <color rgb="FFFF0000"/>
        <rFont val="Arial"/>
        <family val="2"/>
      </rPr>
      <t xml:space="preserve">CON MEZCLADORA </t>
    </r>
    <r>
      <rPr>
        <sz val="10"/>
        <rFont val="Arial"/>
        <family val="2"/>
      </rPr>
      <t>SAYCO COMPLETO</t>
    </r>
  </si>
  <si>
    <t xml:space="preserve">IMPERMEABILIZANTE P/H.A. </t>
  </si>
  <si>
    <t xml:space="preserve">EN CANALETA FILTRACION DIRECTA (0.40X0.90)  </t>
  </si>
  <si>
    <t xml:space="preserve">COMPUERTA TIPO MURAL ACERO INOXIDABLE DE 0.40 X 0.40 PARA DESAGUE  RETROLAVADO DE FILTRO CON VASTAGO FIJO H=4.00 M (VER PLANO)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</si>
</sst>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8" formatCode="#,##0.00\ &quot;€&quot;;[Red]\-#,##0.00\ &quot;€&quot;"/>
    <numFmt numFmtId="41" formatCode="_-* #,##0\ _€_-;\-* #,##0\ _€_-;_-* &quot;-&quot;\ _€_-;_-@_-"/>
    <numFmt numFmtId="43" formatCode="_-* #,##0.00\ _€_-;\-* #,##0.00\ _€_-;_-* &quot;-&quot;??\ _€_-;_-@_-"/>
    <numFmt numFmtId="164" formatCode="_(* #,##0.00_);_(* \(#,##0.00\);_(* &quot;-&quot;??_);_(@_)"/>
    <numFmt numFmtId="165" formatCode="General_)"/>
    <numFmt numFmtId="166" formatCode="0.0"/>
    <numFmt numFmtId="167" formatCode="#,##0.00;[Red]#,##0.00"/>
    <numFmt numFmtId="168" formatCode="_-* #,##0.00_-;\-* #,##0.00_-;_-* &quot;-&quot;??_-;_-@_-"/>
    <numFmt numFmtId="169" formatCode="#,##0.0_);\(#,##0.0\)"/>
    <numFmt numFmtId="170" formatCode="#,##0.0;\-#,##0.0"/>
    <numFmt numFmtId="171" formatCode="_([$€-2]* #,##0.00_);_([$€-2]* \(#,##0.00\);_([$€-2]* \-??_)"/>
    <numFmt numFmtId="172" formatCode="_(* #,##0.0_);_(* \(#,##0.0\);_(* &quot;-&quot;??_);_(@_)"/>
    <numFmt numFmtId="173" formatCode="_(* #,##0_);_(* \(#,##0\);_(* &quot;-&quot;??_);_(@_)"/>
    <numFmt numFmtId="174" formatCode="#,##0.0000_);\(#,##0.0000\)"/>
    <numFmt numFmtId="175" formatCode="#,##0.000_);\(#,##0.000\)"/>
    <numFmt numFmtId="176" formatCode="_-* #,##0.0\ _€_-;\-* #,##0.0\ _€_-;_-* &quot;-&quot;??\ _€_-;_-@_-"/>
    <numFmt numFmtId="177" formatCode="#,##0.000"/>
    <numFmt numFmtId="178" formatCode="#,##0.00_ ;\-#,##0.00\ "/>
    <numFmt numFmtId="179" formatCode="#,##0.000000000000"/>
    <numFmt numFmtId="180" formatCode="#,##0;\-#,##0"/>
    <numFmt numFmtId="181" formatCode="0.0%"/>
    <numFmt numFmtId="182" formatCode="#"/>
    <numFmt numFmtId="183" formatCode="_-[$€]* #,##0.00_-;\-[$€]* #,##0.00_-;_-[$€]* &quot;-&quot;??_-;_-@_-"/>
    <numFmt numFmtId="184" formatCode="#."/>
    <numFmt numFmtId="185" formatCode="_-* #,##0.00\ &quot;Pts&quot;_-;\-* #,##0.00\ &quot;Pts&quot;_-;_-* &quot;-&quot;??\ &quot;Pts&quot;_-;_-@_-"/>
    <numFmt numFmtId="186" formatCode="0.000"/>
    <numFmt numFmtId="187" formatCode="#,##0.0"/>
    <numFmt numFmtId="188" formatCode="&quot;Sí&quot;;&quot;Sí&quot;;&quot;No&quot;"/>
    <numFmt numFmtId="189" formatCode="_(&quot;$&quot;* #,##0.00_);_(&quot;$&quot;* \(#,##0.00\);_(&quot;$&quot;* &quot;-&quot;??_);_(@_)"/>
    <numFmt numFmtId="190" formatCode="0.00_)"/>
    <numFmt numFmtId="191" formatCode="#.0"/>
    <numFmt numFmtId="192" formatCode="#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39" fontId="4" fillId="0" borderId="0"/>
    <xf numFmtId="0" fontId="2" fillId="0" borderId="0"/>
    <xf numFmtId="39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4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6" applyNumberFormat="0" applyAlignment="0" applyProtection="0"/>
    <xf numFmtId="0" fontId="12" fillId="19" borderId="7" applyNumberFormat="0" applyAlignment="0" applyProtection="0"/>
    <xf numFmtId="164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4" fontId="14" fillId="0" borderId="0">
      <protection locked="0"/>
    </xf>
    <xf numFmtId="184" fontId="15" fillId="0" borderId="0">
      <protection locked="0"/>
    </xf>
    <xf numFmtId="184" fontId="15" fillId="0" borderId="0">
      <protection locked="0"/>
    </xf>
    <xf numFmtId="184" fontId="15" fillId="0" borderId="0">
      <protection locked="0"/>
    </xf>
    <xf numFmtId="184" fontId="15" fillId="0" borderId="0">
      <protection locked="0"/>
    </xf>
    <xf numFmtId="184" fontId="15" fillId="0" borderId="0">
      <protection locked="0"/>
    </xf>
    <xf numFmtId="184" fontId="15" fillId="0" borderId="0">
      <protection locked="0"/>
    </xf>
    <xf numFmtId="0" fontId="16" fillId="8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6" applyNumberFormat="0" applyAlignment="0" applyProtection="0"/>
    <xf numFmtId="0" fontId="21" fillId="0" borderId="11" applyNumberFormat="0" applyFill="0" applyAlignment="0" applyProtection="0"/>
    <xf numFmtId="16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2" fillId="0" borderId="0"/>
    <xf numFmtId="190" fontId="23" fillId="0" borderId="0"/>
    <xf numFmtId="0" fontId="1" fillId="0" borderId="0"/>
    <xf numFmtId="165" fontId="24" fillId="0" borderId="0"/>
    <xf numFmtId="0" fontId="2" fillId="0" borderId="0"/>
    <xf numFmtId="165" fontId="24" fillId="0" borderId="0"/>
    <xf numFmtId="191" fontId="22" fillId="0" borderId="0"/>
    <xf numFmtId="0" fontId="2" fillId="0" borderId="0"/>
    <xf numFmtId="0" fontId="2" fillId="0" borderId="0"/>
    <xf numFmtId="191" fontId="22" fillId="0" borderId="0"/>
    <xf numFmtId="192" fontId="22" fillId="0" borderId="0"/>
    <xf numFmtId="0" fontId="2" fillId="6" borderId="12" applyNumberFormat="0" applyFont="0" applyAlignment="0" applyProtection="0"/>
    <xf numFmtId="0" fontId="25" fillId="18" borderId="1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5">
    <xf numFmtId="0" fontId="0" fillId="0" borderId="0" xfId="0"/>
    <xf numFmtId="43" fontId="2" fillId="2" borderId="0" xfId="2" applyNumberFormat="1" applyFont="1" applyFill="1" applyBorder="1"/>
    <xf numFmtId="0" fontId="2" fillId="2" borderId="0" xfId="3" applyFont="1" applyFill="1" applyBorder="1"/>
    <xf numFmtId="164" fontId="2" fillId="2" borderId="0" xfId="3" applyNumberFormat="1" applyFont="1" applyFill="1" applyBorder="1"/>
    <xf numFmtId="43" fontId="3" fillId="2" borderId="0" xfId="2" applyNumberFormat="1" applyFont="1" applyFill="1" applyBorder="1"/>
    <xf numFmtId="0" fontId="2" fillId="2" borderId="0" xfId="1" quotePrefix="1" applyFont="1" applyFill="1" applyBorder="1" applyAlignment="1">
      <alignment horizontal="left" vertical="top"/>
    </xf>
    <xf numFmtId="0" fontId="2" fillId="2" borderId="0" xfId="1" applyFont="1" applyFill="1" applyBorder="1" applyAlignment="1">
      <alignment vertical="top" wrapText="1"/>
    </xf>
    <xf numFmtId="4" fontId="2" fillId="2" borderId="0" xfId="4" quotePrefix="1" applyNumberFormat="1" applyFont="1" applyFill="1" applyBorder="1" applyAlignment="1">
      <alignment vertical="top"/>
    </xf>
    <xf numFmtId="4" fontId="2" fillId="2" borderId="0" xfId="4" applyNumberFormat="1" applyFont="1" applyFill="1" applyAlignment="1">
      <alignment horizontal="center"/>
    </xf>
    <xf numFmtId="4" fontId="2" fillId="2" borderId="0" xfId="4" applyNumberFormat="1" applyFont="1" applyFill="1" applyBorder="1" applyAlignment="1">
      <alignment wrapText="1"/>
    </xf>
    <xf numFmtId="4" fontId="2" fillId="2" borderId="0" xfId="2" applyNumberFormat="1" applyFont="1" applyFill="1" applyBorder="1" applyAlignment="1">
      <alignment horizontal="right" wrapText="1"/>
    </xf>
    <xf numFmtId="165" fontId="3" fillId="3" borderId="1" xfId="3" applyNumberFormat="1" applyFont="1" applyFill="1" applyBorder="1" applyAlignment="1">
      <alignment horizontal="center" vertical="center"/>
    </xf>
    <xf numFmtId="165" fontId="3" fillId="3" borderId="1" xfId="3" applyNumberFormat="1" applyFont="1" applyFill="1" applyBorder="1" applyAlignment="1">
      <alignment horizontal="center" vertical="top" wrapText="1"/>
    </xf>
    <xf numFmtId="4" fontId="3" fillId="3" borderId="1" xfId="4" applyNumberFormat="1" applyFont="1" applyFill="1" applyBorder="1" applyAlignment="1"/>
    <xf numFmtId="4" fontId="3" fillId="3" borderId="1" xfId="4" applyNumberFormat="1" applyFont="1" applyFill="1" applyBorder="1" applyAlignment="1">
      <alignment horizontal="center"/>
    </xf>
    <xf numFmtId="43" fontId="2" fillId="2" borderId="0" xfId="2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164" fontId="2" fillId="2" borderId="0" xfId="3" applyNumberFormat="1" applyFont="1" applyFill="1" applyBorder="1" applyAlignment="1">
      <alignment horizontal="center"/>
    </xf>
    <xf numFmtId="165" fontId="3" fillId="3" borderId="2" xfId="3" applyNumberFormat="1" applyFont="1" applyFill="1" applyBorder="1" applyAlignment="1">
      <alignment horizontal="center" vertical="center"/>
    </xf>
    <xf numFmtId="165" fontId="3" fillId="3" borderId="2" xfId="3" applyNumberFormat="1" applyFont="1" applyFill="1" applyBorder="1" applyAlignment="1">
      <alignment horizontal="center" vertical="top" wrapText="1"/>
    </xf>
    <xf numFmtId="4" fontId="3" fillId="3" borderId="2" xfId="4" applyNumberFormat="1" applyFont="1" applyFill="1" applyBorder="1" applyAlignment="1"/>
    <xf numFmtId="4" fontId="3" fillId="3" borderId="2" xfId="4" applyNumberFormat="1" applyFont="1" applyFill="1" applyBorder="1" applyAlignment="1">
      <alignment horizontal="center"/>
    </xf>
    <xf numFmtId="4" fontId="2" fillId="2" borderId="0" xfId="3" applyNumberFormat="1" applyFont="1" applyFill="1" applyBorder="1" applyAlignment="1"/>
    <xf numFmtId="0" fontId="2" fillId="2" borderId="2" xfId="3" applyFont="1" applyFill="1" applyBorder="1"/>
    <xf numFmtId="43" fontId="2" fillId="2" borderId="2" xfId="4" applyFont="1" applyFill="1" applyBorder="1" applyAlignment="1">
      <alignment vertical="center"/>
    </xf>
    <xf numFmtId="4" fontId="2" fillId="2" borderId="0" xfId="3" applyNumberFormat="1" applyFont="1" applyFill="1" applyBorder="1" applyAlignment="1">
      <alignment vertical="center"/>
    </xf>
    <xf numFmtId="39" fontId="2" fillId="2" borderId="0" xfId="3" applyNumberFormat="1" applyFont="1" applyFill="1" applyBorder="1"/>
    <xf numFmtId="166" fontId="2" fillId="2" borderId="2" xfId="6" applyNumberFormat="1" applyFont="1" applyFill="1" applyBorder="1" applyAlignment="1" applyProtection="1">
      <alignment horizontal="right" vertical="top"/>
    </xf>
    <xf numFmtId="4" fontId="2" fillId="2" borderId="0" xfId="3" applyNumberFormat="1" applyFont="1" applyFill="1" applyBorder="1"/>
    <xf numFmtId="0" fontId="2" fillId="2" borderId="0" xfId="3" applyFont="1" applyFill="1" applyBorder="1" applyAlignment="1">
      <alignment vertical="top" wrapText="1"/>
    </xf>
    <xf numFmtId="170" fontId="3" fillId="2" borderId="2" xfId="7" applyNumberFormat="1" applyFont="1" applyFill="1" applyBorder="1" applyAlignment="1" applyProtection="1">
      <alignment horizontal="center" vertical="center"/>
    </xf>
    <xf numFmtId="165" fontId="2" fillId="2" borderId="0" xfId="7" applyNumberFormat="1" applyFont="1" applyFill="1" applyBorder="1" applyAlignment="1">
      <alignment horizontal="center" vertical="center"/>
    </xf>
    <xf numFmtId="0" fontId="2" fillId="2" borderId="0" xfId="13" applyFont="1" applyFill="1" applyBorder="1"/>
    <xf numFmtId="4" fontId="2" fillId="2" borderId="0" xfId="3" applyNumberFormat="1" applyFont="1" applyFill="1" applyBorder="1" applyAlignment="1" applyProtection="1"/>
    <xf numFmtId="165" fontId="3" fillId="2" borderId="0" xfId="7" applyNumberFormat="1" applyFont="1" applyFill="1" applyBorder="1" applyAlignment="1">
      <alignment horizontal="center" vertical="center"/>
    </xf>
    <xf numFmtId="43" fontId="2" fillId="2" borderId="2" xfId="4" applyFont="1" applyFill="1" applyBorder="1" applyAlignment="1" applyProtection="1"/>
    <xf numFmtId="43" fontId="2" fillId="2" borderId="2" xfId="4" applyFont="1" applyFill="1" applyBorder="1" applyAlignment="1" applyProtection="1">
      <protection locked="0"/>
    </xf>
    <xf numFmtId="43" fontId="2" fillId="2" borderId="0" xfId="2" applyNumberFormat="1" applyFont="1" applyFill="1" applyBorder="1" applyAlignment="1">
      <alignment vertical="top" wrapText="1"/>
    </xf>
    <xf numFmtId="39" fontId="2" fillId="2" borderId="0" xfId="7" applyNumberFormat="1" applyFont="1" applyFill="1" applyBorder="1"/>
    <xf numFmtId="1" fontId="3" fillId="2" borderId="2" xfId="6" applyNumberFormat="1" applyFont="1" applyFill="1" applyBorder="1" applyAlignment="1" applyProtection="1">
      <alignment horizontal="right" vertical="top"/>
    </xf>
    <xf numFmtId="43" fontId="2" fillId="2" borderId="2" xfId="4" applyFont="1" applyFill="1" applyBorder="1" applyAlignment="1" applyProtection="1">
      <alignment vertical="center"/>
    </xf>
    <xf numFmtId="43" fontId="2" fillId="2" borderId="2" xfId="4" applyFont="1" applyFill="1" applyBorder="1" applyAlignment="1" applyProtection="1">
      <alignment vertical="center"/>
      <protection locked="0"/>
    </xf>
    <xf numFmtId="39" fontId="3" fillId="2" borderId="0" xfId="7" applyNumberFormat="1" applyFont="1" applyFill="1" applyBorder="1"/>
    <xf numFmtId="166" fontId="3" fillId="2" borderId="2" xfId="6" applyNumberFormat="1" applyFont="1" applyFill="1" applyBorder="1" applyAlignment="1" applyProtection="1">
      <alignment horizontal="right" vertical="top"/>
    </xf>
    <xf numFmtId="1" fontId="2" fillId="2" borderId="2" xfId="6" applyNumberFormat="1" applyFont="1" applyFill="1" applyBorder="1" applyAlignment="1" applyProtection="1">
      <alignment horizontal="right" vertical="top"/>
    </xf>
    <xf numFmtId="43" fontId="2" fillId="2" borderId="3" xfId="4" applyFont="1" applyFill="1" applyBorder="1" applyAlignment="1" applyProtection="1"/>
    <xf numFmtId="43" fontId="2" fillId="2" borderId="3" xfId="4" applyFont="1" applyFill="1" applyBorder="1" applyAlignment="1" applyProtection="1">
      <protection locked="0"/>
    </xf>
    <xf numFmtId="43" fontId="3" fillId="2" borderId="2" xfId="4" applyFont="1" applyFill="1" applyBorder="1" applyAlignment="1" applyProtection="1">
      <alignment vertical="center"/>
    </xf>
    <xf numFmtId="43" fontId="3" fillId="2" borderId="2" xfId="4" applyFont="1" applyFill="1" applyBorder="1" applyAlignment="1" applyProtection="1">
      <alignment vertical="center"/>
      <protection locked="0"/>
    </xf>
    <xf numFmtId="4" fontId="3" fillId="2" borderId="0" xfId="3" applyNumberFormat="1" applyFont="1" applyFill="1" applyBorder="1" applyAlignment="1"/>
    <xf numFmtId="164" fontId="3" fillId="2" borderId="0" xfId="3" applyNumberFormat="1" applyFont="1" applyFill="1" applyBorder="1"/>
    <xf numFmtId="4" fontId="2" fillId="2" borderId="0" xfId="7" applyNumberFormat="1" applyFont="1" applyFill="1" applyBorder="1" applyAlignment="1" applyProtection="1"/>
    <xf numFmtId="39" fontId="2" fillId="2" borderId="2" xfId="3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3" applyFont="1" applyFill="1"/>
    <xf numFmtId="4" fontId="2" fillId="2" borderId="0" xfId="3" applyNumberFormat="1" applyFont="1" applyFill="1" applyBorder="1" applyAlignment="1">
      <alignment horizontal="right"/>
    </xf>
    <xf numFmtId="43" fontId="2" fillId="2" borderId="3" xfId="4" applyFont="1" applyFill="1" applyBorder="1" applyAlignment="1" applyProtection="1">
      <alignment vertical="center"/>
    </xf>
    <xf numFmtId="43" fontId="2" fillId="2" borderId="3" xfId="4" applyFont="1" applyFill="1" applyBorder="1" applyAlignment="1" applyProtection="1">
      <alignment vertical="center"/>
      <protection locked="0"/>
    </xf>
    <xf numFmtId="174" fontId="2" fillId="2" borderId="0" xfId="3" applyNumberFormat="1" applyFont="1" applyFill="1" applyBorder="1"/>
    <xf numFmtId="175" fontId="2" fillId="2" borderId="0" xfId="3" applyNumberFormat="1" applyFont="1" applyFill="1" applyBorder="1"/>
    <xf numFmtId="43" fontId="3" fillId="2" borderId="2" xfId="4" applyFont="1" applyFill="1" applyBorder="1" applyAlignment="1" applyProtection="1"/>
    <xf numFmtId="43" fontId="3" fillId="2" borderId="2" xfId="4" applyFont="1" applyFill="1" applyBorder="1" applyAlignment="1" applyProtection="1">
      <protection locked="0"/>
    </xf>
    <xf numFmtId="4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/>
    <xf numFmtId="4" fontId="3" fillId="2" borderId="0" xfId="7" applyNumberFormat="1" applyFont="1" applyFill="1" applyBorder="1" applyAlignment="1" applyProtection="1"/>
    <xf numFmtId="4" fontId="3" fillId="2" borderId="0" xfId="7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vertical="top" wrapText="1"/>
    </xf>
    <xf numFmtId="0" fontId="3" fillId="2" borderId="0" xfId="7" applyFont="1" applyFill="1" applyBorder="1"/>
    <xf numFmtId="43" fontId="2" fillId="2" borderId="2" xfId="4" applyFont="1" applyFill="1" applyBorder="1" applyAlignment="1" applyProtection="1">
      <alignment horizontal="right" vertical="center"/>
      <protection locked="0"/>
    </xf>
    <xf numFmtId="43" fontId="2" fillId="2" borderId="2" xfId="4" applyFont="1" applyFill="1" applyBorder="1" applyAlignment="1" applyProtection="1">
      <alignment horizontal="right"/>
      <protection locked="0"/>
    </xf>
    <xf numFmtId="0" fontId="3" fillId="2" borderId="0" xfId="3" applyFont="1" applyFill="1" applyBorder="1" applyAlignment="1"/>
    <xf numFmtId="177" fontId="2" fillId="2" borderId="0" xfId="3" applyNumberFormat="1" applyFont="1" applyFill="1" applyBorder="1" applyAlignment="1"/>
    <xf numFmtId="4" fontId="2" fillId="2" borderId="0" xfId="7" applyNumberFormat="1" applyFont="1" applyFill="1" applyBorder="1" applyAlignment="1"/>
    <xf numFmtId="0" fontId="3" fillId="2" borderId="0" xfId="7" applyFont="1" applyFill="1" applyBorder="1" applyAlignment="1"/>
    <xf numFmtId="0" fontId="2" fillId="2" borderId="0" xfId="17" applyFont="1" applyFill="1" applyBorder="1"/>
    <xf numFmtId="178" fontId="2" fillId="2" borderId="0" xfId="3" applyNumberFormat="1" applyFont="1" applyFill="1" applyBorder="1" applyAlignment="1">
      <alignment vertical="center" wrapText="1"/>
    </xf>
    <xf numFmtId="43" fontId="2" fillId="2" borderId="0" xfId="4" applyFont="1" applyFill="1" applyBorder="1"/>
    <xf numFmtId="178" fontId="2" fillId="2" borderId="0" xfId="3" applyNumberFormat="1" applyFont="1" applyFill="1" applyBorder="1"/>
    <xf numFmtId="179" fontId="2" fillId="2" borderId="0" xfId="3" applyNumberFormat="1" applyFont="1" applyFill="1" applyBorder="1"/>
    <xf numFmtId="0" fontId="2" fillId="2" borderId="0" xfId="3" applyFont="1" applyFill="1" applyAlignment="1">
      <alignment vertical="top"/>
    </xf>
    <xf numFmtId="37" fontId="2" fillId="2" borderId="2" xfId="17" applyNumberFormat="1" applyFont="1" applyFill="1" applyBorder="1" applyAlignment="1" applyProtection="1">
      <alignment horizontal="right" vertical="top" wrapText="1"/>
    </xf>
    <xf numFmtId="43" fontId="2" fillId="2" borderId="2" xfId="4" applyFont="1" applyFill="1" applyBorder="1" applyAlignment="1" applyProtection="1">
      <alignment vertical="center" wrapText="1"/>
    </xf>
    <xf numFmtId="43" fontId="2" fillId="2" borderId="2" xfId="4" applyFont="1" applyFill="1" applyBorder="1" applyAlignment="1" applyProtection="1">
      <alignment wrapText="1"/>
    </xf>
    <xf numFmtId="167" fontId="2" fillId="2" borderId="0" xfId="7" applyNumberFormat="1" applyFont="1" applyFill="1" applyBorder="1" applyAlignment="1">
      <alignment horizontal="center"/>
    </xf>
    <xf numFmtId="4" fontId="2" fillId="2" borderId="2" xfId="7" applyNumberFormat="1" applyFont="1" applyFill="1" applyBorder="1" applyAlignment="1" applyProtection="1"/>
    <xf numFmtId="0" fontId="2" fillId="2" borderId="0" xfId="21" applyFont="1" applyFill="1" applyBorder="1" applyAlignment="1">
      <alignment vertical="top" wrapText="1"/>
    </xf>
    <xf numFmtId="4" fontId="2" fillId="2" borderId="0" xfId="7" applyNumberFormat="1" applyFont="1" applyFill="1" applyBorder="1" applyAlignment="1">
      <alignment vertical="center"/>
    </xf>
    <xf numFmtId="4" fontId="2" fillId="2" borderId="0" xfId="22" applyNumberFormat="1" applyFont="1" applyFill="1" applyBorder="1" applyAlignment="1">
      <alignment horizontal="right"/>
    </xf>
    <xf numFmtId="4" fontId="2" fillId="2" borderId="0" xfId="22" applyNumberFormat="1" applyFont="1" applyFill="1" applyBorder="1" applyAlignment="1">
      <alignment horizontal="right" vertical="center"/>
    </xf>
    <xf numFmtId="0" fontId="2" fillId="2" borderId="0" xfId="22" applyFont="1" applyFill="1" applyBorder="1"/>
    <xf numFmtId="0" fontId="2" fillId="2" borderId="0" xfId="22" applyFont="1" applyFill="1" applyBorder="1" applyAlignment="1">
      <alignment horizontal="right"/>
    </xf>
    <xf numFmtId="170" fontId="2" fillId="2" borderId="2" xfId="7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Border="1" applyAlignment="1">
      <alignment vertical="top" wrapText="1"/>
    </xf>
    <xf numFmtId="164" fontId="2" fillId="2" borderId="0" xfId="3" applyNumberFormat="1" applyFont="1" applyFill="1" applyBorder="1" applyAlignment="1">
      <alignment vertical="top" wrapText="1"/>
    </xf>
    <xf numFmtId="1" fontId="2" fillId="2" borderId="2" xfId="7" applyNumberFormat="1" applyFont="1" applyFill="1" applyBorder="1" applyAlignment="1" applyProtection="1">
      <alignment horizontal="right" vertical="top"/>
    </xf>
    <xf numFmtId="4" fontId="2" fillId="2" borderId="0" xfId="3" applyNumberFormat="1" applyFont="1" applyFill="1" applyBorder="1" applyAlignment="1">
      <alignment vertical="top" wrapText="1"/>
    </xf>
    <xf numFmtId="170" fontId="2" fillId="2" borderId="3" xfId="7" applyNumberFormat="1" applyFont="1" applyFill="1" applyBorder="1" applyAlignment="1" applyProtection="1">
      <alignment horizontal="right" vertical="center"/>
    </xf>
    <xf numFmtId="2" fontId="2" fillId="2" borderId="0" xfId="23" applyNumberFormat="1" applyFont="1" applyFill="1" applyBorder="1" applyAlignment="1">
      <alignment vertical="center"/>
    </xf>
    <xf numFmtId="0" fontId="2" fillId="2" borderId="0" xfId="26" applyFont="1" applyFill="1" applyBorder="1" applyAlignment="1">
      <alignment vertical="center"/>
    </xf>
    <xf numFmtId="4" fontId="2" fillId="2" borderId="0" xfId="23" applyNumberFormat="1" applyFont="1" applyFill="1" applyBorder="1" applyAlignment="1">
      <alignment vertical="center"/>
    </xf>
    <xf numFmtId="4" fontId="3" fillId="2" borderId="0" xfId="3" applyNumberFormat="1" applyFont="1" applyFill="1" applyBorder="1" applyAlignment="1">
      <alignment vertical="top" wrapText="1"/>
    </xf>
    <xf numFmtId="0" fontId="2" fillId="2" borderId="5" xfId="3" applyFont="1" applyFill="1" applyBorder="1" applyAlignment="1">
      <alignment horizontal="right" vertical="top" wrapText="1"/>
    </xf>
    <xf numFmtId="0" fontId="2" fillId="2" borderId="5" xfId="3" applyFont="1" applyFill="1" applyBorder="1" applyAlignment="1">
      <alignment vertical="top" wrapText="1"/>
    </xf>
    <xf numFmtId="4" fontId="2" fillId="2" borderId="5" xfId="4" applyNumberFormat="1" applyFont="1" applyFill="1" applyBorder="1" applyAlignment="1">
      <alignment horizontal="right"/>
    </xf>
    <xf numFmtId="4" fontId="2" fillId="2" borderId="5" xfId="4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vertical="top"/>
    </xf>
    <xf numFmtId="4" fontId="2" fillId="2" borderId="0" xfId="4" applyNumberFormat="1" applyFont="1" applyFill="1" applyAlignment="1">
      <alignment horizontal="right" wrapText="1"/>
    </xf>
    <xf numFmtId="4" fontId="2" fillId="2" borderId="0" xfId="4" applyNumberFormat="1" applyFont="1" applyFill="1" applyBorder="1" applyAlignment="1">
      <alignment horizontal="right" wrapText="1"/>
    </xf>
    <xf numFmtId="39" fontId="2" fillId="2" borderId="0" xfId="29" applyFont="1" applyFill="1" applyBorder="1" applyAlignment="1">
      <alignment vertical="top"/>
    </xf>
    <xf numFmtId="0" fontId="2" fillId="2" borderId="0" xfId="3" applyFont="1" applyFill="1" applyAlignment="1">
      <alignment horizontal="right" vertical="top" wrapText="1"/>
    </xf>
    <xf numFmtId="0" fontId="2" fillId="2" borderId="0" xfId="3" applyFont="1" applyFill="1" applyAlignment="1">
      <alignment vertical="top" wrapText="1"/>
    </xf>
    <xf numFmtId="4" fontId="2" fillId="2" borderId="0" xfId="4" applyNumberFormat="1" applyFont="1" applyFill="1" applyAlignment="1">
      <alignment wrapText="1"/>
    </xf>
    <xf numFmtId="4" fontId="2" fillId="2" borderId="0" xfId="4" applyNumberFormat="1" applyFont="1" applyFill="1" applyAlignment="1">
      <alignment horizontal="center" wrapText="1"/>
    </xf>
    <xf numFmtId="4" fontId="2" fillId="2" borderId="0" xfId="2" applyNumberFormat="1" applyFont="1" applyFill="1" applyAlignment="1">
      <alignment horizontal="right" wrapText="1"/>
    </xf>
    <xf numFmtId="1" fontId="3" fillId="2" borderId="2" xfId="6" applyNumberFormat="1" applyFont="1" applyFill="1" applyBorder="1" applyAlignment="1" applyProtection="1">
      <alignment horizontal="center" vertical="center"/>
    </xf>
    <xf numFmtId="166" fontId="2" fillId="2" borderId="3" xfId="6" applyNumberFormat="1" applyFont="1" applyFill="1" applyBorder="1" applyAlignment="1" applyProtection="1">
      <alignment horizontal="right" vertical="top"/>
    </xf>
    <xf numFmtId="43" fontId="27" fillId="2" borderId="2" xfId="4" applyFont="1" applyFill="1" applyBorder="1" applyAlignment="1" applyProtection="1"/>
    <xf numFmtId="43" fontId="27" fillId="2" borderId="2" xfId="4" applyFont="1" applyFill="1" applyBorder="1" applyAlignment="1" applyProtection="1">
      <alignment vertical="center"/>
    </xf>
    <xf numFmtId="37" fontId="2" fillId="2" borderId="3" xfId="17" applyNumberFormat="1" applyFont="1" applyFill="1" applyBorder="1" applyAlignment="1" applyProtection="1">
      <alignment horizontal="right" vertical="top" wrapText="1"/>
    </xf>
    <xf numFmtId="4" fontId="3" fillId="3" borderId="14" xfId="2" applyNumberFormat="1" applyFont="1" applyFill="1" applyBorder="1" applyAlignment="1">
      <alignment horizontal="center" wrapText="1"/>
    </xf>
    <xf numFmtId="4" fontId="3" fillId="3" borderId="4" xfId="2" applyNumberFormat="1" applyFont="1" applyFill="1" applyBorder="1" applyAlignment="1">
      <alignment horizontal="center" wrapText="1"/>
    </xf>
    <xf numFmtId="4" fontId="2" fillId="2" borderId="4" xfId="3" applyNumberFormat="1" applyFont="1" applyFill="1" applyBorder="1" applyAlignment="1"/>
    <xf numFmtId="39" fontId="2" fillId="2" borderId="4" xfId="3" applyNumberFormat="1" applyFont="1" applyFill="1" applyBorder="1" applyAlignment="1" applyProtection="1">
      <alignment horizontal="right" vertical="center" wrapText="1"/>
      <protection locked="0"/>
    </xf>
    <xf numFmtId="4" fontId="2" fillId="2" borderId="4" xfId="16" applyNumberFormat="1" applyFont="1" applyFill="1" applyBorder="1" applyAlignment="1" applyProtection="1">
      <protection locked="0"/>
    </xf>
    <xf numFmtId="4" fontId="2" fillId="2" borderId="4" xfId="16" applyNumberFormat="1" applyFont="1" applyFill="1" applyBorder="1" applyAlignment="1" applyProtection="1">
      <alignment vertical="center"/>
      <protection locked="0"/>
    </xf>
    <xf numFmtId="167" fontId="2" fillId="2" borderId="4" xfId="3" applyNumberFormat="1" applyFont="1" applyFill="1" applyBorder="1" applyAlignment="1" applyProtection="1">
      <alignment horizontal="right" vertical="center"/>
      <protection locked="0"/>
    </xf>
    <xf numFmtId="4" fontId="3" fillId="2" borderId="4" xfId="23" applyNumberFormat="1" applyFont="1" applyFill="1" applyBorder="1" applyProtection="1"/>
    <xf numFmtId="4" fontId="2" fillId="2" borderId="4" xfId="23" applyNumberFormat="1" applyFont="1" applyFill="1" applyBorder="1" applyProtection="1"/>
    <xf numFmtId="4" fontId="2" fillId="2" borderId="4" xfId="2" applyNumberFormat="1" applyFont="1" applyFill="1" applyBorder="1" applyAlignment="1" applyProtection="1">
      <alignment horizontal="right"/>
    </xf>
    <xf numFmtId="4" fontId="2" fillId="2" borderId="4" xfId="27" applyNumberFormat="1" applyFont="1" applyFill="1" applyBorder="1" applyAlignment="1">
      <alignment vertical="center"/>
    </xf>
    <xf numFmtId="4" fontId="3" fillId="2" borderId="4" xfId="2" applyNumberFormat="1" applyFont="1" applyFill="1" applyBorder="1" applyAlignment="1" applyProtection="1">
      <alignment horizontal="right"/>
    </xf>
    <xf numFmtId="0" fontId="3" fillId="2" borderId="4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left" vertical="top" wrapText="1"/>
    </xf>
    <xf numFmtId="4" fontId="2" fillId="2" borderId="4" xfId="2" applyNumberFormat="1" applyFont="1" applyFill="1" applyBorder="1" applyAlignment="1">
      <alignment horizontal="right" wrapText="1"/>
    </xf>
    <xf numFmtId="4" fontId="2" fillId="2" borderId="0" xfId="7" applyNumberFormat="1" applyFont="1" applyFill="1" applyBorder="1" applyAlignment="1" applyProtection="1">
      <alignment vertical="center"/>
    </xf>
    <xf numFmtId="0" fontId="2" fillId="2" borderId="0" xfId="3" applyFont="1" applyFill="1" applyBorder="1" applyAlignment="1">
      <alignment vertical="center"/>
    </xf>
    <xf numFmtId="4" fontId="2" fillId="2" borderId="0" xfId="4" applyNumberFormat="1" applyFont="1" applyFill="1" applyBorder="1" applyAlignment="1" applyProtection="1"/>
    <xf numFmtId="177" fontId="2" fillId="2" borderId="0" xfId="7" applyNumberFormat="1" applyFont="1" applyFill="1" applyBorder="1" applyAlignment="1" applyProtection="1"/>
    <xf numFmtId="4" fontId="2" fillId="2" borderId="4" xfId="4" applyNumberFormat="1" applyFont="1" applyFill="1" applyBorder="1" applyAlignment="1">
      <alignment horizontal="right"/>
    </xf>
    <xf numFmtId="4" fontId="2" fillId="2" borderId="4" xfId="3" applyNumberFormat="1" applyFont="1" applyFill="1" applyBorder="1" applyAlignment="1">
      <alignment horizontal="left" wrapText="1"/>
    </xf>
    <xf numFmtId="43" fontId="2" fillId="2" borderId="3" xfId="4" applyFont="1" applyFill="1" applyBorder="1" applyAlignment="1" applyProtection="1">
      <alignment vertical="center" wrapText="1"/>
    </xf>
    <xf numFmtId="0" fontId="3" fillId="2" borderId="2" xfId="13" applyFont="1" applyFill="1" applyBorder="1" applyAlignment="1" applyProtection="1">
      <alignment horizontal="left" vertical="top" wrapText="1"/>
    </xf>
    <xf numFmtId="43" fontId="2" fillId="2" borderId="2" xfId="4" applyFont="1" applyFill="1" applyBorder="1" applyAlignment="1" applyProtection="1">
      <alignment horizontal="center" vertical="center"/>
    </xf>
    <xf numFmtId="0" fontId="3" fillId="2" borderId="2" xfId="7" applyNumberFormat="1" applyFont="1" applyFill="1" applyBorder="1" applyAlignment="1" applyProtection="1">
      <alignment horizontal="left" vertical="justify" wrapText="1"/>
    </xf>
    <xf numFmtId="0" fontId="3" fillId="2" borderId="2" xfId="7" applyNumberFormat="1" applyFont="1" applyFill="1" applyBorder="1" applyAlignment="1" applyProtection="1">
      <alignment horizontal="right" vertical="justify" wrapText="1"/>
    </xf>
    <xf numFmtId="43" fontId="3" fillId="2" borderId="2" xfId="4" applyFont="1" applyFill="1" applyBorder="1" applyAlignment="1" applyProtection="1">
      <alignment horizontal="left" wrapText="1"/>
    </xf>
    <xf numFmtId="0" fontId="2" fillId="2" borderId="2" xfId="7" applyNumberFormat="1" applyFont="1" applyFill="1" applyBorder="1" applyAlignment="1" applyProtection="1">
      <alignment horizontal="right"/>
    </xf>
    <xf numFmtId="0" fontId="2" fillId="2" borderId="2" xfId="7" applyNumberFormat="1" applyFont="1" applyFill="1" applyBorder="1" applyAlignment="1" applyProtection="1">
      <alignment horizontal="left"/>
    </xf>
    <xf numFmtId="43" fontId="28" fillId="2" borderId="2" xfId="4" applyFont="1" applyFill="1" applyBorder="1" applyAlignment="1" applyProtection="1">
      <alignment horizontal="center"/>
    </xf>
    <xf numFmtId="43" fontId="2" fillId="2" borderId="2" xfId="4" applyFont="1" applyFill="1" applyBorder="1" applyProtection="1"/>
    <xf numFmtId="43" fontId="2" fillId="2" borderId="2" xfId="4" applyFont="1" applyFill="1" applyBorder="1" applyAlignment="1" applyProtection="1">
      <alignment horizontal="center"/>
    </xf>
    <xf numFmtId="0" fontId="2" fillId="2" borderId="2" xfId="7" applyNumberFormat="1" applyFont="1" applyFill="1" applyBorder="1" applyAlignment="1" applyProtection="1">
      <alignment horizontal="left" vertical="justify" wrapText="1"/>
    </xf>
    <xf numFmtId="0" fontId="3" fillId="2" borderId="2" xfId="3" applyNumberFormat="1" applyFont="1" applyFill="1" applyBorder="1" applyAlignment="1" applyProtection="1">
      <alignment horizontal="left" wrapText="1"/>
    </xf>
    <xf numFmtId="0" fontId="2" fillId="2" borderId="2" xfId="3" applyNumberFormat="1" applyFont="1" applyFill="1" applyBorder="1" applyAlignment="1" applyProtection="1">
      <alignment horizontal="left" vertical="justify" wrapText="1"/>
    </xf>
    <xf numFmtId="0" fontId="3" fillId="2" borderId="2" xfId="3" applyNumberFormat="1" applyFont="1" applyFill="1" applyBorder="1" applyAlignment="1" applyProtection="1">
      <alignment horizontal="right" vertical="center"/>
    </xf>
    <xf numFmtId="0" fontId="3" fillId="2" borderId="2" xfId="3" applyNumberFormat="1" applyFont="1" applyFill="1" applyBorder="1" applyAlignment="1" applyProtection="1">
      <alignment vertical="top" wrapText="1"/>
    </xf>
    <xf numFmtId="0" fontId="3" fillId="2" borderId="2" xfId="3" applyNumberFormat="1" applyFont="1" applyFill="1" applyBorder="1" applyAlignment="1" applyProtection="1">
      <alignment horizontal="right" vertical="top"/>
    </xf>
    <xf numFmtId="43" fontId="6" fillId="2" borderId="2" xfId="4" applyFont="1" applyFill="1" applyBorder="1" applyAlignment="1" applyProtection="1">
      <alignment horizontal="center"/>
    </xf>
    <xf numFmtId="0" fontId="2" fillId="2" borderId="3" xfId="7" applyNumberFormat="1" applyFont="1" applyFill="1" applyBorder="1" applyAlignment="1" applyProtection="1">
      <alignment horizontal="left" vertical="justify" wrapText="1"/>
    </xf>
    <xf numFmtId="43" fontId="2" fillId="2" borderId="3" xfId="4" applyFont="1" applyFill="1" applyBorder="1" applyAlignment="1" applyProtection="1">
      <alignment horizontal="center" vertical="center"/>
    </xf>
    <xf numFmtId="0" fontId="2" fillId="2" borderId="2" xfId="3" applyNumberFormat="1" applyFont="1" applyFill="1" applyBorder="1" applyAlignment="1" applyProtection="1">
      <alignment horizontal="right" vertical="top" wrapText="1"/>
    </xf>
    <xf numFmtId="0" fontId="2" fillId="2" borderId="2" xfId="3" applyNumberFormat="1" applyFont="1" applyFill="1" applyBorder="1" applyAlignment="1" applyProtection="1">
      <alignment horizontal="left" vertical="top" wrapText="1"/>
    </xf>
    <xf numFmtId="0" fontId="2" fillId="2" borderId="2" xfId="7" applyNumberFormat="1" applyFont="1" applyFill="1" applyBorder="1" applyAlignment="1" applyProtection="1">
      <alignment horizontal="left" vertical="top" wrapText="1"/>
    </xf>
    <xf numFmtId="43" fontId="2" fillId="2" borderId="2" xfId="4" applyFont="1" applyFill="1" applyBorder="1" applyAlignment="1" applyProtection="1">
      <alignment horizontal="center" wrapText="1"/>
    </xf>
    <xf numFmtId="43" fontId="2" fillId="2" borderId="2" xfId="4" applyFont="1" applyFill="1" applyBorder="1" applyAlignment="1" applyProtection="1">
      <alignment horizontal="center" vertical="center" wrapText="1"/>
    </xf>
    <xf numFmtId="0" fontId="3" fillId="2" borderId="2" xfId="3" applyNumberFormat="1" applyFont="1" applyFill="1" applyBorder="1" applyAlignment="1" applyProtection="1">
      <alignment horizontal="right" vertical="top" wrapText="1"/>
    </xf>
    <xf numFmtId="0" fontId="3" fillId="2" borderId="2" xfId="7" applyNumberFormat="1" applyFont="1" applyFill="1" applyBorder="1" applyAlignment="1" applyProtection="1">
      <alignment horizontal="left" vertical="top" wrapText="1"/>
    </xf>
    <xf numFmtId="43" fontId="3" fillId="2" borderId="2" xfId="4" applyFont="1" applyFill="1" applyBorder="1" applyAlignment="1" applyProtection="1">
      <alignment horizontal="center" vertical="center" wrapText="1"/>
    </xf>
    <xf numFmtId="166" fontId="2" fillId="2" borderId="2" xfId="10" applyNumberFormat="1" applyFont="1" applyFill="1" applyBorder="1" applyAlignment="1" applyProtection="1">
      <alignment horizontal="right" vertical="center" wrapText="1"/>
    </xf>
    <xf numFmtId="0" fontId="2" fillId="2" borderId="2" xfId="10" applyFont="1" applyFill="1" applyBorder="1" applyAlignment="1" applyProtection="1">
      <alignment vertical="center" wrapText="1"/>
    </xf>
    <xf numFmtId="43" fontId="27" fillId="2" borderId="2" xfId="4" applyFont="1" applyFill="1" applyBorder="1" applyAlignment="1" applyProtection="1">
      <alignment horizontal="right" vertical="center" wrapText="1"/>
    </xf>
    <xf numFmtId="43" fontId="27" fillId="2" borderId="2" xfId="4" applyFont="1" applyFill="1" applyBorder="1" applyAlignment="1" applyProtection="1">
      <alignment horizontal="center" vertical="center" wrapText="1"/>
    </xf>
    <xf numFmtId="43" fontId="2" fillId="2" borderId="2" xfId="4" applyFont="1" applyFill="1" applyBorder="1" applyAlignment="1" applyProtection="1">
      <alignment horizontal="right" vertical="center" wrapText="1"/>
    </xf>
    <xf numFmtId="172" fontId="3" fillId="2" borderId="2" xfId="14" applyNumberFormat="1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vertical="center" wrapText="1"/>
    </xf>
    <xf numFmtId="43" fontId="3" fillId="2" borderId="2" xfId="4" applyFont="1" applyFill="1" applyBorder="1" applyAlignment="1" applyProtection="1">
      <alignment horizontal="right" vertical="center" wrapText="1"/>
    </xf>
    <xf numFmtId="166" fontId="2" fillId="2" borderId="2" xfId="10" quotePrefix="1" applyNumberFormat="1" applyFont="1" applyFill="1" applyBorder="1" applyAlignment="1" applyProtection="1">
      <alignment horizontal="right" vertical="center" wrapText="1"/>
    </xf>
    <xf numFmtId="173" fontId="3" fillId="2" borderId="2" xfId="14" applyNumberFormat="1" applyFont="1" applyFill="1" applyBorder="1" applyAlignment="1" applyProtection="1">
      <alignment horizontal="center" vertical="center" wrapText="1"/>
    </xf>
    <xf numFmtId="164" fontId="3" fillId="2" borderId="2" xfId="14" applyNumberFormat="1" applyFont="1" applyFill="1" applyBorder="1" applyAlignment="1" applyProtection="1">
      <alignment horizontal="center" vertical="center" wrapText="1"/>
    </xf>
    <xf numFmtId="166" fontId="3" fillId="2" borderId="2" xfId="10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horizontal="right"/>
    </xf>
    <xf numFmtId="0" fontId="3" fillId="2" borderId="2" xfId="7" applyFont="1" applyFill="1" applyBorder="1" applyAlignment="1" applyProtection="1">
      <alignment horizontal="left"/>
    </xf>
    <xf numFmtId="0" fontId="3" fillId="2" borderId="2" xfId="7" applyNumberFormat="1" applyFont="1" applyFill="1" applyBorder="1" applyAlignment="1" applyProtection="1">
      <alignment horizontal="right"/>
    </xf>
    <xf numFmtId="0" fontId="3" fillId="2" borderId="2" xfId="7" applyNumberFormat="1" applyFont="1" applyFill="1" applyBorder="1" applyAlignment="1" applyProtection="1">
      <alignment horizontal="left"/>
    </xf>
    <xf numFmtId="43" fontId="2" fillId="2" borderId="2" xfId="4" applyFont="1" applyFill="1" applyBorder="1" applyAlignment="1" applyProtection="1">
      <alignment horizontal="right"/>
    </xf>
    <xf numFmtId="0" fontId="2" fillId="2" borderId="2" xfId="7" applyNumberFormat="1" applyFont="1" applyFill="1" applyBorder="1" applyProtection="1"/>
    <xf numFmtId="0" fontId="2" fillId="2" borderId="2" xfId="7" applyNumberFormat="1" applyFont="1" applyFill="1" applyBorder="1" applyAlignment="1" applyProtection="1">
      <alignment horizontal="right" vertical="top"/>
    </xf>
    <xf numFmtId="0" fontId="2" fillId="2" borderId="2" xfId="7" applyNumberFormat="1" applyFont="1" applyFill="1" applyBorder="1" applyAlignment="1" applyProtection="1">
      <alignment vertical="top" wrapText="1"/>
    </xf>
    <xf numFmtId="0" fontId="2" fillId="2" borderId="2" xfId="7" applyNumberFormat="1" applyFont="1" applyFill="1" applyBorder="1" applyAlignment="1" applyProtection="1">
      <alignment wrapText="1"/>
    </xf>
    <xf numFmtId="0" fontId="3" fillId="2" borderId="2" xfId="7" applyNumberFormat="1" applyFont="1" applyFill="1" applyBorder="1" applyAlignment="1" applyProtection="1">
      <alignment horizontal="right" vertical="top"/>
    </xf>
    <xf numFmtId="0" fontId="3" fillId="2" borderId="2" xfId="7" applyNumberFormat="1" applyFont="1" applyFill="1" applyBorder="1" applyAlignment="1" applyProtection="1">
      <alignment vertical="top" wrapText="1"/>
    </xf>
    <xf numFmtId="0" fontId="3" fillId="2" borderId="2" xfId="3" applyNumberFormat="1" applyFont="1" applyFill="1" applyBorder="1" applyAlignment="1" applyProtection="1">
      <alignment horizontal="right"/>
    </xf>
    <xf numFmtId="0" fontId="3" fillId="2" borderId="2" xfId="3" applyNumberFormat="1" applyFont="1" applyFill="1" applyBorder="1" applyAlignment="1" applyProtection="1">
      <alignment horizontal="left"/>
    </xf>
    <xf numFmtId="0" fontId="2" fillId="2" borderId="2" xfId="3" applyNumberFormat="1" applyFont="1" applyFill="1" applyBorder="1" applyAlignment="1" applyProtection="1">
      <alignment horizontal="right"/>
    </xf>
    <xf numFmtId="0" fontId="2" fillId="2" borderId="2" xfId="3" applyNumberFormat="1" applyFont="1" applyFill="1" applyBorder="1" applyAlignment="1" applyProtection="1">
      <alignment wrapText="1"/>
    </xf>
    <xf numFmtId="0" fontId="2" fillId="2" borderId="2" xfId="3" applyNumberFormat="1" applyFont="1" applyFill="1" applyBorder="1" applyProtection="1"/>
    <xf numFmtId="0" fontId="2" fillId="2" borderId="2" xfId="3" applyFont="1" applyFill="1" applyBorder="1" applyAlignment="1" applyProtection="1">
      <alignment wrapText="1"/>
    </xf>
    <xf numFmtId="0" fontId="2" fillId="2" borderId="2" xfId="3" applyNumberFormat="1" applyFont="1" applyFill="1" applyBorder="1" applyAlignment="1" applyProtection="1">
      <alignment horizontal="right" vertical="top"/>
    </xf>
    <xf numFmtId="0" fontId="2" fillId="2" borderId="2" xfId="3" applyFont="1" applyFill="1" applyBorder="1" applyAlignment="1" applyProtection="1">
      <alignment vertical="top" wrapText="1"/>
    </xf>
    <xf numFmtId="43" fontId="3" fillId="2" borderId="2" xfId="4" applyFont="1" applyFill="1" applyBorder="1" applyAlignment="1" applyProtection="1">
      <alignment horizontal="center"/>
    </xf>
    <xf numFmtId="0" fontId="2" fillId="2" borderId="2" xfId="3" applyNumberFormat="1" applyFont="1" applyFill="1" applyBorder="1" applyAlignment="1" applyProtection="1">
      <alignment horizontal="left"/>
    </xf>
    <xf numFmtId="0" fontId="3" fillId="2" borderId="2" xfId="7" applyNumberFormat="1" applyFont="1" applyFill="1" applyBorder="1" applyAlignment="1" applyProtection="1">
      <alignment horizontal="right" vertical="top" wrapText="1"/>
    </xf>
    <xf numFmtId="0" fontId="2" fillId="2" borderId="2" xfId="7" applyNumberFormat="1" applyFont="1" applyFill="1" applyBorder="1" applyAlignment="1" applyProtection="1">
      <alignment horizontal="right" vertical="top" wrapText="1"/>
    </xf>
    <xf numFmtId="0" fontId="27" fillId="2" borderId="2" xfId="7" applyNumberFormat="1" applyFont="1" applyFill="1" applyBorder="1" applyAlignment="1" applyProtection="1">
      <alignment horizontal="left" vertical="top" wrapText="1"/>
    </xf>
    <xf numFmtId="0" fontId="2" fillId="2" borderId="2" xfId="5" applyFont="1" applyFill="1" applyBorder="1" applyAlignment="1" applyProtection="1">
      <alignment vertical="top" wrapText="1"/>
    </xf>
    <xf numFmtId="0" fontId="2" fillId="2" borderId="2" xfId="3" applyNumberFormat="1" applyFont="1" applyFill="1" applyBorder="1" applyAlignment="1" applyProtection="1">
      <alignment vertical="top" wrapText="1"/>
    </xf>
    <xf numFmtId="0" fontId="2" fillId="2" borderId="2" xfId="3" applyFont="1" applyFill="1" applyBorder="1" applyAlignment="1" applyProtection="1">
      <alignment horizontal="right" vertical="center"/>
    </xf>
    <xf numFmtId="39" fontId="2" fillId="2" borderId="2" xfId="7" applyNumberFormat="1" applyFont="1" applyFill="1" applyBorder="1" applyProtection="1"/>
    <xf numFmtId="0" fontId="2" fillId="2" borderId="3" xfId="3" applyNumberFormat="1" applyFont="1" applyFill="1" applyBorder="1" applyAlignment="1" applyProtection="1">
      <alignment horizontal="right"/>
    </xf>
    <xf numFmtId="0" fontId="2" fillId="2" borderId="3" xfId="3" applyNumberFormat="1" applyFont="1" applyFill="1" applyBorder="1" applyProtection="1"/>
    <xf numFmtId="43" fontId="2" fillId="2" borderId="3" xfId="4" applyFont="1" applyFill="1" applyBorder="1" applyAlignment="1" applyProtection="1">
      <alignment horizontal="center"/>
    </xf>
    <xf numFmtId="0" fontId="29" fillId="2" borderId="2" xfId="7" applyNumberFormat="1" applyFont="1" applyFill="1" applyBorder="1" applyAlignment="1" applyProtection="1">
      <alignment wrapText="1"/>
    </xf>
    <xf numFmtId="0" fontId="27" fillId="2" borderId="2" xfId="7" applyNumberFormat="1" applyFont="1" applyFill="1" applyBorder="1" applyAlignment="1" applyProtection="1">
      <alignment wrapText="1"/>
    </xf>
    <xf numFmtId="0" fontId="3" fillId="2" borderId="2" xfId="7" applyNumberFormat="1" applyFont="1" applyFill="1" applyBorder="1" applyAlignment="1" applyProtection="1">
      <alignment wrapText="1"/>
    </xf>
    <xf numFmtId="0" fontId="3" fillId="2" borderId="2" xfId="7" applyNumberFormat="1" applyFont="1" applyFill="1" applyBorder="1" applyAlignment="1" applyProtection="1">
      <alignment horizontal="right" vertical="center"/>
    </xf>
    <xf numFmtId="0" fontId="27" fillId="2" borderId="2" xfId="3" applyFont="1" applyFill="1" applyBorder="1" applyAlignment="1" applyProtection="1">
      <alignment horizontal="right" vertical="center"/>
    </xf>
    <xf numFmtId="0" fontId="27" fillId="2" borderId="2" xfId="3" applyFont="1" applyFill="1" applyBorder="1" applyAlignment="1" applyProtection="1">
      <alignment wrapText="1"/>
    </xf>
    <xf numFmtId="43" fontId="27" fillId="2" borderId="2" xfId="4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right"/>
    </xf>
    <xf numFmtId="0" fontId="2" fillId="2" borderId="3" xfId="3" applyNumberFormat="1" applyFont="1" applyFill="1" applyBorder="1" applyAlignment="1" applyProtection="1">
      <alignment horizontal="right" vertical="top" wrapText="1"/>
    </xf>
    <xf numFmtId="0" fontId="2" fillId="2" borderId="3" xfId="7" applyNumberFormat="1" applyFont="1" applyFill="1" applyBorder="1" applyAlignment="1" applyProtection="1">
      <alignment horizontal="left" vertical="top" wrapText="1"/>
    </xf>
    <xf numFmtId="43" fontId="2" fillId="2" borderId="3" xfId="4" applyFont="1" applyFill="1" applyBorder="1" applyAlignment="1" applyProtection="1">
      <alignment horizontal="center" wrapText="1"/>
    </xf>
    <xf numFmtId="0" fontId="3" fillId="2" borderId="2" xfId="3" applyNumberFormat="1" applyFont="1" applyFill="1" applyBorder="1" applyProtection="1"/>
    <xf numFmtId="0" fontId="2" fillId="2" borderId="2" xfId="3" applyFont="1" applyFill="1" applyBorder="1" applyProtection="1"/>
    <xf numFmtId="39" fontId="2" fillId="2" borderId="2" xfId="15" applyNumberFormat="1" applyFont="1" applyFill="1" applyBorder="1" applyAlignment="1" applyProtection="1">
      <alignment horizontal="right" vertical="top"/>
    </xf>
    <xf numFmtId="0" fontId="2" fillId="2" borderId="2" xfId="7" applyNumberFormat="1" applyFont="1" applyFill="1" applyBorder="1" applyAlignment="1" applyProtection="1">
      <alignment horizontal="right" vertical="center"/>
    </xf>
    <xf numFmtId="0" fontId="3" fillId="2" borderId="2" xfId="3" applyFont="1" applyFill="1" applyBorder="1" applyAlignment="1" applyProtection="1">
      <alignment horizontal="right"/>
    </xf>
    <xf numFmtId="0" fontId="3" fillId="2" borderId="2" xfId="3" applyFont="1" applyFill="1" applyBorder="1" applyProtection="1"/>
    <xf numFmtId="0" fontId="2" fillId="2" borderId="3" xfId="7" applyNumberFormat="1" applyFont="1" applyFill="1" applyBorder="1" applyAlignment="1" applyProtection="1">
      <alignment horizontal="right" vertical="top"/>
    </xf>
    <xf numFmtId="0" fontId="2" fillId="2" borderId="3" xfId="7" applyNumberFormat="1" applyFont="1" applyFill="1" applyBorder="1" applyAlignment="1" applyProtection="1">
      <alignment wrapText="1"/>
    </xf>
    <xf numFmtId="0" fontId="27" fillId="2" borderId="2" xfId="7" applyNumberFormat="1" applyFont="1" applyFill="1" applyBorder="1" applyAlignment="1" applyProtection="1">
      <alignment vertical="top" wrapText="1"/>
    </xf>
    <xf numFmtId="2" fontId="3" fillId="2" borderId="2" xfId="7" applyNumberFormat="1" applyFont="1" applyFill="1" applyBorder="1" applyAlignment="1" applyProtection="1">
      <alignment horizontal="right" vertical="top"/>
    </xf>
    <xf numFmtId="166" fontId="2" fillId="2" borderId="2" xfId="7" applyNumberFormat="1" applyFont="1" applyFill="1" applyBorder="1" applyAlignment="1" applyProtection="1">
      <alignment horizontal="right" vertical="top"/>
    </xf>
    <xf numFmtId="1" fontId="3" fillId="2" borderId="2" xfId="7" applyNumberFormat="1" applyFont="1" applyFill="1" applyBorder="1" applyAlignment="1" applyProtection="1">
      <alignment horizontal="right" vertical="top" wrapText="1"/>
    </xf>
    <xf numFmtId="0" fontId="2" fillId="2" borderId="2" xfId="7" applyFont="1" applyFill="1" applyBorder="1" applyAlignment="1" applyProtection="1">
      <alignment horizontal="right"/>
    </xf>
    <xf numFmtId="0" fontId="2" fillId="2" borderId="2" xfId="7" applyFont="1" applyFill="1" applyBorder="1" applyAlignment="1" applyProtection="1">
      <alignment horizontal="left"/>
    </xf>
    <xf numFmtId="0" fontId="2" fillId="2" borderId="3" xfId="7" applyFont="1" applyFill="1" applyBorder="1" applyAlignment="1" applyProtection="1">
      <alignment horizontal="right"/>
    </xf>
    <xf numFmtId="0" fontId="2" fillId="2" borderId="3" xfId="7" applyFont="1" applyFill="1" applyBorder="1" applyAlignment="1" applyProtection="1">
      <alignment horizontal="left"/>
    </xf>
    <xf numFmtId="176" fontId="3" fillId="2" borderId="2" xfId="4" applyNumberFormat="1" applyFont="1" applyFill="1" applyBorder="1" applyAlignment="1" applyProtection="1">
      <alignment horizontal="right" vertical="center" wrapText="1"/>
    </xf>
    <xf numFmtId="0" fontId="29" fillId="2" borderId="2" xfId="10" applyFont="1" applyFill="1" applyBorder="1" applyAlignment="1" applyProtection="1">
      <alignment vertical="center" wrapText="1"/>
    </xf>
    <xf numFmtId="0" fontId="27" fillId="2" borderId="2" xfId="10" applyFont="1" applyFill="1" applyBorder="1" applyAlignment="1" applyProtection="1">
      <alignment vertical="center" wrapText="1"/>
    </xf>
    <xf numFmtId="0" fontId="2" fillId="2" borderId="2" xfId="3" applyFont="1" applyFill="1" applyBorder="1" applyAlignment="1" applyProtection="1">
      <alignment horizontal="right" vertical="top" wrapText="1"/>
    </xf>
    <xf numFmtId="0" fontId="3" fillId="2" borderId="2" xfId="7" quotePrefix="1" applyNumberFormat="1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left" vertical="top" wrapText="1"/>
    </xf>
    <xf numFmtId="0" fontId="3" fillId="2" borderId="2" xfId="3" applyFont="1" applyFill="1" applyBorder="1" applyAlignment="1" applyProtection="1">
      <alignment horizontal="right" vertical="top" wrapText="1"/>
    </xf>
    <xf numFmtId="0" fontId="3" fillId="2" borderId="2" xfId="3" applyFont="1" applyFill="1" applyBorder="1" applyAlignment="1" applyProtection="1">
      <alignment horizontal="left" vertical="top" wrapText="1"/>
    </xf>
    <xf numFmtId="2" fontId="2" fillId="2" borderId="2" xfId="3" applyNumberFormat="1" applyFont="1" applyFill="1" applyBorder="1" applyAlignment="1" applyProtection="1">
      <alignment horizontal="right" vertical="top" wrapText="1"/>
    </xf>
    <xf numFmtId="0" fontId="3" fillId="2" borderId="2" xfId="3" applyFont="1" applyFill="1" applyBorder="1" applyAlignment="1" applyProtection="1">
      <alignment horizontal="left"/>
    </xf>
    <xf numFmtId="0" fontId="2" fillId="2" borderId="2" xfId="3" applyFont="1" applyFill="1" applyBorder="1" applyAlignment="1" applyProtection="1">
      <alignment horizontal="left" wrapText="1"/>
    </xf>
    <xf numFmtId="0" fontId="2" fillId="2" borderId="3" xfId="3" applyFont="1" applyFill="1" applyBorder="1" applyAlignment="1" applyProtection="1">
      <alignment horizontal="right" vertical="top" wrapText="1"/>
    </xf>
    <xf numFmtId="0" fontId="2" fillId="2" borderId="3" xfId="3" applyFont="1" applyFill="1" applyBorder="1" applyAlignment="1" applyProtection="1">
      <alignment horizontal="left"/>
    </xf>
    <xf numFmtId="43" fontId="2" fillId="2" borderId="3" xfId="4" applyFont="1" applyFill="1" applyBorder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</xf>
    <xf numFmtId="43" fontId="3" fillId="2" borderId="2" xfId="4" applyFont="1" applyFill="1" applyBorder="1" applyAlignment="1" applyProtection="1">
      <alignment wrapText="1"/>
    </xf>
    <xf numFmtId="43" fontId="3" fillId="2" borderId="2" xfId="4" applyFont="1" applyFill="1" applyBorder="1" applyAlignment="1" applyProtection="1">
      <alignment horizontal="center" wrapText="1"/>
    </xf>
    <xf numFmtId="0" fontId="3" fillId="2" borderId="2" xfId="3" applyFont="1" applyFill="1" applyBorder="1" applyAlignment="1" applyProtection="1">
      <alignment horizontal="right" vertical="top"/>
    </xf>
    <xf numFmtId="0" fontId="3" fillId="2" borderId="2" xfId="3" applyFont="1" applyFill="1" applyBorder="1" applyAlignment="1" applyProtection="1">
      <alignment vertical="top"/>
    </xf>
    <xf numFmtId="0" fontId="2" fillId="2" borderId="2" xfId="3" applyFont="1" applyFill="1" applyBorder="1" applyAlignment="1" applyProtection="1">
      <alignment horizontal="right" vertical="top"/>
    </xf>
    <xf numFmtId="0" fontId="2" fillId="2" borderId="2" xfId="3" applyFont="1" applyFill="1" applyBorder="1" applyAlignment="1" applyProtection="1">
      <alignment vertical="center" wrapText="1"/>
    </xf>
    <xf numFmtId="0" fontId="3" fillId="2" borderId="2" xfId="7" applyFont="1" applyFill="1" applyBorder="1" applyAlignment="1" applyProtection="1">
      <alignment horizontal="center"/>
    </xf>
    <xf numFmtId="0" fontId="2" fillId="2" borderId="2" xfId="7" applyFont="1" applyFill="1" applyBorder="1" applyProtection="1"/>
    <xf numFmtId="0" fontId="3" fillId="2" borderId="2" xfId="7" applyFont="1" applyFill="1" applyBorder="1" applyProtection="1"/>
    <xf numFmtId="0" fontId="2" fillId="2" borderId="3" xfId="7" applyFont="1" applyFill="1" applyBorder="1" applyProtection="1"/>
    <xf numFmtId="43" fontId="2" fillId="2" borderId="3" xfId="4" applyFont="1" applyFill="1" applyBorder="1" applyProtection="1"/>
    <xf numFmtId="166" fontId="2" fillId="2" borderId="2" xfId="7" applyNumberFormat="1" applyFont="1" applyFill="1" applyBorder="1" applyAlignment="1" applyProtection="1">
      <alignment horizontal="right" vertical="center"/>
    </xf>
    <xf numFmtId="0" fontId="2" fillId="2" borderId="2" xfId="7" applyFont="1" applyFill="1" applyBorder="1" applyAlignment="1" applyProtection="1">
      <alignment wrapText="1"/>
    </xf>
    <xf numFmtId="0" fontId="2" fillId="2" borderId="2" xfId="7" applyFont="1" applyFill="1" applyBorder="1" applyAlignment="1" applyProtection="1">
      <alignment horizontal="right" vertical="center"/>
    </xf>
    <xf numFmtId="2" fontId="2" fillId="2" borderId="2" xfId="7" applyNumberFormat="1" applyFont="1" applyFill="1" applyBorder="1" applyAlignment="1" applyProtection="1">
      <alignment horizontal="right" vertical="center"/>
    </xf>
    <xf numFmtId="0" fontId="3" fillId="2" borderId="2" xfId="7" applyFont="1" applyFill="1" applyBorder="1" applyAlignment="1" applyProtection="1">
      <alignment wrapText="1"/>
    </xf>
    <xf numFmtId="2" fontId="2" fillId="2" borderId="2" xfId="7" applyNumberFormat="1" applyFont="1" applyFill="1" applyBorder="1" applyAlignment="1" applyProtection="1">
      <alignment horizontal="right"/>
    </xf>
    <xf numFmtId="0" fontId="2" fillId="2" borderId="3" xfId="7" applyFont="1" applyFill="1" applyBorder="1" applyAlignment="1" applyProtection="1">
      <alignment horizontal="right" vertical="top"/>
    </xf>
    <xf numFmtId="49" fontId="2" fillId="2" borderId="3" xfId="8" applyNumberFormat="1" applyFont="1" applyFill="1" applyBorder="1" applyAlignment="1" applyProtection="1">
      <alignment vertical="top" wrapText="1"/>
    </xf>
    <xf numFmtId="49" fontId="2" fillId="2" borderId="2" xfId="8" applyNumberFormat="1" applyFont="1" applyFill="1" applyBorder="1" applyAlignment="1" applyProtection="1">
      <alignment vertical="center" wrapText="1"/>
    </xf>
    <xf numFmtId="0" fontId="27" fillId="2" borderId="2" xfId="7" applyFont="1" applyFill="1" applyBorder="1" applyProtection="1"/>
    <xf numFmtId="0" fontId="2" fillId="2" borderId="2" xfId="7" applyFont="1" applyFill="1" applyBorder="1" applyAlignment="1" applyProtection="1">
      <alignment horizontal="right" vertical="justify" wrapText="1"/>
    </xf>
    <xf numFmtId="0" fontId="2" fillId="2" borderId="2" xfId="7" applyFont="1" applyFill="1" applyBorder="1" applyAlignment="1" applyProtection="1">
      <alignment vertical="justify" wrapText="1"/>
    </xf>
    <xf numFmtId="43" fontId="2" fillId="2" borderId="2" xfId="4" applyFont="1" applyFill="1" applyBorder="1" applyAlignment="1" applyProtection="1">
      <alignment vertical="justify" wrapText="1"/>
    </xf>
    <xf numFmtId="43" fontId="2" fillId="2" borderId="2" xfId="4" applyFont="1" applyFill="1" applyBorder="1" applyAlignment="1" applyProtection="1">
      <alignment horizontal="center" vertical="justify" wrapText="1"/>
    </xf>
    <xf numFmtId="1" fontId="2" fillId="2" borderId="2" xfId="7" applyNumberFormat="1" applyFont="1" applyFill="1" applyBorder="1" applyAlignment="1" applyProtection="1">
      <alignment horizontal="right" vertical="justify"/>
    </xf>
    <xf numFmtId="43" fontId="2" fillId="2" borderId="2" xfId="4" applyFont="1" applyFill="1" applyBorder="1" applyAlignment="1" applyProtection="1">
      <alignment vertical="justify"/>
    </xf>
    <xf numFmtId="43" fontId="2" fillId="2" borderId="2" xfId="4" applyFont="1" applyFill="1" applyBorder="1" applyAlignment="1" applyProtection="1">
      <alignment horizontal="center" vertical="justify"/>
    </xf>
    <xf numFmtId="0" fontId="2" fillId="2" borderId="2" xfId="7" applyFont="1" applyFill="1" applyBorder="1" applyAlignment="1" applyProtection="1">
      <alignment horizontal="right" vertical="top"/>
    </xf>
    <xf numFmtId="0" fontId="2" fillId="2" borderId="2" xfId="7" applyFont="1" applyFill="1" applyBorder="1" applyAlignment="1" applyProtection="1">
      <alignment horizontal="left" vertical="top" wrapText="1"/>
    </xf>
    <xf numFmtId="0" fontId="2" fillId="2" borderId="2" xfId="7" applyFont="1" applyFill="1" applyBorder="1" applyAlignment="1" applyProtection="1">
      <alignment vertical="top" wrapText="1"/>
    </xf>
    <xf numFmtId="166" fontId="2" fillId="2" borderId="2" xfId="3" applyNumberFormat="1" applyFont="1" applyFill="1" applyBorder="1" applyAlignment="1" applyProtection="1">
      <alignment horizontal="right" vertical="top" wrapText="1"/>
    </xf>
    <xf numFmtId="37" fontId="3" fillId="2" borderId="2" xfId="8" applyNumberFormat="1" applyFont="1" applyFill="1" applyBorder="1" applyAlignment="1" applyProtection="1">
      <alignment horizontal="right" vertical="center" wrapText="1"/>
    </xf>
    <xf numFmtId="49" fontId="3" fillId="2" borderId="2" xfId="8" applyNumberFormat="1" applyFont="1" applyFill="1" applyBorder="1" applyAlignment="1" applyProtection="1">
      <alignment vertical="center" wrapText="1"/>
    </xf>
    <xf numFmtId="169" fontId="2" fillId="2" borderId="2" xfId="8" applyNumberFormat="1" applyFont="1" applyFill="1" applyBorder="1" applyAlignment="1" applyProtection="1">
      <alignment horizontal="right" vertical="top" wrapText="1"/>
    </xf>
    <xf numFmtId="169" fontId="2" fillId="2" borderId="3" xfId="8" applyNumberFormat="1" applyFont="1" applyFill="1" applyBorder="1" applyAlignment="1" applyProtection="1">
      <alignment horizontal="right" vertical="top" wrapText="1"/>
    </xf>
    <xf numFmtId="49" fontId="2" fillId="2" borderId="3" xfId="8" applyNumberFormat="1" applyFont="1" applyFill="1" applyBorder="1" applyAlignment="1" applyProtection="1">
      <alignment vertical="center" wrapText="1"/>
    </xf>
    <xf numFmtId="43" fontId="2" fillId="2" borderId="2" xfId="4" applyFont="1" applyFill="1" applyBorder="1" applyAlignment="1" applyProtection="1">
      <alignment vertical="top"/>
    </xf>
    <xf numFmtId="43" fontId="2" fillId="2" borderId="2" xfId="4" applyFont="1" applyFill="1" applyBorder="1" applyAlignment="1" applyProtection="1">
      <alignment horizontal="center" vertical="top"/>
    </xf>
    <xf numFmtId="0" fontId="3" fillId="2" borderId="2" xfId="3" applyFont="1" applyFill="1" applyBorder="1" applyAlignment="1" applyProtection="1">
      <alignment vertical="top" wrapText="1"/>
    </xf>
    <xf numFmtId="0" fontId="2" fillId="2" borderId="2" xfId="3" applyFont="1" applyFill="1" applyBorder="1" applyAlignment="1" applyProtection="1">
      <alignment vertical="top"/>
    </xf>
    <xf numFmtId="39" fontId="2" fillId="2" borderId="2" xfId="18" applyNumberFormat="1" applyFont="1" applyFill="1" applyBorder="1" applyAlignment="1" applyProtection="1">
      <alignment vertical="top" wrapText="1"/>
    </xf>
    <xf numFmtId="2" fontId="2" fillId="2" borderId="2" xfId="3" applyNumberFormat="1" applyFont="1" applyFill="1" applyBorder="1" applyAlignment="1" applyProtection="1">
      <alignment vertical="top" wrapText="1"/>
    </xf>
    <xf numFmtId="1" fontId="3" fillId="2" borderId="2" xfId="7" applyNumberFormat="1" applyFont="1" applyFill="1" applyBorder="1" applyAlignment="1" applyProtection="1">
      <alignment horizontal="right"/>
    </xf>
    <xf numFmtId="2" fontId="2" fillId="2" borderId="3" xfId="7" applyNumberFormat="1" applyFont="1" applyFill="1" applyBorder="1" applyAlignment="1" applyProtection="1">
      <alignment horizontal="right"/>
    </xf>
    <xf numFmtId="1" fontId="3" fillId="2" borderId="2" xfId="7" applyNumberFormat="1" applyFont="1" applyFill="1" applyBorder="1" applyAlignment="1" applyProtection="1">
      <alignment horizontal="center"/>
    </xf>
    <xf numFmtId="39" fontId="2" fillId="2" borderId="2" xfId="17" applyNumberFormat="1" applyFont="1" applyFill="1" applyBorder="1" applyAlignment="1" applyProtection="1">
      <alignment horizontal="right" vertical="center"/>
    </xf>
    <xf numFmtId="39" fontId="2" fillId="2" borderId="2" xfId="17" applyNumberFormat="1" applyFont="1" applyFill="1" applyBorder="1" applyAlignment="1" applyProtection="1">
      <alignment vertical="center" wrapText="1"/>
    </xf>
    <xf numFmtId="1" fontId="3" fillId="2" borderId="2" xfId="19" applyNumberFormat="1" applyFont="1" applyFill="1" applyBorder="1" applyAlignment="1" applyProtection="1">
      <alignment horizontal="right" vertical="center"/>
    </xf>
    <xf numFmtId="39" fontId="3" fillId="2" borderId="2" xfId="17" applyNumberFormat="1" applyFont="1" applyFill="1" applyBorder="1" applyAlignment="1" applyProtection="1">
      <alignment vertical="center" wrapText="1"/>
    </xf>
    <xf numFmtId="166" fontId="2" fillId="2" borderId="2" xfId="19" applyNumberFormat="1" applyFont="1" applyFill="1" applyBorder="1" applyAlignment="1" applyProtection="1">
      <alignment horizontal="right" vertical="center"/>
    </xf>
    <xf numFmtId="1" fontId="2" fillId="2" borderId="2" xfId="19" applyNumberFormat="1" applyFont="1" applyFill="1" applyBorder="1" applyAlignment="1" applyProtection="1">
      <alignment horizontal="right" vertical="center"/>
    </xf>
    <xf numFmtId="1" fontId="2" fillId="2" borderId="2" xfId="3" applyNumberFormat="1" applyFont="1" applyFill="1" applyBorder="1" applyAlignment="1" applyProtection="1">
      <alignment vertical="top" wrapText="1"/>
    </xf>
    <xf numFmtId="0" fontId="2" fillId="2" borderId="2" xfId="17" applyFont="1" applyFill="1" applyBorder="1" applyAlignment="1" applyProtection="1">
      <alignment horizontal="right" vertical="top" wrapText="1"/>
    </xf>
    <xf numFmtId="0" fontId="2" fillId="2" borderId="2" xfId="17" applyFont="1" applyFill="1" applyBorder="1" applyAlignment="1" applyProtection="1">
      <alignment vertical="top" wrapText="1"/>
    </xf>
    <xf numFmtId="43" fontId="2" fillId="2" borderId="2" xfId="4" applyFont="1" applyFill="1" applyBorder="1" applyAlignment="1" applyProtection="1">
      <alignment vertical="top" wrapText="1"/>
    </xf>
    <xf numFmtId="0" fontId="2" fillId="2" borderId="3" xfId="17" applyFont="1" applyFill="1" applyBorder="1" applyAlignment="1" applyProtection="1">
      <alignment horizontal="justify" vertical="center" wrapText="1"/>
    </xf>
    <xf numFmtId="0" fontId="2" fillId="2" borderId="2" xfId="17" applyFont="1" applyFill="1" applyBorder="1" applyAlignment="1" applyProtection="1">
      <alignment horizontal="justify" vertical="justify" wrapText="1"/>
    </xf>
    <xf numFmtId="0" fontId="2" fillId="2" borderId="2" xfId="17" applyFont="1" applyFill="1" applyBorder="1" applyAlignment="1" applyProtection="1">
      <alignment vertical="center"/>
    </xf>
    <xf numFmtId="43" fontId="2" fillId="2" borderId="2" xfId="4" applyFont="1" applyFill="1" applyBorder="1" applyAlignment="1" applyProtection="1">
      <alignment horizontal="center" vertical="top" wrapText="1"/>
    </xf>
    <xf numFmtId="166" fontId="2" fillId="2" borderId="2" xfId="7" applyNumberFormat="1" applyFont="1" applyFill="1" applyBorder="1" applyAlignment="1" applyProtection="1">
      <alignment horizontal="right"/>
    </xf>
    <xf numFmtId="166" fontId="2" fillId="2" borderId="2" xfId="7" applyNumberFormat="1" applyFont="1" applyFill="1" applyBorder="1" applyAlignment="1" applyProtection="1">
      <alignment horizontal="right" vertical="top" wrapText="1"/>
    </xf>
    <xf numFmtId="0" fontId="3" fillId="2" borderId="2" xfId="3" applyFont="1" applyFill="1" applyBorder="1" applyAlignment="1" applyProtection="1">
      <alignment horizontal="center"/>
    </xf>
    <xf numFmtId="0" fontId="3" fillId="2" borderId="2" xfId="13" applyFont="1" applyFill="1" applyBorder="1" applyAlignment="1" applyProtection="1">
      <alignment horizontal="center" vertical="top" wrapText="1"/>
    </xf>
    <xf numFmtId="166" fontId="3" fillId="2" borderId="2" xfId="7" applyNumberFormat="1" applyFont="1" applyFill="1" applyBorder="1" applyAlignment="1" applyProtection="1">
      <alignment horizontal="center"/>
    </xf>
    <xf numFmtId="0" fontId="7" fillId="2" borderId="2" xfId="7" applyFont="1" applyFill="1" applyBorder="1" applyAlignment="1" applyProtection="1">
      <alignment vertical="center" wrapText="1"/>
    </xf>
    <xf numFmtId="1" fontId="2" fillId="2" borderId="2" xfId="7" applyNumberFormat="1" applyFont="1" applyFill="1" applyBorder="1" applyAlignment="1" applyProtection="1">
      <alignment horizontal="right" vertical="top" wrapText="1"/>
    </xf>
    <xf numFmtId="0" fontId="2" fillId="2" borderId="2" xfId="7" applyFont="1" applyFill="1" applyBorder="1" applyAlignment="1" applyProtection="1">
      <alignment horizontal="left" wrapText="1"/>
    </xf>
    <xf numFmtId="0" fontId="7" fillId="2" borderId="2" xfId="7" applyFont="1" applyFill="1" applyBorder="1" applyAlignment="1" applyProtection="1">
      <alignment vertical="top" wrapText="1"/>
    </xf>
    <xf numFmtId="4" fontId="2" fillId="2" borderId="2" xfId="4" applyNumberFormat="1" applyFont="1" applyFill="1" applyBorder="1" applyAlignment="1" applyProtection="1">
      <alignment vertical="center"/>
    </xf>
    <xf numFmtId="4" fontId="2" fillId="2" borderId="2" xfId="4" applyNumberFormat="1" applyFont="1" applyFill="1" applyBorder="1" applyAlignment="1" applyProtection="1">
      <alignment horizontal="center" vertical="center"/>
    </xf>
    <xf numFmtId="0" fontId="2" fillId="2" borderId="2" xfId="24" applyFont="1" applyFill="1" applyBorder="1" applyAlignment="1" applyProtection="1">
      <alignment vertical="top" wrapText="1"/>
    </xf>
    <xf numFmtId="0" fontId="3" fillId="2" borderId="3" xfId="13" applyFont="1" applyFill="1" applyBorder="1" applyAlignment="1" applyProtection="1">
      <alignment horizontal="center" vertical="top" wrapText="1"/>
    </xf>
    <xf numFmtId="4" fontId="2" fillId="2" borderId="3" xfId="4" applyNumberFormat="1" applyFont="1" applyFill="1" applyBorder="1" applyAlignment="1" applyProtection="1">
      <alignment vertical="center"/>
    </xf>
    <xf numFmtId="4" fontId="2" fillId="2" borderId="3" xfId="4" applyNumberFormat="1" applyFont="1" applyFill="1" applyBorder="1" applyAlignment="1" applyProtection="1">
      <alignment horizontal="center" vertical="center"/>
    </xf>
    <xf numFmtId="4" fontId="2" fillId="2" borderId="2" xfId="4" applyNumberFormat="1" applyFont="1" applyFill="1" applyBorder="1" applyAlignment="1" applyProtection="1"/>
    <xf numFmtId="4" fontId="2" fillId="2" borderId="2" xfId="4" applyNumberFormat="1" applyFont="1" applyFill="1" applyBorder="1" applyAlignment="1" applyProtection="1">
      <alignment horizontal="center"/>
    </xf>
    <xf numFmtId="181" fontId="2" fillId="2" borderId="2" xfId="25" applyNumberFormat="1" applyFont="1" applyFill="1" applyBorder="1" applyAlignment="1" applyProtection="1"/>
    <xf numFmtId="9" fontId="2" fillId="2" borderId="2" xfId="25" applyFont="1" applyFill="1" applyBorder="1" applyProtection="1"/>
    <xf numFmtId="4" fontId="2" fillId="2" borderId="2" xfId="7" applyNumberFormat="1" applyFont="1" applyFill="1" applyBorder="1" applyAlignment="1" applyProtection="1">
      <alignment horizontal="center"/>
    </xf>
    <xf numFmtId="0" fontId="2" fillId="2" borderId="2" xfId="27" applyFont="1" applyFill="1" applyBorder="1" applyAlignment="1" applyProtection="1">
      <alignment horizontal="right" vertical="top" wrapText="1"/>
    </xf>
    <xf numFmtId="10" fontId="2" fillId="2" borderId="2" xfId="25" applyNumberFormat="1" applyFont="1" applyFill="1" applyBorder="1" applyAlignment="1" applyProtection="1">
      <alignment vertical="center"/>
    </xf>
    <xf numFmtId="4" fontId="2" fillId="2" borderId="2" xfId="27" applyNumberFormat="1" applyFont="1" applyFill="1" applyBorder="1" applyAlignment="1" applyProtection="1">
      <alignment horizontal="center" vertical="center"/>
    </xf>
    <xf numFmtId="10" fontId="2" fillId="2" borderId="2" xfId="25" applyNumberFormat="1" applyFont="1" applyFill="1" applyBorder="1" applyAlignment="1" applyProtection="1">
      <alignment vertical="top"/>
    </xf>
    <xf numFmtId="4" fontId="2" fillId="2" borderId="2" xfId="27" applyNumberFormat="1" applyFont="1" applyFill="1" applyBorder="1" applyAlignment="1" applyProtection="1">
      <alignment horizontal="center" vertical="top"/>
    </xf>
    <xf numFmtId="182" fontId="3" fillId="2" borderId="2" xfId="3" applyNumberFormat="1" applyFont="1" applyFill="1" applyBorder="1" applyAlignment="1" applyProtection="1">
      <alignment horizontal="right" vertical="center" wrapText="1"/>
    </xf>
    <xf numFmtId="181" fontId="2" fillId="2" borderId="2" xfId="25" applyNumberFormat="1" applyFont="1" applyFill="1" applyBorder="1" applyAlignment="1" applyProtection="1">
      <alignment wrapText="1"/>
    </xf>
    <xf numFmtId="4" fontId="2" fillId="2" borderId="2" xfId="4" applyNumberFormat="1" applyFont="1" applyFill="1" applyBorder="1" applyAlignment="1" applyProtection="1">
      <alignment horizontal="center" wrapText="1"/>
    </xf>
    <xf numFmtId="182" fontId="3" fillId="2" borderId="2" xfId="3" applyNumberFormat="1" applyFont="1" applyFill="1" applyBorder="1" applyAlignment="1" applyProtection="1">
      <alignment vertical="center" wrapText="1"/>
    </xf>
    <xf numFmtId="0" fontId="3" fillId="2" borderId="2" xfId="3" applyFont="1" applyFill="1" applyBorder="1" applyAlignment="1" applyProtection="1">
      <alignment horizontal="right" vertical="center" wrapText="1"/>
    </xf>
    <xf numFmtId="181" fontId="3" fillId="2" borderId="2" xfId="25" applyNumberFormat="1" applyFont="1" applyFill="1" applyBorder="1" applyAlignment="1" applyProtection="1">
      <alignment wrapText="1"/>
    </xf>
    <xf numFmtId="4" fontId="3" fillId="2" borderId="2" xfId="4" applyNumberFormat="1" applyFont="1" applyFill="1" applyBorder="1" applyAlignment="1" applyProtection="1">
      <alignment horizontal="center" wrapText="1"/>
    </xf>
    <xf numFmtId="0" fontId="2" fillId="2" borderId="3" xfId="3" applyFont="1" applyFill="1" applyBorder="1" applyAlignment="1" applyProtection="1">
      <alignment horizontal="right"/>
    </xf>
    <xf numFmtId="0" fontId="3" fillId="2" borderId="3" xfId="3" applyFont="1" applyFill="1" applyBorder="1" applyAlignment="1" applyProtection="1">
      <alignment horizontal="right" vertical="center" wrapText="1"/>
    </xf>
    <xf numFmtId="4" fontId="3" fillId="2" borderId="3" xfId="4" applyNumberFormat="1" applyFont="1" applyFill="1" applyBorder="1" applyAlignment="1" applyProtection="1">
      <alignment wrapText="1"/>
    </xf>
    <xf numFmtId="4" fontId="3" fillId="2" borderId="3" xfId="4" applyNumberFormat="1" applyFont="1" applyFill="1" applyBorder="1" applyAlignment="1" applyProtection="1">
      <alignment horizontal="center" wrapText="1"/>
    </xf>
    <xf numFmtId="4" fontId="2" fillId="2" borderId="4" xfId="3" applyNumberFormat="1" applyFont="1" applyFill="1" applyBorder="1" applyAlignment="1" applyProtection="1">
      <protection locked="0"/>
    </xf>
    <xf numFmtId="4" fontId="2" fillId="2" borderId="4" xfId="3" applyNumberFormat="1" applyFont="1" applyFill="1" applyBorder="1" applyAlignment="1" applyProtection="1">
      <alignment vertical="center"/>
      <protection locked="0"/>
    </xf>
    <xf numFmtId="4" fontId="2" fillId="2" borderId="2" xfId="3" applyNumberFormat="1" applyFont="1" applyFill="1" applyBorder="1" applyAlignment="1" applyProtection="1">
      <protection locked="0"/>
    </xf>
    <xf numFmtId="4" fontId="2" fillId="2" borderId="2" xfId="3" applyNumberFormat="1" applyFont="1" applyFill="1" applyBorder="1" applyAlignment="1" applyProtection="1">
      <alignment vertical="center"/>
      <protection locked="0"/>
    </xf>
    <xf numFmtId="4" fontId="2" fillId="2" borderId="3" xfId="3" applyNumberFormat="1" applyFont="1" applyFill="1" applyBorder="1" applyAlignment="1" applyProtection="1">
      <alignment vertical="center"/>
      <protection locked="0"/>
    </xf>
    <xf numFmtId="4" fontId="3" fillId="2" borderId="4" xfId="3" applyNumberFormat="1" applyFont="1" applyFill="1" applyBorder="1" applyAlignment="1" applyProtection="1">
      <alignment vertical="center"/>
      <protection locked="0"/>
    </xf>
    <xf numFmtId="43" fontId="2" fillId="2" borderId="2" xfId="4" applyFont="1" applyFill="1" applyBorder="1" applyAlignment="1" applyProtection="1">
      <alignment horizontal="right" vertical="center" wrapText="1"/>
      <protection locked="0"/>
    </xf>
    <xf numFmtId="43" fontId="3" fillId="2" borderId="2" xfId="4" applyFont="1" applyFill="1" applyBorder="1" applyAlignment="1" applyProtection="1">
      <alignment horizontal="right" vertical="center" wrapText="1"/>
      <protection locked="0"/>
    </xf>
    <xf numFmtId="4" fontId="3" fillId="2" borderId="4" xfId="14" applyNumberFormat="1" applyFont="1" applyFill="1" applyBorder="1" applyAlignment="1" applyProtection="1">
      <alignment horizontal="right" vertical="center" wrapText="1"/>
      <protection locked="0"/>
    </xf>
    <xf numFmtId="43" fontId="2" fillId="2" borderId="2" xfId="4" applyFont="1" applyFill="1" applyBorder="1" applyProtection="1">
      <protection locked="0"/>
    </xf>
    <xf numFmtId="0" fontId="2" fillId="2" borderId="4" xfId="3" applyFont="1" applyFill="1" applyBorder="1" applyAlignment="1" applyProtection="1">
      <alignment vertical="center"/>
      <protection locked="0"/>
    </xf>
    <xf numFmtId="4" fontId="2" fillId="2" borderId="3" xfId="3" applyNumberFormat="1" applyFont="1" applyFill="1" applyBorder="1" applyAlignment="1" applyProtection="1">
      <protection locked="0"/>
    </xf>
    <xf numFmtId="43" fontId="27" fillId="2" borderId="2" xfId="4" applyFont="1" applyFill="1" applyBorder="1" applyAlignment="1" applyProtection="1">
      <alignment vertical="center"/>
      <protection locked="0"/>
    </xf>
    <xf numFmtId="0" fontId="27" fillId="2" borderId="4" xfId="3" applyFont="1" applyFill="1" applyBorder="1" applyAlignment="1" applyProtection="1">
      <alignment vertical="center"/>
      <protection locked="0"/>
    </xf>
    <xf numFmtId="0" fontId="2" fillId="2" borderId="2" xfId="3" applyFont="1" applyFill="1" applyBorder="1" applyAlignment="1" applyProtection="1">
      <alignment vertical="center"/>
      <protection locked="0"/>
    </xf>
    <xf numFmtId="43" fontId="2" fillId="2" borderId="3" xfId="4" applyFont="1" applyFill="1" applyBorder="1" applyAlignment="1" applyProtection="1">
      <alignment horizontal="right"/>
      <protection locked="0"/>
    </xf>
    <xf numFmtId="43" fontId="3" fillId="2" borderId="2" xfId="4" applyFont="1" applyFill="1" applyBorder="1" applyAlignment="1" applyProtection="1">
      <alignment horizontal="right"/>
      <protection locked="0"/>
    </xf>
    <xf numFmtId="4" fontId="3" fillId="2" borderId="4" xfId="3" applyNumberFormat="1" applyFont="1" applyFill="1" applyBorder="1" applyAlignment="1" applyProtection="1">
      <protection locked="0"/>
    </xf>
    <xf numFmtId="43" fontId="2" fillId="2" borderId="2" xfId="4" applyFont="1" applyFill="1" applyBorder="1" applyAlignment="1" applyProtection="1">
      <alignment wrapText="1"/>
      <protection locked="0"/>
    </xf>
    <xf numFmtId="167" fontId="2" fillId="2" borderId="4" xfId="3" applyNumberFormat="1" applyFont="1" applyFill="1" applyBorder="1" applyAlignment="1" applyProtection="1">
      <protection locked="0"/>
    </xf>
    <xf numFmtId="43" fontId="2" fillId="2" borderId="2" xfId="4" applyFont="1" applyFill="1" applyBorder="1" applyAlignment="1" applyProtection="1">
      <alignment vertical="center" wrapText="1"/>
      <protection locked="0"/>
    </xf>
    <xf numFmtId="167" fontId="2" fillId="2" borderId="4" xfId="3" applyNumberFormat="1" applyFont="1" applyFill="1" applyBorder="1" applyAlignment="1" applyProtection="1">
      <alignment vertical="center"/>
      <protection locked="0"/>
    </xf>
    <xf numFmtId="167" fontId="2" fillId="2" borderId="2" xfId="3" applyNumberFormat="1" applyFont="1" applyFill="1" applyBorder="1" applyAlignment="1" applyProtection="1">
      <protection locked="0"/>
    </xf>
    <xf numFmtId="167" fontId="2" fillId="2" borderId="3" xfId="3" applyNumberFormat="1" applyFont="1" applyFill="1" applyBorder="1" applyAlignment="1" applyProtection="1">
      <protection locked="0"/>
    </xf>
    <xf numFmtId="43" fontId="3" fillId="2" borderId="2" xfId="4" applyFont="1" applyFill="1" applyBorder="1" applyAlignment="1" applyProtection="1">
      <alignment wrapText="1"/>
      <protection locked="0"/>
    </xf>
    <xf numFmtId="43" fontId="2" fillId="2" borderId="3" xfId="4" applyFont="1" applyFill="1" applyBorder="1" applyProtection="1">
      <protection locked="0"/>
    </xf>
    <xf numFmtId="43" fontId="2" fillId="2" borderId="2" xfId="4" applyFont="1" applyFill="1" applyBorder="1" applyAlignment="1" applyProtection="1">
      <alignment vertical="justify" wrapText="1"/>
      <protection locked="0"/>
    </xf>
    <xf numFmtId="43" fontId="2" fillId="2" borderId="2" xfId="4" applyFont="1" applyFill="1" applyBorder="1" applyAlignment="1" applyProtection="1">
      <alignment vertical="justify"/>
      <protection locked="0"/>
    </xf>
    <xf numFmtId="178" fontId="2" fillId="2" borderId="4" xfId="3" applyNumberFormat="1" applyFont="1" applyFill="1" applyBorder="1" applyAlignment="1" applyProtection="1">
      <alignment vertical="center" wrapText="1"/>
      <protection locked="0"/>
    </xf>
    <xf numFmtId="43" fontId="2" fillId="2" borderId="2" xfId="4" applyFont="1" applyFill="1" applyBorder="1" applyAlignment="1" applyProtection="1">
      <alignment vertical="top"/>
      <protection locked="0"/>
    </xf>
    <xf numFmtId="4" fontId="2" fillId="2" borderId="4" xfId="3" applyNumberFormat="1" applyFont="1" applyFill="1" applyBorder="1" applyAlignment="1" applyProtection="1">
      <alignment vertical="top"/>
      <protection locked="0"/>
    </xf>
    <xf numFmtId="43" fontId="2" fillId="2" borderId="2" xfId="4" applyFont="1" applyFill="1" applyBorder="1" applyAlignment="1" applyProtection="1">
      <alignment vertical="top" wrapText="1"/>
      <protection locked="0"/>
    </xf>
    <xf numFmtId="43" fontId="2" fillId="2" borderId="3" xfId="4" applyFont="1" applyFill="1" applyBorder="1" applyAlignment="1" applyProtection="1">
      <alignment vertical="center" wrapText="1"/>
      <protection locked="0"/>
    </xf>
    <xf numFmtId="164" fontId="2" fillId="2" borderId="2" xfId="20" applyNumberFormat="1" applyFont="1" applyFill="1" applyBorder="1" applyAlignment="1" applyProtection="1">
      <alignment horizontal="center" vertical="center"/>
      <protection locked="0"/>
    </xf>
    <xf numFmtId="164" fontId="2" fillId="2" borderId="4" xfId="20" applyNumberFormat="1" applyFont="1" applyFill="1" applyBorder="1" applyAlignment="1" applyProtection="1">
      <alignment horizontal="center" vertical="center"/>
      <protection locked="0"/>
    </xf>
    <xf numFmtId="167" fontId="3" fillId="2" borderId="4" xfId="3" applyNumberFormat="1" applyFont="1" applyFill="1" applyBorder="1" applyProtection="1">
      <protection locked="0"/>
    </xf>
    <xf numFmtId="4" fontId="3" fillId="2" borderId="4" xfId="23" applyNumberFormat="1" applyFont="1" applyFill="1" applyBorder="1" applyProtection="1">
      <protection locked="0"/>
    </xf>
    <xf numFmtId="4" fontId="2" fillId="2" borderId="2" xfId="4" applyNumberFormat="1" applyFont="1" applyFill="1" applyBorder="1" applyAlignment="1" applyProtection="1">
      <alignment vertical="center"/>
      <protection locked="0"/>
    </xf>
    <xf numFmtId="4" fontId="2" fillId="2" borderId="4" xfId="23" applyNumberFormat="1" applyFont="1" applyFill="1" applyBorder="1" applyProtection="1">
      <protection locked="0"/>
    </xf>
    <xf numFmtId="4" fontId="2" fillId="2" borderId="3" xfId="4" applyNumberFormat="1" applyFont="1" applyFill="1" applyBorder="1" applyAlignment="1" applyProtection="1">
      <alignment vertical="center"/>
      <protection locked="0"/>
    </xf>
    <xf numFmtId="4" fontId="3" fillId="2" borderId="15" xfId="23" applyNumberFormat="1" applyFont="1" applyFill="1" applyBorder="1" applyProtection="1">
      <protection locked="0"/>
    </xf>
    <xf numFmtId="4" fontId="2" fillId="2" borderId="2" xfId="4" applyNumberFormat="1" applyFont="1" applyFill="1" applyBorder="1" applyAlignment="1" applyProtection="1">
      <protection locked="0"/>
    </xf>
    <xf numFmtId="4" fontId="2" fillId="2" borderId="4" xfId="2" applyNumberFormat="1" applyFont="1" applyFill="1" applyBorder="1" applyAlignment="1" applyProtection="1">
      <alignment horizontal="right"/>
      <protection locked="0"/>
    </xf>
    <xf numFmtId="4" fontId="2" fillId="2" borderId="2" xfId="7" applyNumberFormat="1" applyFont="1" applyFill="1" applyBorder="1" applyProtection="1">
      <protection locked="0"/>
    </xf>
    <xf numFmtId="4" fontId="3" fillId="2" borderId="2" xfId="4" applyNumberFormat="1" applyFont="1" applyFill="1" applyBorder="1" applyAlignment="1" applyProtection="1">
      <protection locked="0"/>
    </xf>
    <xf numFmtId="164" fontId="2" fillId="2" borderId="2" xfId="28" applyFont="1" applyFill="1" applyBorder="1" applyAlignment="1" applyProtection="1">
      <alignment vertical="center"/>
      <protection locked="0"/>
    </xf>
    <xf numFmtId="4" fontId="2" fillId="2" borderId="4" xfId="27" applyNumberFormat="1" applyFont="1" applyFill="1" applyBorder="1" applyAlignment="1" applyProtection="1">
      <alignment vertical="center"/>
      <protection locked="0"/>
    </xf>
    <xf numFmtId="164" fontId="2" fillId="2" borderId="2" xfId="28" applyFont="1" applyFill="1" applyBorder="1" applyAlignment="1" applyProtection="1">
      <alignment vertical="top"/>
      <protection locked="0"/>
    </xf>
    <xf numFmtId="4" fontId="2" fillId="2" borderId="4" xfId="27" applyNumberFormat="1" applyFont="1" applyFill="1" applyBorder="1" applyAlignment="1" applyProtection="1">
      <alignment vertical="top"/>
      <protection locked="0"/>
    </xf>
    <xf numFmtId="4" fontId="2" fillId="2" borderId="2" xfId="4" applyNumberFormat="1" applyFont="1" applyFill="1" applyBorder="1" applyAlignment="1" applyProtection="1">
      <alignment wrapText="1"/>
      <protection locked="0"/>
    </xf>
    <xf numFmtId="4" fontId="3" fillId="2" borderId="4" xfId="2" applyNumberFormat="1" applyFont="1" applyFill="1" applyBorder="1" applyAlignment="1" applyProtection="1">
      <alignment horizontal="right"/>
      <protection locked="0"/>
    </xf>
    <xf numFmtId="4" fontId="3" fillId="2" borderId="2" xfId="4" applyNumberFormat="1" applyFont="1" applyFill="1" applyBorder="1" applyAlignment="1" applyProtection="1">
      <alignment wrapText="1"/>
      <protection locked="0"/>
    </xf>
    <xf numFmtId="4" fontId="3" fillId="2" borderId="3" xfId="4" applyNumberFormat="1" applyFont="1" applyFill="1" applyBorder="1" applyAlignment="1" applyProtection="1">
      <alignment wrapText="1"/>
      <protection locked="0"/>
    </xf>
    <xf numFmtId="4" fontId="3" fillId="2" borderId="15" xfId="2" applyNumberFormat="1" applyFont="1" applyFill="1" applyBorder="1" applyAlignment="1" applyProtection="1">
      <alignment horizontal="right"/>
      <protection locked="0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center" vertical="top" wrapText="1"/>
    </xf>
    <xf numFmtId="4" fontId="2" fillId="2" borderId="0" xfId="3" applyNumberFormat="1" applyFont="1" applyFill="1" applyBorder="1" applyAlignment="1">
      <alignment horizontal="left" wrapText="1"/>
    </xf>
  </cellXfs>
  <cellStyles count="109"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Calculation" xfId="55"/>
    <cellStyle name="Check Cell" xfId="56"/>
    <cellStyle name="Comma 2" xfId="57"/>
    <cellStyle name="Comma 3" xfId="58"/>
    <cellStyle name="Comma_ACUEDUCTO DE  PADRE LAS CASAS" xfId="59"/>
    <cellStyle name="Comma_presupuesto" xfId="14"/>
    <cellStyle name="Euro" xfId="60"/>
    <cellStyle name="Explanatory Text" xfId="61"/>
    <cellStyle name="F2" xfId="62"/>
    <cellStyle name="F3" xfId="63"/>
    <cellStyle name="F4" xfId="64"/>
    <cellStyle name="F5" xfId="65"/>
    <cellStyle name="F6" xfId="66"/>
    <cellStyle name="F7" xfId="67"/>
    <cellStyle name="F8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Millares 10" xfId="20"/>
    <cellStyle name="Millares 13" xfId="16"/>
    <cellStyle name="Millares 2" xfId="9"/>
    <cellStyle name="Millares 2 2" xfId="76"/>
    <cellStyle name="Millares 2 2 2 2" xfId="28"/>
    <cellStyle name="Millares 2_111-12 ac neyba zona alta" xfId="77"/>
    <cellStyle name="Millares 3" xfId="4"/>
    <cellStyle name="Millares 3 2" xfId="12"/>
    <cellStyle name="Millares 3 2 3" xfId="78"/>
    <cellStyle name="Millares 3 3" xfId="79"/>
    <cellStyle name="Millares 3_111-12 ac neyba zona alta" xfId="80"/>
    <cellStyle name="Millares 4" xfId="23"/>
    <cellStyle name="Millares 5" xfId="2"/>
    <cellStyle name="Millares 5 2" xfId="81"/>
    <cellStyle name="Millares 5 2 2" xfId="82"/>
    <cellStyle name="Millares 5 3" xfId="83"/>
    <cellStyle name="Millares 6" xfId="84"/>
    <cellStyle name="Millares 6 2" xfId="85"/>
    <cellStyle name="Millares 7" xfId="86"/>
    <cellStyle name="Millares 8" xfId="87"/>
    <cellStyle name="Millares 9" xfId="88"/>
    <cellStyle name="Moneda 2" xfId="89"/>
    <cellStyle name="No-definido" xfId="90"/>
    <cellStyle name="Normal" xfId="0" builtinId="0"/>
    <cellStyle name="Normal - Style1" xfId="91"/>
    <cellStyle name="Normal 10" xfId="92"/>
    <cellStyle name="Normal 13 2" xfId="7"/>
    <cellStyle name="Normal 14" xfId="11"/>
    <cellStyle name="Normal 2" xfId="93"/>
    <cellStyle name="Normal 2 2" xfId="17"/>
    <cellStyle name="Normal 2 3" xfId="18"/>
    <cellStyle name="Normal 2 4" xfId="21"/>
    <cellStyle name="Normal 2_07-09 presupu..." xfId="94"/>
    <cellStyle name="Normal 3" xfId="95"/>
    <cellStyle name="Normal 3 2" xfId="96"/>
    <cellStyle name="Normal 31_correccion de averia ac.hatillo prov.hato mayor oct.2011 2" xfId="5"/>
    <cellStyle name="Normal 4" xfId="97"/>
    <cellStyle name="Normal 5" xfId="13"/>
    <cellStyle name="Normal 6" xfId="3"/>
    <cellStyle name="Normal 6 2" xfId="98"/>
    <cellStyle name="Normal 7" xfId="15"/>
    <cellStyle name="Normal 8" xfId="99"/>
    <cellStyle name="Normal 9" xfId="100"/>
    <cellStyle name="Normal_158-09 TERMINACION AC. LA GINA" xfId="6"/>
    <cellStyle name="Normal_502-01 alcantarillado sanitario academia de entrenamiento policial de hatilloparte b" xfId="22"/>
    <cellStyle name="Normal_Hoja1" xfId="8"/>
    <cellStyle name="Normal_PRES030-2008" xfId="19"/>
    <cellStyle name="Normal_presupuesto" xfId="10"/>
    <cellStyle name="Normal_Presupuesto Terminaciones Edificio Mantenimiento Nave I " xfId="27"/>
    <cellStyle name="Normal_rec 2 al 98-05 terminacion ac. la cueva de cevicos 2da. etapa ac. mult. guanabano- cruce de maguaca parte b y guanabano como ext. al ac. la cueva de cevico 1" xfId="29"/>
    <cellStyle name="Normal_REC. 1 No.204-05 AL AC. LA ANGELINA-LA CANA-Las guaranas-" xfId="24"/>
    <cellStyle name="Normal_Rec. No.3 118-03   Pta. de trat.A.Negras san juan de la maguana" xfId="1"/>
    <cellStyle name="Normal_REHABILITACION AC. DE OVIEDO 2" xfId="26"/>
    <cellStyle name="Note" xfId="101"/>
    <cellStyle name="Output" xfId="102"/>
    <cellStyle name="Percent 2" xfId="103"/>
    <cellStyle name="Porcentaje 2" xfId="25"/>
    <cellStyle name="Porcentual 2" xfId="104"/>
    <cellStyle name="Porcentual 2 2" xfId="105"/>
    <cellStyle name="Porcentual 3" xfId="106"/>
    <cellStyle name="Title" xfId="107"/>
    <cellStyle name="Warning Text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581</xdr:row>
      <xdr:rowOff>213277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47850" y="180917850"/>
          <a:ext cx="0" cy="69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6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7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7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201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9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9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29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300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39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0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41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1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1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1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42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42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42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4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2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2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3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53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3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4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5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64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4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651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5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5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5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65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65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66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67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6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77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775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7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6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7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578</xdr:row>
      <xdr:rowOff>0</xdr:rowOff>
    </xdr:from>
    <xdr:to>
      <xdr:col>1</xdr:col>
      <xdr:colOff>1428750</xdr:colOff>
      <xdr:row>579</xdr:row>
      <xdr:rowOff>0</xdr:rowOff>
    </xdr:to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876425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1400175</xdr:colOff>
      <xdr:row>579</xdr:row>
      <xdr:rowOff>0</xdr:rowOff>
    </xdr:to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84785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578</xdr:row>
      <xdr:rowOff>114300</xdr:rowOff>
    </xdr:to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828800" y="1809178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578</xdr:row>
      <xdr:rowOff>0</xdr:rowOff>
    </xdr:from>
    <xdr:to>
      <xdr:col>1</xdr:col>
      <xdr:colOff>1390650</xdr:colOff>
      <xdr:row>579</xdr:row>
      <xdr:rowOff>152400</xdr:rowOff>
    </xdr:to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838325" y="1809178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077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133350</xdr:rowOff>
    </xdr:to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133350</xdr:rowOff>
    </xdr:to>
    <xdr:sp macro="" textlink="">
      <xdr:nvSpPr>
        <xdr:cNvPr id="1085" name="Text Box 9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089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091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092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095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0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1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12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1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1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1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1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17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18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19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20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23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4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4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4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4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4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5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5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5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5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56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58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60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7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73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7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7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18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8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8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8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8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9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9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9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19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196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98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199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00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201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202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203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204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0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0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1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1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1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1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1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216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1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1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2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2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2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2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3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3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3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3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4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4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5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5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5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25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5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261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26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26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267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26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27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275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277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27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28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28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285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0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02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0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0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09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10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13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2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25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2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2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331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333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34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3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3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3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4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4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4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4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4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45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46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347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348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349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350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351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352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353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354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356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357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358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359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360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361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362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363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364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365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366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367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368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371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372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7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7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7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7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8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389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39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39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1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2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3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4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5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6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7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8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41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412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413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414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415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416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417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418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419" name="Text Box 8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578</xdr:row>
      <xdr:rowOff>152400</xdr:rowOff>
    </xdr:to>
    <xdr:sp macro="" textlink="">
      <xdr:nvSpPr>
        <xdr:cNvPr id="1420" name="Text Box 9"/>
        <xdr:cNvSpPr txBox="1">
          <a:spLocks noChangeArrowheads="1"/>
        </xdr:cNvSpPr>
      </xdr:nvSpPr>
      <xdr:spPr bwMode="auto">
        <a:xfrm>
          <a:off x="1847850" y="1809178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421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4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5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6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7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8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29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30" name="Text Box 8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</xdr:rowOff>
    </xdr:to>
    <xdr:sp macro="" textlink="">
      <xdr:nvSpPr>
        <xdr:cNvPr id="1431" name="Text Box 9"/>
        <xdr:cNvSpPr txBox="1">
          <a:spLocks noChangeArrowheads="1"/>
        </xdr:cNvSpPr>
      </xdr:nvSpPr>
      <xdr:spPr bwMode="auto">
        <a:xfrm>
          <a:off x="1847850" y="1809178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432" name="Text Box 8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578</xdr:row>
      <xdr:rowOff>142875</xdr:rowOff>
    </xdr:to>
    <xdr:sp macro="" textlink="">
      <xdr:nvSpPr>
        <xdr:cNvPr id="1433" name="Text Box 9"/>
        <xdr:cNvSpPr txBox="1">
          <a:spLocks noChangeArrowheads="1"/>
        </xdr:cNvSpPr>
      </xdr:nvSpPr>
      <xdr:spPr bwMode="auto">
        <a:xfrm>
          <a:off x="1847850" y="1809178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434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435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437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438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439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104775</xdr:rowOff>
    </xdr:to>
    <xdr:sp macro="" textlink="">
      <xdr:nvSpPr>
        <xdr:cNvPr id="1441" name="Text Box 9"/>
        <xdr:cNvSpPr txBox="1">
          <a:spLocks noChangeArrowheads="1"/>
        </xdr:cNvSpPr>
      </xdr:nvSpPr>
      <xdr:spPr bwMode="auto">
        <a:xfrm>
          <a:off x="1847850" y="1809178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44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44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447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133350</xdr:rowOff>
    </xdr:to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133350</xdr:rowOff>
    </xdr:to>
    <xdr:sp macro="" textlink="">
      <xdr:nvSpPr>
        <xdr:cNvPr id="1449" name="Text Box 9"/>
        <xdr:cNvSpPr txBox="1">
          <a:spLocks noChangeArrowheads="1"/>
        </xdr:cNvSpPr>
      </xdr:nvSpPr>
      <xdr:spPr bwMode="auto">
        <a:xfrm>
          <a:off x="1847850" y="1809178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451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45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45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45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456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457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458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459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6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7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8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49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00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01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02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03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05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07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0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1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1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1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515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516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517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1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20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21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22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23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524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525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2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28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29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3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3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3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3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35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36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37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38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39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40" name="Text Box 8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95250</xdr:rowOff>
    </xdr:to>
    <xdr:sp macro="" textlink="">
      <xdr:nvSpPr>
        <xdr:cNvPr id="1541" name="Text Box 9"/>
        <xdr:cNvSpPr txBox="1">
          <a:spLocks noChangeArrowheads="1"/>
        </xdr:cNvSpPr>
      </xdr:nvSpPr>
      <xdr:spPr bwMode="auto">
        <a:xfrm>
          <a:off x="1847850" y="1809178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43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45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46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47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123825</xdr:rowOff>
    </xdr:to>
    <xdr:sp macro="" textlink="">
      <xdr:nvSpPr>
        <xdr:cNvPr id="1549" name="Text Box 9"/>
        <xdr:cNvSpPr txBox="1">
          <a:spLocks noChangeArrowheads="1"/>
        </xdr:cNvSpPr>
      </xdr:nvSpPr>
      <xdr:spPr bwMode="auto">
        <a:xfrm>
          <a:off x="1847850" y="1809178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550" name="Text Box 8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114300</xdr:rowOff>
    </xdr:to>
    <xdr:sp macro="" textlink="">
      <xdr:nvSpPr>
        <xdr:cNvPr id="1551" name="Text Box 9"/>
        <xdr:cNvSpPr txBox="1">
          <a:spLocks noChangeArrowheads="1"/>
        </xdr:cNvSpPr>
      </xdr:nvSpPr>
      <xdr:spPr bwMode="auto">
        <a:xfrm>
          <a:off x="1847850" y="1809178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52" name="Text Box 8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85725</xdr:rowOff>
    </xdr:to>
    <xdr:sp macro="" textlink="">
      <xdr:nvSpPr>
        <xdr:cNvPr id="1553" name="Text Box 9"/>
        <xdr:cNvSpPr txBox="1">
          <a:spLocks noChangeArrowheads="1"/>
        </xdr:cNvSpPr>
      </xdr:nvSpPr>
      <xdr:spPr bwMode="auto">
        <a:xfrm>
          <a:off x="1847850" y="1809178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76200</xdr:rowOff>
    </xdr:to>
    <xdr:sp macro="" textlink="">
      <xdr:nvSpPr>
        <xdr:cNvPr id="1555" name="Text Box 9"/>
        <xdr:cNvSpPr txBox="1">
          <a:spLocks noChangeArrowheads="1"/>
        </xdr:cNvSpPr>
      </xdr:nvSpPr>
      <xdr:spPr bwMode="auto">
        <a:xfrm>
          <a:off x="1847850" y="1809178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56" name="Text Box 8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66675</xdr:rowOff>
    </xdr:to>
    <xdr:sp macro="" textlink="">
      <xdr:nvSpPr>
        <xdr:cNvPr id="1557" name="Text Box 9"/>
        <xdr:cNvSpPr txBox="1">
          <a:spLocks noChangeArrowheads="1"/>
        </xdr:cNvSpPr>
      </xdr:nvSpPr>
      <xdr:spPr bwMode="auto">
        <a:xfrm>
          <a:off x="1847850" y="180917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558" name="Text Box 8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57150</xdr:rowOff>
    </xdr:to>
    <xdr:sp macro="" textlink="">
      <xdr:nvSpPr>
        <xdr:cNvPr id="1559" name="Text Box 9"/>
        <xdr:cNvSpPr txBox="1">
          <a:spLocks noChangeArrowheads="1"/>
        </xdr:cNvSpPr>
      </xdr:nvSpPr>
      <xdr:spPr bwMode="auto">
        <a:xfrm>
          <a:off x="1847850" y="1809178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0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1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3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4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5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6" name="Text Box 8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9525</xdr:rowOff>
    </xdr:to>
    <xdr:sp macro="" textlink="">
      <xdr:nvSpPr>
        <xdr:cNvPr id="1567" name="Text Box 9"/>
        <xdr:cNvSpPr txBox="1">
          <a:spLocks noChangeArrowheads="1"/>
        </xdr:cNvSpPr>
      </xdr:nvSpPr>
      <xdr:spPr bwMode="auto">
        <a:xfrm>
          <a:off x="1847850" y="180917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6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6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7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8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9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59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59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59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59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59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59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0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1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2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3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3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3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63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1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5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7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49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50" name="Text Box 8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1304925</xdr:colOff>
      <xdr:row>579</xdr:row>
      <xdr:rowOff>0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1847850" y="1809178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5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6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7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8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4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5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7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8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799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801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802" name="Text Box 8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578</xdr:row>
      <xdr:rowOff>0</xdr:rowOff>
    </xdr:from>
    <xdr:to>
      <xdr:col>1</xdr:col>
      <xdr:colOff>1409700</xdr:colOff>
      <xdr:row>579</xdr:row>
      <xdr:rowOff>0</xdr:rowOff>
    </xdr:to>
    <xdr:sp macro="" textlink="">
      <xdr:nvSpPr>
        <xdr:cNvPr id="1803" name="Text Box 9"/>
        <xdr:cNvSpPr txBox="1">
          <a:spLocks noChangeArrowheads="1"/>
        </xdr:cNvSpPr>
      </xdr:nvSpPr>
      <xdr:spPr bwMode="auto">
        <a:xfrm>
          <a:off x="1847850" y="1809178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0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0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0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0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0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0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1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820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2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3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4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1381125</xdr:colOff>
      <xdr:row>579</xdr:row>
      <xdr:rowOff>0</xdr:rowOff>
    </xdr:to>
    <xdr:sp macro="" textlink="">
      <xdr:nvSpPr>
        <xdr:cNvPr id="1853" name="Text Box 15"/>
        <xdr:cNvSpPr txBox="1">
          <a:spLocks noChangeArrowheads="1"/>
        </xdr:cNvSpPr>
      </xdr:nvSpPr>
      <xdr:spPr bwMode="auto">
        <a:xfrm>
          <a:off x="1828800" y="1809178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5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0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1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2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3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4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5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6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7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8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578</xdr:row>
      <xdr:rowOff>0</xdr:rowOff>
    </xdr:from>
    <xdr:to>
      <xdr:col>1</xdr:col>
      <xdr:colOff>1285875</xdr:colOff>
      <xdr:row>578</xdr:row>
      <xdr:rowOff>114300</xdr:rowOff>
    </xdr:to>
    <xdr:sp macro="" textlink="">
      <xdr:nvSpPr>
        <xdr:cNvPr id="1869" name="Text Box 15"/>
        <xdr:cNvSpPr txBox="1">
          <a:spLocks noChangeArrowheads="1"/>
        </xdr:cNvSpPr>
      </xdr:nvSpPr>
      <xdr:spPr bwMode="auto">
        <a:xfrm>
          <a:off x="1828800" y="1809178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605"/>
  <sheetViews>
    <sheetView showGridLines="0" showZeros="0" tabSelected="1" view="pageBreakPreview" topLeftCell="A564" zoomScaleNormal="100" zoomScaleSheetLayoutView="100" workbookViewId="0">
      <selection activeCell="D572" sqref="D572"/>
    </sheetView>
  </sheetViews>
  <sheetFormatPr baseColWidth="10" defaultRowHeight="12.75" x14ac:dyDescent="0.2"/>
  <cols>
    <col min="1" max="1" width="8.140625" style="108" customWidth="1"/>
    <col min="2" max="2" width="44" style="109" customWidth="1"/>
    <col min="3" max="3" width="12" style="110" customWidth="1"/>
    <col min="4" max="4" width="8.140625" style="111" customWidth="1"/>
    <col min="5" max="5" width="14.5703125" style="110" customWidth="1"/>
    <col min="6" max="6" width="14.5703125" style="112" customWidth="1"/>
    <col min="7" max="7" width="14.5703125" style="132" customWidth="1"/>
    <col min="8" max="8" width="21" style="37" customWidth="1"/>
    <col min="9" max="9" width="18.140625" style="29" customWidth="1"/>
    <col min="10" max="10" width="12.28515625" style="29" bestFit="1" customWidth="1"/>
    <col min="11" max="11" width="18.85546875" style="92" bestFit="1" customWidth="1"/>
    <col min="12" max="16384" width="11.42578125" style="29"/>
  </cols>
  <sheetData>
    <row r="1" spans="1:11" s="2" customFormat="1" x14ac:dyDescent="0.2">
      <c r="A1" s="403"/>
      <c r="B1" s="403"/>
      <c r="C1" s="403"/>
      <c r="D1" s="403"/>
      <c r="E1" s="403"/>
      <c r="F1" s="403"/>
      <c r="G1" s="130"/>
      <c r="H1" s="1"/>
      <c r="K1" s="3"/>
    </row>
    <row r="2" spans="1:11" s="2" customFormat="1" x14ac:dyDescent="0.2">
      <c r="A2" s="403"/>
      <c r="B2" s="403"/>
      <c r="C2" s="403"/>
      <c r="D2" s="403"/>
      <c r="E2" s="403"/>
      <c r="F2" s="403"/>
      <c r="G2" s="130"/>
      <c r="H2" s="1"/>
      <c r="K2" s="3"/>
    </row>
    <row r="3" spans="1:11" s="2" customFormat="1" ht="12.75" customHeight="1" x14ac:dyDescent="0.2">
      <c r="A3" s="402"/>
      <c r="B3" s="402"/>
      <c r="C3" s="402"/>
      <c r="D3" s="402"/>
      <c r="E3" s="402"/>
      <c r="F3" s="402"/>
      <c r="G3" s="131"/>
      <c r="H3" s="4"/>
      <c r="K3" s="3"/>
    </row>
    <row r="4" spans="1:11" s="2" customFormat="1" ht="27" customHeight="1" x14ac:dyDescent="0.2">
      <c r="A4" s="402" t="s">
        <v>535</v>
      </c>
      <c r="B4" s="402"/>
      <c r="C4" s="402"/>
      <c r="D4" s="402"/>
      <c r="E4" s="402"/>
      <c r="F4" s="402"/>
      <c r="G4" s="131"/>
      <c r="H4" s="1"/>
      <c r="K4" s="3"/>
    </row>
    <row r="5" spans="1:11" s="2" customFormat="1" ht="12.75" customHeight="1" x14ac:dyDescent="0.2">
      <c r="A5" s="5" t="s">
        <v>0</v>
      </c>
      <c r="B5" s="6"/>
      <c r="C5" s="7" t="s">
        <v>1</v>
      </c>
      <c r="D5" s="8"/>
      <c r="E5" s="9"/>
      <c r="F5" s="10"/>
      <c r="G5" s="132"/>
      <c r="H5" s="1"/>
      <c r="K5" s="3"/>
    </row>
    <row r="6" spans="1:11" s="2" customFormat="1" ht="12.75" customHeight="1" x14ac:dyDescent="0.2">
      <c r="A6" s="5"/>
      <c r="B6" s="6"/>
      <c r="C6" s="7"/>
      <c r="D6" s="8"/>
      <c r="E6" s="9"/>
      <c r="F6" s="10"/>
      <c r="G6" s="132"/>
      <c r="H6" s="1"/>
      <c r="K6" s="3"/>
    </row>
    <row r="7" spans="1:11" s="16" customFormat="1" ht="12.75" customHeight="1" x14ac:dyDescent="0.2">
      <c r="A7" s="11" t="s">
        <v>2</v>
      </c>
      <c r="B7" s="12" t="s">
        <v>3</v>
      </c>
      <c r="C7" s="13" t="s">
        <v>4</v>
      </c>
      <c r="D7" s="14" t="s">
        <v>5</v>
      </c>
      <c r="E7" s="13" t="s">
        <v>6</v>
      </c>
      <c r="F7" s="118" t="s">
        <v>7</v>
      </c>
      <c r="G7" s="119"/>
      <c r="H7" s="15"/>
      <c r="K7" s="17"/>
    </row>
    <row r="8" spans="1:11" s="16" customFormat="1" ht="12.75" customHeight="1" x14ac:dyDescent="0.2">
      <c r="A8" s="18"/>
      <c r="B8" s="19"/>
      <c r="C8" s="20"/>
      <c r="D8" s="21"/>
      <c r="E8" s="20"/>
      <c r="F8" s="119"/>
      <c r="G8" s="119"/>
      <c r="H8" s="15"/>
      <c r="K8" s="17"/>
    </row>
    <row r="9" spans="1:11" s="32" customFormat="1" ht="25.5" x14ac:dyDescent="0.2">
      <c r="A9" s="30" t="s">
        <v>8</v>
      </c>
      <c r="B9" s="140" t="s">
        <v>40</v>
      </c>
      <c r="C9" s="40"/>
      <c r="D9" s="141"/>
      <c r="E9" s="24"/>
      <c r="F9" s="120">
        <f>ROUND((C9*E9),2)</f>
        <v>0</v>
      </c>
      <c r="G9" s="120"/>
      <c r="H9" s="33"/>
      <c r="I9" s="22"/>
      <c r="J9" s="31"/>
      <c r="K9" s="3"/>
    </row>
    <row r="10" spans="1:11" s="32" customFormat="1" x14ac:dyDescent="0.2">
      <c r="A10" s="30"/>
      <c r="B10" s="140"/>
      <c r="C10" s="40"/>
      <c r="D10" s="141"/>
      <c r="E10" s="24"/>
      <c r="F10" s="120">
        <f>ROUND((C10*E10),2)</f>
        <v>0</v>
      </c>
      <c r="G10" s="120"/>
      <c r="H10" s="33"/>
      <c r="I10" s="22"/>
      <c r="J10" s="31"/>
      <c r="K10" s="3"/>
    </row>
    <row r="11" spans="1:11" s="32" customFormat="1" x14ac:dyDescent="0.2">
      <c r="A11" s="113" t="s">
        <v>9</v>
      </c>
      <c r="B11" s="142" t="s">
        <v>41</v>
      </c>
      <c r="C11" s="40"/>
      <c r="D11" s="141"/>
      <c r="E11" s="24"/>
      <c r="F11" s="120"/>
      <c r="G11" s="120"/>
      <c r="H11" s="33"/>
      <c r="I11" s="22"/>
      <c r="J11" s="34"/>
      <c r="K11" s="3"/>
    </row>
    <row r="12" spans="1:11" s="32" customFormat="1" x14ac:dyDescent="0.2">
      <c r="A12" s="30"/>
      <c r="B12" s="140"/>
      <c r="C12" s="40"/>
      <c r="D12" s="141"/>
      <c r="E12" s="24"/>
      <c r="F12" s="120"/>
      <c r="G12" s="120"/>
      <c r="H12" s="33"/>
      <c r="I12" s="22"/>
      <c r="J12" s="31"/>
      <c r="K12" s="3"/>
    </row>
    <row r="13" spans="1:11" s="38" customFormat="1" x14ac:dyDescent="0.2">
      <c r="A13" s="143">
        <v>1</v>
      </c>
      <c r="B13" s="142" t="s">
        <v>42</v>
      </c>
      <c r="C13" s="35"/>
      <c r="D13" s="144"/>
      <c r="E13" s="36"/>
      <c r="F13" s="120">
        <f t="shared" ref="F13:F16" si="0">ROUND((C13*E13),2)</f>
        <v>0</v>
      </c>
      <c r="G13" s="120"/>
      <c r="H13" s="37"/>
      <c r="I13" s="22"/>
      <c r="K13" s="3"/>
    </row>
    <row r="14" spans="1:11" s="38" customFormat="1" x14ac:dyDescent="0.2">
      <c r="A14" s="145">
        <v>1.1000000000000001</v>
      </c>
      <c r="B14" s="146" t="s">
        <v>43</v>
      </c>
      <c r="C14" s="115">
        <v>1</v>
      </c>
      <c r="D14" s="147" t="s">
        <v>536</v>
      </c>
      <c r="E14" s="36"/>
      <c r="F14" s="348">
        <f>ROUND((C14*E14),2)</f>
        <v>0</v>
      </c>
      <c r="G14" s="120"/>
      <c r="H14" s="37"/>
      <c r="I14" s="22"/>
      <c r="K14" s="3"/>
    </row>
    <row r="15" spans="1:11" s="38" customFormat="1" x14ac:dyDescent="0.2">
      <c r="A15" s="145"/>
      <c r="B15" s="146"/>
      <c r="C15" s="148"/>
      <c r="D15" s="149"/>
      <c r="E15" s="36"/>
      <c r="F15" s="348">
        <f t="shared" si="0"/>
        <v>0</v>
      </c>
      <c r="G15" s="120"/>
      <c r="H15" s="37"/>
      <c r="I15" s="22"/>
      <c r="K15" s="3"/>
    </row>
    <row r="16" spans="1:11" s="38" customFormat="1" x14ac:dyDescent="0.2">
      <c r="A16" s="39">
        <v>2</v>
      </c>
      <c r="B16" s="142" t="s">
        <v>11</v>
      </c>
      <c r="C16" s="35"/>
      <c r="D16" s="149"/>
      <c r="E16" s="36"/>
      <c r="F16" s="348">
        <f t="shared" si="0"/>
        <v>0</v>
      </c>
      <c r="G16" s="120"/>
      <c r="H16" s="51"/>
      <c r="I16" s="22"/>
      <c r="K16" s="3"/>
    </row>
    <row r="17" spans="1:11" s="38" customFormat="1" x14ac:dyDescent="0.2">
      <c r="A17" s="27">
        <v>2.1</v>
      </c>
      <c r="B17" s="150" t="s">
        <v>44</v>
      </c>
      <c r="C17" s="35">
        <v>5775.58</v>
      </c>
      <c r="D17" s="149" t="s">
        <v>12</v>
      </c>
      <c r="E17" s="36"/>
      <c r="F17" s="348">
        <f>ROUND((C17*E17),2)</f>
        <v>0</v>
      </c>
      <c r="G17" s="120"/>
      <c r="H17" s="51"/>
      <c r="I17" s="22"/>
      <c r="K17" s="3"/>
    </row>
    <row r="18" spans="1:11" s="38" customFormat="1" ht="25.5" x14ac:dyDescent="0.2">
      <c r="A18" s="27">
        <v>2.2000000000000002</v>
      </c>
      <c r="B18" s="150" t="s">
        <v>45</v>
      </c>
      <c r="C18" s="40">
        <v>4321.2</v>
      </c>
      <c r="D18" s="141" t="s">
        <v>12</v>
      </c>
      <c r="E18" s="41"/>
      <c r="F18" s="349">
        <f>ROUND((C18*E18),2)</f>
        <v>0</v>
      </c>
      <c r="G18" s="120"/>
      <c r="I18" s="22"/>
      <c r="J18" s="42"/>
      <c r="K18" s="3"/>
    </row>
    <row r="19" spans="1:11" s="38" customFormat="1" ht="25.5" x14ac:dyDescent="0.2">
      <c r="A19" s="27">
        <v>2.2999999999999998</v>
      </c>
      <c r="B19" s="150" t="s">
        <v>46</v>
      </c>
      <c r="C19" s="40">
        <v>493.59</v>
      </c>
      <c r="D19" s="141" t="s">
        <v>12</v>
      </c>
      <c r="E19" s="41"/>
      <c r="F19" s="349">
        <f>ROUND((C19*E19),2)</f>
        <v>0</v>
      </c>
      <c r="G19" s="120"/>
      <c r="H19" s="51"/>
      <c r="I19" s="22"/>
      <c r="K19" s="3"/>
    </row>
    <row r="20" spans="1:11" s="38" customFormat="1" ht="25.5" x14ac:dyDescent="0.2">
      <c r="A20" s="27">
        <v>2.4</v>
      </c>
      <c r="B20" s="150" t="s">
        <v>47</v>
      </c>
      <c r="C20" s="40">
        <v>12003.98</v>
      </c>
      <c r="D20" s="141" t="s">
        <v>12</v>
      </c>
      <c r="E20" s="41"/>
      <c r="F20" s="349">
        <f>ROUND((C20*E20),2)</f>
        <v>0</v>
      </c>
      <c r="G20" s="120"/>
      <c r="H20" s="51"/>
      <c r="I20" s="22"/>
      <c r="K20" s="3"/>
    </row>
    <row r="21" spans="1:11" s="38" customFormat="1" ht="12.75" customHeight="1" x14ac:dyDescent="0.2">
      <c r="A21" s="27"/>
      <c r="B21" s="150"/>
      <c r="C21" s="35"/>
      <c r="D21" s="149"/>
      <c r="E21" s="36"/>
      <c r="F21" s="348"/>
      <c r="G21" s="120"/>
      <c r="H21" s="51"/>
      <c r="I21" s="22"/>
      <c r="K21" s="3"/>
    </row>
    <row r="22" spans="1:11" s="38" customFormat="1" ht="14.25" customHeight="1" x14ac:dyDescent="0.2">
      <c r="A22" s="43">
        <v>2.5</v>
      </c>
      <c r="B22" s="151" t="s">
        <v>48</v>
      </c>
      <c r="C22" s="40"/>
      <c r="D22" s="141"/>
      <c r="E22" s="41"/>
      <c r="F22" s="349"/>
      <c r="G22" s="120"/>
      <c r="H22" s="51"/>
      <c r="I22" s="22"/>
      <c r="K22" s="3"/>
    </row>
    <row r="23" spans="1:11" s="38" customFormat="1" ht="12.75" customHeight="1" x14ac:dyDescent="0.2">
      <c r="A23" s="27" t="s">
        <v>49</v>
      </c>
      <c r="B23" s="150" t="s">
        <v>50</v>
      </c>
      <c r="C23" s="35">
        <v>233.78</v>
      </c>
      <c r="D23" s="149" t="s">
        <v>12</v>
      </c>
      <c r="E23" s="36"/>
      <c r="F23" s="348">
        <f>ROUND((C23*E23),2)</f>
        <v>0</v>
      </c>
      <c r="G23" s="120"/>
      <c r="H23" s="51"/>
      <c r="I23" s="22"/>
      <c r="K23" s="3"/>
    </row>
    <row r="24" spans="1:11" s="38" customFormat="1" ht="12.75" customHeight="1" x14ac:dyDescent="0.2">
      <c r="A24" s="27" t="s">
        <v>51</v>
      </c>
      <c r="B24" s="150" t="s">
        <v>52</v>
      </c>
      <c r="C24" s="35">
        <v>91.19</v>
      </c>
      <c r="D24" s="149" t="s">
        <v>12</v>
      </c>
      <c r="E24" s="36"/>
      <c r="F24" s="348">
        <f>ROUND((C24*E24),2)</f>
        <v>0</v>
      </c>
      <c r="G24" s="120"/>
      <c r="H24" s="51"/>
      <c r="I24" s="22"/>
      <c r="J24" s="42"/>
      <c r="K24" s="3"/>
    </row>
    <row r="25" spans="1:11" s="38" customFormat="1" ht="12.75" customHeight="1" x14ac:dyDescent="0.2">
      <c r="A25" s="27"/>
      <c r="B25" s="152"/>
      <c r="C25" s="35"/>
      <c r="D25" s="149"/>
      <c r="E25" s="36"/>
      <c r="F25" s="348"/>
      <c r="G25" s="120"/>
      <c r="H25" s="51"/>
      <c r="I25" s="22"/>
      <c r="J25" s="42"/>
      <c r="K25" s="3"/>
    </row>
    <row r="26" spans="1:11" s="38" customFormat="1" ht="38.25" customHeight="1" x14ac:dyDescent="0.2">
      <c r="A26" s="27" t="s">
        <v>53</v>
      </c>
      <c r="B26" s="150" t="s">
        <v>54</v>
      </c>
      <c r="C26" s="40">
        <v>471.21</v>
      </c>
      <c r="D26" s="141" t="s">
        <v>12</v>
      </c>
      <c r="E26" s="41"/>
      <c r="F26" s="349">
        <f>ROUND((C26*E26),2)</f>
        <v>0</v>
      </c>
      <c r="G26" s="120"/>
      <c r="H26" s="51"/>
      <c r="I26" s="22"/>
      <c r="K26" s="3"/>
    </row>
    <row r="27" spans="1:11" s="38" customFormat="1" ht="12.75" customHeight="1" x14ac:dyDescent="0.2">
      <c r="A27" s="27"/>
      <c r="B27" s="150"/>
      <c r="C27" s="35"/>
      <c r="D27" s="149"/>
      <c r="E27" s="36"/>
      <c r="F27" s="348"/>
      <c r="G27" s="120"/>
      <c r="H27" s="51"/>
      <c r="I27" s="22"/>
      <c r="K27" s="3"/>
    </row>
    <row r="28" spans="1:11" s="38" customFormat="1" ht="12.75" customHeight="1" x14ac:dyDescent="0.2">
      <c r="A28" s="43">
        <v>2.6</v>
      </c>
      <c r="B28" s="151" t="s">
        <v>55</v>
      </c>
      <c r="C28" s="35"/>
      <c r="D28" s="149"/>
      <c r="E28" s="36"/>
      <c r="F28" s="348"/>
      <c r="G28" s="120"/>
      <c r="H28" s="51"/>
      <c r="I28" s="22"/>
      <c r="K28" s="3"/>
    </row>
    <row r="29" spans="1:11" s="38" customFormat="1" ht="39" customHeight="1" x14ac:dyDescent="0.2">
      <c r="A29" s="27" t="s">
        <v>56</v>
      </c>
      <c r="B29" s="150" t="s">
        <v>57</v>
      </c>
      <c r="C29" s="40">
        <v>84.11</v>
      </c>
      <c r="D29" s="141" t="s">
        <v>12</v>
      </c>
      <c r="E29" s="41"/>
      <c r="F29" s="349">
        <f>ROUND((C29*E29),2)</f>
        <v>0</v>
      </c>
      <c r="G29" s="120"/>
      <c r="H29" s="51"/>
      <c r="I29" s="22"/>
      <c r="K29" s="3"/>
    </row>
    <row r="30" spans="1:11" s="38" customFormat="1" ht="38.25" x14ac:dyDescent="0.2">
      <c r="A30" s="27" t="s">
        <v>58</v>
      </c>
      <c r="B30" s="150" t="s">
        <v>59</v>
      </c>
      <c r="C30" s="40">
        <v>109.34</v>
      </c>
      <c r="D30" s="141" t="s">
        <v>12</v>
      </c>
      <c r="E30" s="41"/>
      <c r="F30" s="349">
        <f>ROUND((C30*E30),2)</f>
        <v>0</v>
      </c>
      <c r="G30" s="120"/>
      <c r="H30" s="51"/>
      <c r="I30" s="22"/>
      <c r="K30" s="3"/>
    </row>
    <row r="31" spans="1:11" s="38" customFormat="1" ht="26.25" customHeight="1" x14ac:dyDescent="0.2">
      <c r="A31" s="27" t="s">
        <v>60</v>
      </c>
      <c r="B31" s="150" t="s">
        <v>61</v>
      </c>
      <c r="C31" s="40">
        <v>105.14</v>
      </c>
      <c r="D31" s="141" t="s">
        <v>12</v>
      </c>
      <c r="E31" s="41"/>
      <c r="F31" s="349">
        <f>ROUND((C31*E31),2)</f>
        <v>0</v>
      </c>
      <c r="G31" s="120"/>
      <c r="H31" s="51"/>
      <c r="I31" s="22"/>
      <c r="K31" s="3"/>
    </row>
    <row r="32" spans="1:11" s="38" customFormat="1" ht="26.25" customHeight="1" x14ac:dyDescent="0.2">
      <c r="A32" s="27" t="s">
        <v>62</v>
      </c>
      <c r="B32" s="150" t="s">
        <v>63</v>
      </c>
      <c r="C32" s="40">
        <v>84.11</v>
      </c>
      <c r="D32" s="141" t="s">
        <v>12</v>
      </c>
      <c r="E32" s="41"/>
      <c r="F32" s="349">
        <f>ROUND((C32*E32),2)</f>
        <v>0</v>
      </c>
      <c r="G32" s="120"/>
      <c r="H32" s="133"/>
      <c r="I32" s="22"/>
      <c r="K32" s="3"/>
    </row>
    <row r="33" spans="1:11" s="38" customFormat="1" ht="15" customHeight="1" x14ac:dyDescent="0.2">
      <c r="A33" s="27"/>
      <c r="B33" s="150"/>
      <c r="C33" s="40"/>
      <c r="D33" s="141"/>
      <c r="E33" s="41"/>
      <c r="F33" s="349"/>
      <c r="G33" s="120"/>
      <c r="H33" s="133"/>
      <c r="I33" s="22"/>
      <c r="K33" s="3"/>
    </row>
    <row r="34" spans="1:11" s="38" customFormat="1" ht="12.75" customHeight="1" x14ac:dyDescent="0.2">
      <c r="A34" s="44" t="s">
        <v>64</v>
      </c>
      <c r="B34" s="150" t="s">
        <v>65</v>
      </c>
      <c r="C34" s="35">
        <v>53.08</v>
      </c>
      <c r="D34" s="149" t="s">
        <v>12</v>
      </c>
      <c r="E34" s="36"/>
      <c r="F34" s="350">
        <f>ROUND((C34*E34),2)</f>
        <v>0</v>
      </c>
      <c r="G34" s="120"/>
      <c r="H34" s="51"/>
      <c r="I34" s="22"/>
      <c r="K34" s="3"/>
    </row>
    <row r="35" spans="1:11" s="38" customFormat="1" ht="12.75" customHeight="1" x14ac:dyDescent="0.2">
      <c r="A35" s="27"/>
      <c r="B35" s="152"/>
      <c r="C35" s="35"/>
      <c r="D35" s="149"/>
      <c r="E35" s="36"/>
      <c r="F35" s="350"/>
      <c r="G35" s="120"/>
      <c r="H35" s="51"/>
      <c r="I35" s="22"/>
      <c r="K35" s="3"/>
    </row>
    <row r="36" spans="1:11" s="38" customFormat="1" ht="27" customHeight="1" x14ac:dyDescent="0.2">
      <c r="A36" s="153" t="s">
        <v>23</v>
      </c>
      <c r="B36" s="154" t="s">
        <v>66</v>
      </c>
      <c r="C36" s="35"/>
      <c r="D36" s="149"/>
      <c r="E36" s="36"/>
      <c r="F36" s="350"/>
      <c r="G36" s="120"/>
      <c r="H36" s="51"/>
      <c r="I36" s="22"/>
      <c r="K36" s="3"/>
    </row>
    <row r="37" spans="1:11" s="38" customFormat="1" ht="9" customHeight="1" x14ac:dyDescent="0.2">
      <c r="A37" s="155"/>
      <c r="B37" s="154"/>
      <c r="C37" s="35"/>
      <c r="D37" s="149"/>
      <c r="E37" s="36"/>
      <c r="F37" s="350"/>
      <c r="G37" s="120"/>
      <c r="H37" s="51"/>
      <c r="I37" s="22"/>
      <c r="K37" s="3"/>
    </row>
    <row r="38" spans="1:11" s="38" customFormat="1" ht="12.75" customHeight="1" x14ac:dyDescent="0.2">
      <c r="A38" s="143">
        <v>1</v>
      </c>
      <c r="B38" s="142" t="s">
        <v>42</v>
      </c>
      <c r="C38" s="35">
        <v>0</v>
      </c>
      <c r="D38" s="144"/>
      <c r="E38" s="36"/>
      <c r="F38" s="350">
        <f t="shared" ref="F38:F44" si="1">ROUND((C38*E38),2)</f>
        <v>0</v>
      </c>
      <c r="G38" s="120"/>
      <c r="H38" s="51"/>
      <c r="I38" s="22"/>
      <c r="K38" s="3"/>
    </row>
    <row r="39" spans="1:11" s="38" customFormat="1" ht="12.75" customHeight="1" x14ac:dyDescent="0.2">
      <c r="A39" s="145">
        <v>1.1000000000000001</v>
      </c>
      <c r="B39" s="146" t="s">
        <v>10</v>
      </c>
      <c r="C39" s="35">
        <v>1</v>
      </c>
      <c r="D39" s="156" t="s">
        <v>5</v>
      </c>
      <c r="E39" s="36"/>
      <c r="F39" s="350">
        <f t="shared" si="1"/>
        <v>0</v>
      </c>
      <c r="G39" s="120"/>
      <c r="H39" s="51"/>
      <c r="I39" s="22"/>
      <c r="K39" s="3"/>
    </row>
    <row r="40" spans="1:11" s="38" customFormat="1" ht="7.5" customHeight="1" x14ac:dyDescent="0.2">
      <c r="A40" s="145"/>
      <c r="B40" s="146"/>
      <c r="C40" s="148"/>
      <c r="D40" s="149"/>
      <c r="E40" s="36"/>
      <c r="F40" s="350">
        <f t="shared" si="1"/>
        <v>0</v>
      </c>
      <c r="G40" s="120"/>
      <c r="H40" s="51"/>
      <c r="I40" s="22"/>
      <c r="K40" s="3"/>
    </row>
    <row r="41" spans="1:11" s="38" customFormat="1" ht="12.75" customHeight="1" x14ac:dyDescent="0.2">
      <c r="A41" s="39">
        <v>2</v>
      </c>
      <c r="B41" s="142" t="s">
        <v>11</v>
      </c>
      <c r="C41" s="35"/>
      <c r="D41" s="149"/>
      <c r="E41" s="36"/>
      <c r="F41" s="350">
        <f t="shared" si="1"/>
        <v>0</v>
      </c>
      <c r="G41" s="120"/>
      <c r="H41" s="51"/>
      <c r="I41" s="22"/>
      <c r="K41" s="3"/>
    </row>
    <row r="42" spans="1:11" s="38" customFormat="1" ht="12.75" customHeight="1" x14ac:dyDescent="0.2">
      <c r="A42" s="27">
        <v>2.1</v>
      </c>
      <c r="B42" s="150" t="s">
        <v>45</v>
      </c>
      <c r="C42" s="35">
        <v>41.56</v>
      </c>
      <c r="D42" s="149" t="s">
        <v>12</v>
      </c>
      <c r="E42" s="36"/>
      <c r="F42" s="350">
        <f t="shared" si="1"/>
        <v>0</v>
      </c>
      <c r="G42" s="120"/>
      <c r="H42" s="51"/>
      <c r="I42" s="22"/>
      <c r="K42" s="3"/>
    </row>
    <row r="43" spans="1:11" s="38" customFormat="1" ht="25.5" customHeight="1" x14ac:dyDescent="0.2">
      <c r="A43" s="27">
        <v>2.2000000000000002</v>
      </c>
      <c r="B43" s="150" t="s">
        <v>63</v>
      </c>
      <c r="C43" s="40">
        <v>26.16</v>
      </c>
      <c r="D43" s="141" t="s">
        <v>12</v>
      </c>
      <c r="E43" s="41"/>
      <c r="F43" s="351">
        <f t="shared" si="1"/>
        <v>0</v>
      </c>
      <c r="G43" s="120"/>
      <c r="H43" s="51"/>
      <c r="I43" s="22"/>
      <c r="K43" s="3"/>
    </row>
    <row r="44" spans="1:11" s="38" customFormat="1" ht="25.5" x14ac:dyDescent="0.2">
      <c r="A44" s="114">
        <v>2.2999999999999998</v>
      </c>
      <c r="B44" s="157" t="s">
        <v>67</v>
      </c>
      <c r="C44" s="55">
        <v>19.25</v>
      </c>
      <c r="D44" s="158" t="s">
        <v>12</v>
      </c>
      <c r="E44" s="56"/>
      <c r="F44" s="352">
        <f t="shared" si="1"/>
        <v>0</v>
      </c>
      <c r="G44" s="120"/>
      <c r="H44" s="51"/>
      <c r="I44" s="22"/>
      <c r="K44" s="3"/>
    </row>
    <row r="45" spans="1:11" s="38" customFormat="1" ht="7.5" customHeight="1" x14ac:dyDescent="0.2">
      <c r="A45" s="155"/>
      <c r="B45" s="154"/>
      <c r="C45" s="35"/>
      <c r="D45" s="149"/>
      <c r="E45" s="36"/>
      <c r="F45" s="348"/>
      <c r="G45" s="120"/>
      <c r="H45" s="51"/>
      <c r="I45" s="22"/>
      <c r="K45" s="3"/>
    </row>
    <row r="46" spans="1:11" s="38" customFormat="1" ht="12.75" customHeight="1" x14ac:dyDescent="0.2">
      <c r="A46" s="39">
        <v>3</v>
      </c>
      <c r="B46" s="142" t="s">
        <v>68</v>
      </c>
      <c r="C46" s="35"/>
      <c r="D46" s="149"/>
      <c r="E46" s="36"/>
      <c r="F46" s="348">
        <f>ROUND((C46*E46),2)</f>
        <v>0</v>
      </c>
      <c r="G46" s="120"/>
      <c r="H46" s="51"/>
      <c r="I46" s="22"/>
      <c r="K46" s="3"/>
    </row>
    <row r="47" spans="1:11" s="38" customFormat="1" ht="12.75" customHeight="1" x14ac:dyDescent="0.2">
      <c r="A47" s="159">
        <v>3.1</v>
      </c>
      <c r="B47" s="160" t="s">
        <v>69</v>
      </c>
      <c r="C47" s="35">
        <v>0.72</v>
      </c>
      <c r="D47" s="149" t="s">
        <v>12</v>
      </c>
      <c r="E47" s="36"/>
      <c r="F47" s="348">
        <f>ROUND((C47*E47),2)</f>
        <v>0</v>
      </c>
      <c r="G47" s="120"/>
      <c r="H47" s="51"/>
      <c r="I47" s="22"/>
      <c r="K47" s="3"/>
    </row>
    <row r="48" spans="1:11" s="38" customFormat="1" ht="12.75" customHeight="1" x14ac:dyDescent="0.2">
      <c r="A48" s="159">
        <v>3.2</v>
      </c>
      <c r="B48" s="160" t="s">
        <v>70</v>
      </c>
      <c r="C48" s="35">
        <v>4.7</v>
      </c>
      <c r="D48" s="149" t="s">
        <v>12</v>
      </c>
      <c r="E48" s="36"/>
      <c r="F48" s="348">
        <f>ROUND((C48*E48),2)</f>
        <v>0</v>
      </c>
      <c r="G48" s="120"/>
      <c r="H48" s="51"/>
      <c r="I48" s="22"/>
      <c r="K48" s="3"/>
    </row>
    <row r="49" spans="1:13" s="38" customFormat="1" ht="12.75" customHeight="1" x14ac:dyDescent="0.2">
      <c r="A49" s="159">
        <v>3.3</v>
      </c>
      <c r="B49" s="160" t="s">
        <v>71</v>
      </c>
      <c r="C49" s="35">
        <v>0.3</v>
      </c>
      <c r="D49" s="149" t="s">
        <v>12</v>
      </c>
      <c r="E49" s="36"/>
      <c r="F49" s="348">
        <f>ROUND((C49*E49),2)</f>
        <v>0</v>
      </c>
      <c r="G49" s="120"/>
      <c r="H49" s="51"/>
      <c r="I49" s="22"/>
      <c r="K49" s="3"/>
    </row>
    <row r="50" spans="1:13" s="38" customFormat="1" ht="12.75" customHeight="1" x14ac:dyDescent="0.2">
      <c r="A50" s="159"/>
      <c r="B50" s="160"/>
      <c r="C50" s="35"/>
      <c r="D50" s="149"/>
      <c r="E50" s="36"/>
      <c r="F50" s="348"/>
      <c r="G50" s="120"/>
      <c r="H50" s="51"/>
      <c r="I50" s="22"/>
      <c r="K50" s="3"/>
    </row>
    <row r="51" spans="1:13" s="38" customFormat="1" ht="12.75" customHeight="1" x14ac:dyDescent="0.2">
      <c r="A51" s="39">
        <v>4</v>
      </c>
      <c r="B51" s="142" t="s">
        <v>36</v>
      </c>
      <c r="C51" s="35"/>
      <c r="D51" s="149"/>
      <c r="E51" s="36"/>
      <c r="F51" s="348"/>
      <c r="G51" s="120"/>
      <c r="H51" s="51"/>
      <c r="I51" s="22"/>
      <c r="K51" s="3"/>
    </row>
    <row r="52" spans="1:13" s="38" customFormat="1" ht="12.75" customHeight="1" x14ac:dyDescent="0.2">
      <c r="A52" s="159">
        <v>4.0999999999999996</v>
      </c>
      <c r="B52" s="160" t="s">
        <v>72</v>
      </c>
      <c r="C52" s="35">
        <v>27.72</v>
      </c>
      <c r="D52" s="149" t="s">
        <v>14</v>
      </c>
      <c r="E52" s="36"/>
      <c r="F52" s="348">
        <f>ROUND((C52*E52),2)</f>
        <v>0</v>
      </c>
      <c r="G52" s="120"/>
      <c r="H52" s="51"/>
      <c r="I52" s="22"/>
      <c r="K52" s="3"/>
    </row>
    <row r="53" spans="1:13" s="38" customFormat="1" ht="12.75" customHeight="1" x14ac:dyDescent="0.2">
      <c r="A53" s="159">
        <v>4.2</v>
      </c>
      <c r="B53" s="160" t="s">
        <v>73</v>
      </c>
      <c r="C53" s="35">
        <v>34.21</v>
      </c>
      <c r="D53" s="149" t="s">
        <v>14</v>
      </c>
      <c r="E53" s="36"/>
      <c r="F53" s="348">
        <f>ROUND((C53*E53),2)</f>
        <v>0</v>
      </c>
      <c r="G53" s="120"/>
      <c r="H53" s="51"/>
      <c r="I53" s="22"/>
      <c r="K53" s="3"/>
    </row>
    <row r="54" spans="1:13" s="38" customFormat="1" ht="12.75" customHeight="1" x14ac:dyDescent="0.2">
      <c r="A54" s="159">
        <v>4.3</v>
      </c>
      <c r="B54" s="160" t="s">
        <v>18</v>
      </c>
      <c r="C54" s="35">
        <v>32.43</v>
      </c>
      <c r="D54" s="149" t="s">
        <v>22</v>
      </c>
      <c r="E54" s="36"/>
      <c r="F54" s="348">
        <f>ROUND((C54*E54),2)</f>
        <v>0</v>
      </c>
      <c r="G54" s="120"/>
      <c r="H54" s="51"/>
      <c r="I54" s="22"/>
      <c r="K54" s="3"/>
    </row>
    <row r="55" spans="1:13" s="38" customFormat="1" ht="12.75" customHeight="1" x14ac:dyDescent="0.2">
      <c r="A55" s="159"/>
      <c r="B55" s="160"/>
      <c r="C55" s="35"/>
      <c r="D55" s="149"/>
      <c r="E55" s="36"/>
      <c r="F55" s="348"/>
      <c r="G55" s="120"/>
      <c r="H55" s="51"/>
      <c r="I55" s="22"/>
      <c r="K55" s="3"/>
    </row>
    <row r="56" spans="1:13" s="38" customFormat="1" ht="12.75" customHeight="1" x14ac:dyDescent="0.2">
      <c r="A56" s="39">
        <v>5</v>
      </c>
      <c r="B56" s="142" t="s">
        <v>74</v>
      </c>
      <c r="C56" s="35"/>
      <c r="D56" s="149"/>
      <c r="E56" s="36"/>
      <c r="F56" s="348"/>
      <c r="G56" s="120"/>
      <c r="H56" s="51"/>
      <c r="I56" s="22"/>
      <c r="K56" s="3"/>
    </row>
    <row r="57" spans="1:13" s="38" customFormat="1" ht="12.75" customHeight="1" x14ac:dyDescent="0.2">
      <c r="A57" s="159">
        <v>5.0999999999999996</v>
      </c>
      <c r="B57" s="160" t="s">
        <v>75</v>
      </c>
      <c r="C57" s="35">
        <v>1</v>
      </c>
      <c r="D57" s="149" t="s">
        <v>5</v>
      </c>
      <c r="E57" s="36"/>
      <c r="F57" s="348">
        <f>ROUND((C57*E57),2)</f>
        <v>0</v>
      </c>
      <c r="G57" s="120"/>
      <c r="H57" s="51"/>
      <c r="I57" s="22"/>
      <c r="K57" s="3"/>
    </row>
    <row r="58" spans="1:13" s="38" customFormat="1" ht="12.75" customHeight="1" x14ac:dyDescent="0.2">
      <c r="A58" s="159">
        <v>5.2</v>
      </c>
      <c r="B58" s="161" t="s">
        <v>76</v>
      </c>
      <c r="C58" s="35">
        <v>1</v>
      </c>
      <c r="D58" s="162" t="s">
        <v>5</v>
      </c>
      <c r="E58" s="36"/>
      <c r="F58" s="348">
        <f>ROUND((C58*E58),2)</f>
        <v>0</v>
      </c>
      <c r="G58" s="120"/>
      <c r="H58" s="51"/>
      <c r="I58" s="22"/>
      <c r="K58" s="3"/>
    </row>
    <row r="59" spans="1:13" s="38" customFormat="1" ht="25.5" x14ac:dyDescent="0.2">
      <c r="A59" s="159">
        <v>5.3</v>
      </c>
      <c r="B59" s="161" t="s">
        <v>77</v>
      </c>
      <c r="C59" s="40">
        <v>2</v>
      </c>
      <c r="D59" s="163" t="s">
        <v>5</v>
      </c>
      <c r="E59" s="41"/>
      <c r="F59" s="349">
        <f>ROUND((C59*E59),2)</f>
        <v>0</v>
      </c>
      <c r="G59" s="120"/>
      <c r="H59" s="51"/>
      <c r="I59" s="22"/>
      <c r="K59" s="3"/>
    </row>
    <row r="60" spans="1:13" s="38" customFormat="1" ht="66.75" customHeight="1" x14ac:dyDescent="0.2">
      <c r="A60" s="159">
        <v>5.4</v>
      </c>
      <c r="B60" s="161" t="s">
        <v>78</v>
      </c>
      <c r="C60" s="40">
        <v>1</v>
      </c>
      <c r="D60" s="163" t="s">
        <v>5</v>
      </c>
      <c r="E60" s="41"/>
      <c r="F60" s="349">
        <f>ROUND((C60*E60),2)</f>
        <v>0</v>
      </c>
      <c r="G60" s="120"/>
      <c r="H60" s="51"/>
      <c r="I60" s="22"/>
      <c r="K60" s="3"/>
    </row>
    <row r="61" spans="1:13" s="38" customFormat="1" ht="11.25" customHeight="1" x14ac:dyDescent="0.2">
      <c r="A61" s="159"/>
      <c r="B61" s="161"/>
      <c r="C61" s="40"/>
      <c r="D61" s="163"/>
      <c r="E61" s="41"/>
      <c r="F61" s="349"/>
      <c r="G61" s="120"/>
      <c r="H61" s="51"/>
      <c r="I61" s="22"/>
      <c r="K61" s="3"/>
    </row>
    <row r="62" spans="1:13" s="42" customFormat="1" ht="11.25" customHeight="1" x14ac:dyDescent="0.2">
      <c r="A62" s="164">
        <v>6</v>
      </c>
      <c r="B62" s="165" t="s">
        <v>79</v>
      </c>
      <c r="C62" s="47"/>
      <c r="D62" s="166"/>
      <c r="E62" s="48"/>
      <c r="F62" s="353"/>
      <c r="G62" s="120"/>
      <c r="H62" s="63"/>
      <c r="I62" s="49"/>
      <c r="K62" s="50"/>
    </row>
    <row r="63" spans="1:13" s="38" customFormat="1" ht="11.25" customHeight="1" x14ac:dyDescent="0.2">
      <c r="A63" s="159"/>
      <c r="B63" s="161"/>
      <c r="C63" s="40"/>
      <c r="D63" s="163"/>
      <c r="E63" s="41"/>
      <c r="F63" s="349"/>
      <c r="G63" s="120"/>
      <c r="H63" s="51"/>
      <c r="I63" s="22"/>
      <c r="K63" s="3"/>
    </row>
    <row r="64" spans="1:13" s="53" customFormat="1" ht="12.75" customHeight="1" x14ac:dyDescent="0.2">
      <c r="A64" s="167">
        <v>6.1</v>
      </c>
      <c r="B64" s="168" t="s">
        <v>537</v>
      </c>
      <c r="C64" s="169">
        <v>1</v>
      </c>
      <c r="D64" s="170" t="s">
        <v>536</v>
      </c>
      <c r="E64" s="354"/>
      <c r="F64" s="121">
        <f>ROUND(C64*E64,2)</f>
        <v>0</v>
      </c>
      <c r="G64" s="120"/>
      <c r="H64" s="2"/>
      <c r="I64" s="2"/>
      <c r="J64" s="2"/>
      <c r="K64" s="2"/>
      <c r="L64" s="2"/>
      <c r="M64" s="2"/>
    </row>
    <row r="65" spans="1:16" s="53" customFormat="1" ht="6" customHeight="1" x14ac:dyDescent="0.2">
      <c r="A65" s="167"/>
      <c r="B65" s="168"/>
      <c r="C65" s="171"/>
      <c r="D65" s="163"/>
      <c r="E65" s="354"/>
      <c r="F65" s="121"/>
      <c r="G65" s="120"/>
      <c r="H65" s="2"/>
      <c r="I65" s="2"/>
      <c r="J65" s="2"/>
      <c r="K65" s="2"/>
      <c r="L65" s="2"/>
      <c r="M65" s="2"/>
    </row>
    <row r="66" spans="1:16" s="53" customFormat="1" ht="12.75" customHeight="1" x14ac:dyDescent="0.2">
      <c r="A66" s="172">
        <v>6.2</v>
      </c>
      <c r="B66" s="173" t="s">
        <v>55</v>
      </c>
      <c r="C66" s="174"/>
      <c r="D66" s="166"/>
      <c r="E66" s="355"/>
      <c r="F66" s="356"/>
      <c r="G66" s="120"/>
      <c r="H66" s="2"/>
      <c r="I66" s="2"/>
      <c r="J66" s="2"/>
      <c r="K66" s="2"/>
      <c r="L66" s="2"/>
      <c r="M66" s="2"/>
    </row>
    <row r="67" spans="1:16" s="53" customFormat="1" ht="12.75" customHeight="1" x14ac:dyDescent="0.2">
      <c r="A67" s="175" t="s">
        <v>80</v>
      </c>
      <c r="B67" s="168" t="s">
        <v>34</v>
      </c>
      <c r="C67" s="171">
        <v>99</v>
      </c>
      <c r="D67" s="163" t="s">
        <v>12</v>
      </c>
      <c r="E67" s="354"/>
      <c r="F67" s="121">
        <f>ROUND(C67*E67,2)</f>
        <v>0</v>
      </c>
      <c r="G67" s="120"/>
      <c r="H67" s="2"/>
      <c r="I67" s="2"/>
      <c r="J67" s="2"/>
      <c r="K67" s="2"/>
      <c r="L67" s="2"/>
      <c r="M67" s="2"/>
    </row>
    <row r="68" spans="1:16" s="53" customFormat="1" ht="12.75" customHeight="1" x14ac:dyDescent="0.2">
      <c r="A68" s="175" t="s">
        <v>81</v>
      </c>
      <c r="B68" s="168" t="s">
        <v>82</v>
      </c>
      <c r="C68" s="171">
        <v>6.6</v>
      </c>
      <c r="D68" s="163" t="s">
        <v>12</v>
      </c>
      <c r="E68" s="354"/>
      <c r="F68" s="121">
        <f>ROUND(C68*E68,2)</f>
        <v>0</v>
      </c>
      <c r="G68" s="120"/>
      <c r="H68" s="2"/>
      <c r="I68" s="2"/>
      <c r="J68" s="2"/>
      <c r="K68" s="2"/>
      <c r="L68" s="2"/>
      <c r="M68" s="2"/>
    </row>
    <row r="69" spans="1:16" s="53" customFormat="1" ht="25.5" x14ac:dyDescent="0.2">
      <c r="A69" s="175" t="s">
        <v>83</v>
      </c>
      <c r="B69" s="168" t="s">
        <v>84</v>
      </c>
      <c r="C69" s="171">
        <v>87.78</v>
      </c>
      <c r="D69" s="163" t="s">
        <v>12</v>
      </c>
      <c r="E69" s="354"/>
      <c r="F69" s="121">
        <f>ROUND(C69*E69,2)</f>
        <v>0</v>
      </c>
      <c r="G69" s="120"/>
      <c r="H69" s="2"/>
      <c r="I69" s="2"/>
      <c r="J69" s="2"/>
      <c r="K69" s="2"/>
      <c r="L69" s="2"/>
      <c r="M69" s="2"/>
    </row>
    <row r="70" spans="1:16" s="53" customFormat="1" ht="25.5" x14ac:dyDescent="0.2">
      <c r="A70" s="175" t="s">
        <v>85</v>
      </c>
      <c r="B70" s="168" t="s">
        <v>86</v>
      </c>
      <c r="C70" s="171">
        <v>14.59</v>
      </c>
      <c r="D70" s="163" t="s">
        <v>12</v>
      </c>
      <c r="E70" s="354"/>
      <c r="F70" s="121">
        <f>ROUND(C70*E70,2)</f>
        <v>0</v>
      </c>
      <c r="G70" s="120"/>
      <c r="H70" s="2"/>
      <c r="I70" s="2"/>
      <c r="J70" s="2"/>
      <c r="K70" s="2"/>
      <c r="L70" s="2"/>
      <c r="M70" s="2"/>
    </row>
    <row r="71" spans="1:16" s="53" customFormat="1" ht="7.5" customHeight="1" x14ac:dyDescent="0.2">
      <c r="A71" s="176"/>
      <c r="B71" s="177"/>
      <c r="C71" s="174"/>
      <c r="D71" s="166"/>
      <c r="E71" s="355"/>
      <c r="F71" s="356"/>
      <c r="G71" s="120"/>
      <c r="H71" s="2"/>
      <c r="I71" s="2"/>
      <c r="J71" s="2"/>
      <c r="K71" s="2"/>
      <c r="L71" s="2"/>
      <c r="M71" s="2"/>
    </row>
    <row r="72" spans="1:16" s="53" customFormat="1" ht="12.75" customHeight="1" x14ac:dyDescent="0.2">
      <c r="A72" s="178">
        <v>6.3</v>
      </c>
      <c r="B72" s="173" t="s">
        <v>87</v>
      </c>
      <c r="C72" s="171"/>
      <c r="D72" s="163"/>
      <c r="E72" s="354"/>
      <c r="F72" s="121"/>
      <c r="G72" s="120"/>
      <c r="H72" s="2"/>
      <c r="I72" s="2"/>
      <c r="J72" s="2"/>
      <c r="K72" s="2"/>
      <c r="L72" s="2"/>
      <c r="M72" s="2"/>
    </row>
    <row r="73" spans="1:16" s="53" customFormat="1" ht="12.75" customHeight="1" x14ac:dyDescent="0.2">
      <c r="A73" s="175" t="s">
        <v>88</v>
      </c>
      <c r="B73" s="168" t="s">
        <v>89</v>
      </c>
      <c r="C73" s="171">
        <v>58.3</v>
      </c>
      <c r="D73" s="163" t="s">
        <v>19</v>
      </c>
      <c r="E73" s="354"/>
      <c r="F73" s="121">
        <f>ROUND(C73*E73,2)</f>
        <v>0</v>
      </c>
      <c r="G73" s="120"/>
      <c r="H73" s="2"/>
      <c r="I73" s="2"/>
      <c r="J73" s="2"/>
      <c r="K73" s="2"/>
      <c r="L73" s="2"/>
      <c r="M73" s="2"/>
    </row>
    <row r="74" spans="1:16" s="53" customFormat="1" ht="7.5" customHeight="1" x14ac:dyDescent="0.2">
      <c r="A74" s="176"/>
      <c r="B74" s="177"/>
      <c r="C74" s="174"/>
      <c r="D74" s="166"/>
      <c r="E74" s="355"/>
      <c r="F74" s="356"/>
      <c r="G74" s="120"/>
      <c r="H74" s="2"/>
      <c r="I74" s="2"/>
      <c r="J74" s="2"/>
      <c r="K74" s="2"/>
      <c r="L74" s="2"/>
      <c r="M74" s="2"/>
    </row>
    <row r="75" spans="1:16" s="53" customFormat="1" ht="12.75" customHeight="1" x14ac:dyDescent="0.2">
      <c r="A75" s="178">
        <v>6.4</v>
      </c>
      <c r="B75" s="173" t="s">
        <v>90</v>
      </c>
      <c r="C75" s="171"/>
      <c r="D75" s="163"/>
      <c r="E75" s="354"/>
      <c r="F75" s="121"/>
      <c r="G75" s="120"/>
      <c r="H75" s="2"/>
      <c r="I75" s="2"/>
      <c r="J75" s="2"/>
      <c r="K75" s="2"/>
      <c r="L75" s="2"/>
      <c r="M75" s="2"/>
    </row>
    <row r="76" spans="1:16" s="53" customFormat="1" ht="12.75" customHeight="1" x14ac:dyDescent="0.2">
      <c r="A76" s="175" t="s">
        <v>91</v>
      </c>
      <c r="B76" s="168" t="s">
        <v>89</v>
      </c>
      <c r="C76" s="171">
        <v>58.3</v>
      </c>
      <c r="D76" s="163" t="s">
        <v>19</v>
      </c>
      <c r="E76" s="354"/>
      <c r="F76" s="121">
        <f>ROUND(C76*E76,2)</f>
        <v>0</v>
      </c>
      <c r="G76" s="120"/>
      <c r="H76" s="2"/>
      <c r="I76" s="2"/>
      <c r="J76" s="2"/>
      <c r="K76" s="2"/>
      <c r="L76" s="2"/>
      <c r="M76" s="2"/>
    </row>
    <row r="77" spans="1:16" s="53" customFormat="1" ht="12.75" customHeight="1" x14ac:dyDescent="0.2">
      <c r="A77" s="175"/>
      <c r="B77" s="168"/>
      <c r="C77" s="171"/>
      <c r="D77" s="163"/>
      <c r="E77" s="354"/>
      <c r="F77" s="52"/>
      <c r="G77" s="120"/>
      <c r="H77" s="2"/>
      <c r="I77" s="2"/>
      <c r="J77" s="2"/>
      <c r="K77" s="2"/>
      <c r="L77" s="2"/>
      <c r="M77" s="2"/>
    </row>
    <row r="78" spans="1:16" s="53" customFormat="1" ht="12.75" customHeight="1" x14ac:dyDescent="0.2">
      <c r="A78" s="178">
        <v>6.4</v>
      </c>
      <c r="B78" s="173" t="s">
        <v>92</v>
      </c>
      <c r="C78" s="171"/>
      <c r="D78" s="163"/>
      <c r="E78" s="354"/>
      <c r="F78" s="52"/>
      <c r="G78" s="120"/>
      <c r="H78" s="2"/>
      <c r="I78" s="2"/>
      <c r="J78" s="2"/>
      <c r="K78" s="2"/>
      <c r="L78" s="2"/>
      <c r="M78" s="2"/>
    </row>
    <row r="79" spans="1:16" s="2" customFormat="1" ht="24.75" customHeight="1" x14ac:dyDescent="0.2">
      <c r="A79" s="159">
        <v>6.5</v>
      </c>
      <c r="B79" s="161" t="s">
        <v>93</v>
      </c>
      <c r="C79" s="40">
        <v>6</v>
      </c>
      <c r="D79" s="163" t="s">
        <v>5</v>
      </c>
      <c r="E79" s="41"/>
      <c r="F79" s="351">
        <f>+ROUND(C79*E79,2)</f>
        <v>0</v>
      </c>
      <c r="G79" s="120"/>
      <c r="H79" s="33"/>
      <c r="I79" s="22"/>
      <c r="J79" s="54"/>
      <c r="K79" s="3"/>
      <c r="L79" s="29"/>
      <c r="M79" s="29"/>
      <c r="N79" s="29"/>
      <c r="O79" s="29"/>
      <c r="P79" s="29"/>
    </row>
    <row r="80" spans="1:16" s="2" customFormat="1" ht="15" customHeight="1" x14ac:dyDescent="0.2">
      <c r="A80" s="159">
        <v>6.6</v>
      </c>
      <c r="B80" s="161" t="s">
        <v>94</v>
      </c>
      <c r="C80" s="40">
        <v>4</v>
      </c>
      <c r="D80" s="163" t="s">
        <v>5</v>
      </c>
      <c r="E80" s="41"/>
      <c r="F80" s="351">
        <f>+ROUND(C80*E80,2)</f>
        <v>0</v>
      </c>
      <c r="G80" s="120"/>
      <c r="H80" s="33"/>
      <c r="I80" s="22"/>
      <c r="J80" s="54"/>
      <c r="K80" s="3"/>
      <c r="L80" s="29"/>
      <c r="M80" s="29"/>
      <c r="N80" s="29"/>
      <c r="O80" s="29"/>
      <c r="P80" s="29"/>
    </row>
    <row r="81" spans="1:11" s="38" customFormat="1" ht="12.75" customHeight="1" x14ac:dyDescent="0.2">
      <c r="A81" s="27"/>
      <c r="B81" s="152"/>
      <c r="C81" s="35"/>
      <c r="D81" s="149"/>
      <c r="E81" s="36"/>
      <c r="F81" s="350"/>
      <c r="G81" s="120"/>
      <c r="H81" s="51"/>
      <c r="I81" s="22"/>
      <c r="K81" s="3"/>
    </row>
    <row r="82" spans="1:11" s="38" customFormat="1" x14ac:dyDescent="0.2">
      <c r="A82" s="179" t="s">
        <v>95</v>
      </c>
      <c r="B82" s="180" t="s">
        <v>96</v>
      </c>
      <c r="C82" s="148"/>
      <c r="D82" s="149"/>
      <c r="E82" s="357"/>
      <c r="F82" s="350">
        <f>ROUND((C82*E82),2)</f>
        <v>0</v>
      </c>
      <c r="G82" s="120"/>
      <c r="H82" s="51"/>
      <c r="I82" s="22"/>
      <c r="K82" s="3"/>
    </row>
    <row r="83" spans="1:11" s="38" customFormat="1" x14ac:dyDescent="0.2">
      <c r="A83" s="179"/>
      <c r="B83" s="180"/>
      <c r="C83" s="148"/>
      <c r="D83" s="149"/>
      <c r="E83" s="357"/>
      <c r="F83" s="350"/>
      <c r="G83" s="120"/>
      <c r="H83" s="51"/>
      <c r="I83" s="22"/>
      <c r="K83" s="3"/>
    </row>
    <row r="84" spans="1:11" s="38" customFormat="1" x14ac:dyDescent="0.2">
      <c r="A84" s="181">
        <v>1</v>
      </c>
      <c r="B84" s="182" t="s">
        <v>97</v>
      </c>
      <c r="C84" s="35">
        <v>0</v>
      </c>
      <c r="D84" s="183"/>
      <c r="E84" s="36"/>
      <c r="F84" s="350">
        <f t="shared" ref="F84:F99" si="2">ROUND((C84*E84),2)</f>
        <v>0</v>
      </c>
      <c r="G84" s="120"/>
      <c r="H84" s="51"/>
      <c r="I84" s="22"/>
      <c r="K84" s="3"/>
    </row>
    <row r="85" spans="1:11" s="38" customFormat="1" x14ac:dyDescent="0.2">
      <c r="A85" s="145"/>
      <c r="B85" s="182"/>
      <c r="C85" s="35">
        <v>0</v>
      </c>
      <c r="D85" s="149"/>
      <c r="E85" s="36"/>
      <c r="F85" s="350">
        <f t="shared" si="2"/>
        <v>0</v>
      </c>
      <c r="G85" s="120"/>
      <c r="H85" s="51"/>
      <c r="I85" s="22"/>
      <c r="K85" s="3"/>
    </row>
    <row r="86" spans="1:11" s="38" customFormat="1" x14ac:dyDescent="0.2">
      <c r="A86" s="181">
        <v>1.1000000000000001</v>
      </c>
      <c r="B86" s="182" t="s">
        <v>98</v>
      </c>
      <c r="C86" s="35">
        <v>0</v>
      </c>
      <c r="D86" s="149"/>
      <c r="E86" s="36"/>
      <c r="F86" s="350">
        <f t="shared" si="2"/>
        <v>0</v>
      </c>
      <c r="G86" s="120"/>
      <c r="H86" s="51"/>
      <c r="I86" s="22"/>
      <c r="K86" s="3"/>
    </row>
    <row r="87" spans="1:11" s="38" customFormat="1" x14ac:dyDescent="0.2">
      <c r="A87" s="145" t="s">
        <v>99</v>
      </c>
      <c r="B87" s="184" t="s">
        <v>100</v>
      </c>
      <c r="C87" s="35">
        <v>0.66</v>
      </c>
      <c r="D87" s="149" t="s">
        <v>12</v>
      </c>
      <c r="E87" s="36"/>
      <c r="F87" s="350">
        <f t="shared" si="2"/>
        <v>0</v>
      </c>
      <c r="G87" s="120"/>
      <c r="H87" s="51"/>
      <c r="I87" s="22"/>
      <c r="K87" s="3"/>
    </row>
    <row r="88" spans="1:11" s="38" customFormat="1" ht="6" customHeight="1" x14ac:dyDescent="0.2">
      <c r="A88" s="145"/>
      <c r="B88" s="184"/>
      <c r="C88" s="35"/>
      <c r="D88" s="149"/>
      <c r="E88" s="36"/>
      <c r="F88" s="350">
        <f t="shared" si="2"/>
        <v>0</v>
      </c>
      <c r="G88" s="120"/>
      <c r="H88" s="51"/>
      <c r="I88" s="22"/>
      <c r="K88" s="3"/>
    </row>
    <row r="89" spans="1:11" s="38" customFormat="1" ht="26.25" customHeight="1" x14ac:dyDescent="0.2">
      <c r="A89" s="185">
        <v>1.2</v>
      </c>
      <c r="B89" s="186" t="s">
        <v>101</v>
      </c>
      <c r="C89" s="40">
        <v>0.45</v>
      </c>
      <c r="D89" s="141" t="s">
        <v>12</v>
      </c>
      <c r="E89" s="41"/>
      <c r="F89" s="351">
        <f t="shared" si="2"/>
        <v>0</v>
      </c>
      <c r="G89" s="120"/>
      <c r="H89" s="51"/>
      <c r="I89" s="22"/>
      <c r="K89" s="3"/>
    </row>
    <row r="90" spans="1:11" s="38" customFormat="1" x14ac:dyDescent="0.2">
      <c r="A90" s="185"/>
      <c r="B90" s="187"/>
      <c r="C90" s="35"/>
      <c r="D90" s="149"/>
      <c r="E90" s="36"/>
      <c r="F90" s="348">
        <f t="shared" si="2"/>
        <v>0</v>
      </c>
      <c r="G90" s="120"/>
      <c r="H90" s="51"/>
      <c r="I90" s="22"/>
      <c r="K90" s="3"/>
    </row>
    <row r="91" spans="1:11" s="38" customFormat="1" ht="12.75" customHeight="1" x14ac:dyDescent="0.2">
      <c r="A91" s="188">
        <v>1.3</v>
      </c>
      <c r="B91" s="189" t="s">
        <v>102</v>
      </c>
      <c r="C91" s="35"/>
      <c r="D91" s="149"/>
      <c r="E91" s="36"/>
      <c r="F91" s="348">
        <f t="shared" si="2"/>
        <v>0</v>
      </c>
      <c r="G91" s="120"/>
      <c r="H91" s="51"/>
      <c r="I91" s="22"/>
      <c r="K91" s="3"/>
    </row>
    <row r="92" spans="1:11" s="38" customFormat="1" x14ac:dyDescent="0.2">
      <c r="A92" s="145" t="s">
        <v>103</v>
      </c>
      <c r="B92" s="187" t="s">
        <v>104</v>
      </c>
      <c r="C92" s="35">
        <v>4.4000000000000004</v>
      </c>
      <c r="D92" s="149" t="s">
        <v>14</v>
      </c>
      <c r="E92" s="36"/>
      <c r="F92" s="348">
        <f t="shared" si="2"/>
        <v>0</v>
      </c>
      <c r="G92" s="120"/>
      <c r="H92" s="51"/>
      <c r="I92" s="22"/>
      <c r="K92" s="3"/>
    </row>
    <row r="93" spans="1:11" s="38" customFormat="1" x14ac:dyDescent="0.2">
      <c r="A93" s="145" t="s">
        <v>105</v>
      </c>
      <c r="B93" s="187" t="s">
        <v>16</v>
      </c>
      <c r="C93" s="35">
        <v>9.98</v>
      </c>
      <c r="D93" s="149" t="s">
        <v>14</v>
      </c>
      <c r="E93" s="36"/>
      <c r="F93" s="348">
        <f t="shared" si="2"/>
        <v>0</v>
      </c>
      <c r="G93" s="120"/>
      <c r="H93" s="51"/>
      <c r="I93" s="22"/>
      <c r="K93" s="3"/>
    </row>
    <row r="94" spans="1:11" s="38" customFormat="1" x14ac:dyDescent="0.2">
      <c r="A94" s="145" t="s">
        <v>106</v>
      </c>
      <c r="B94" s="187" t="s">
        <v>32</v>
      </c>
      <c r="C94" s="35">
        <v>11.92</v>
      </c>
      <c r="D94" s="149" t="s">
        <v>19</v>
      </c>
      <c r="E94" s="36"/>
      <c r="F94" s="348">
        <f t="shared" si="2"/>
        <v>0</v>
      </c>
      <c r="G94" s="120"/>
      <c r="H94" s="51"/>
      <c r="I94" s="22"/>
      <c r="K94" s="3"/>
    </row>
    <row r="95" spans="1:11" s="38" customFormat="1" x14ac:dyDescent="0.2">
      <c r="A95" s="145"/>
      <c r="B95" s="146"/>
      <c r="C95" s="35">
        <v>0</v>
      </c>
      <c r="D95" s="149"/>
      <c r="E95" s="36"/>
      <c r="F95" s="348">
        <f t="shared" si="2"/>
        <v>0</v>
      </c>
      <c r="G95" s="120"/>
      <c r="H95" s="51"/>
      <c r="I95" s="22"/>
      <c r="K95" s="3"/>
    </row>
    <row r="96" spans="1:11" s="38" customFormat="1" x14ac:dyDescent="0.2">
      <c r="A96" s="190">
        <v>1.4</v>
      </c>
      <c r="B96" s="191" t="s">
        <v>107</v>
      </c>
      <c r="C96" s="35"/>
      <c r="D96" s="149"/>
      <c r="E96" s="36"/>
      <c r="F96" s="348">
        <f t="shared" si="2"/>
        <v>0</v>
      </c>
      <c r="G96" s="120"/>
      <c r="H96" s="51"/>
      <c r="I96" s="22"/>
      <c r="K96" s="3"/>
    </row>
    <row r="97" spans="1:11" s="38" customFormat="1" ht="25.5" x14ac:dyDescent="0.2">
      <c r="A97" s="192" t="s">
        <v>108</v>
      </c>
      <c r="B97" s="193" t="s">
        <v>109</v>
      </c>
      <c r="C97" s="40">
        <v>6.71</v>
      </c>
      <c r="D97" s="141" t="s">
        <v>19</v>
      </c>
      <c r="E97" s="41"/>
      <c r="F97" s="349">
        <f t="shared" si="2"/>
        <v>0</v>
      </c>
      <c r="G97" s="120"/>
      <c r="H97" s="51"/>
      <c r="I97" s="22"/>
      <c r="K97" s="3"/>
    </row>
    <row r="98" spans="1:11" s="38" customFormat="1" ht="25.5" x14ac:dyDescent="0.2">
      <c r="A98" s="192" t="s">
        <v>110</v>
      </c>
      <c r="B98" s="193" t="s">
        <v>111</v>
      </c>
      <c r="C98" s="40">
        <v>1</v>
      </c>
      <c r="D98" s="141" t="s">
        <v>5</v>
      </c>
      <c r="E98" s="41"/>
      <c r="F98" s="349">
        <f t="shared" si="2"/>
        <v>0</v>
      </c>
      <c r="G98" s="120"/>
      <c r="H98" s="51"/>
      <c r="I98" s="22"/>
      <c r="K98" s="3"/>
    </row>
    <row r="99" spans="1:11" s="38" customFormat="1" x14ac:dyDescent="0.2">
      <c r="A99" s="192" t="s">
        <v>112</v>
      </c>
      <c r="B99" s="193" t="s">
        <v>113</v>
      </c>
      <c r="C99" s="35">
        <v>1</v>
      </c>
      <c r="D99" s="149" t="s">
        <v>5</v>
      </c>
      <c r="E99" s="36"/>
      <c r="F99" s="348">
        <f t="shared" si="2"/>
        <v>0</v>
      </c>
      <c r="G99" s="120"/>
      <c r="H99" s="51"/>
      <c r="I99" s="22"/>
      <c r="K99" s="3"/>
    </row>
    <row r="100" spans="1:11" s="38" customFormat="1" x14ac:dyDescent="0.2">
      <c r="A100" s="145"/>
      <c r="B100" s="146"/>
      <c r="C100" s="35"/>
      <c r="D100" s="149"/>
      <c r="E100" s="36"/>
      <c r="F100" s="348"/>
      <c r="G100" s="120"/>
      <c r="H100" s="51"/>
      <c r="I100" s="22"/>
      <c r="K100" s="3"/>
    </row>
    <row r="101" spans="1:11" s="26" customFormat="1" ht="11.25" customHeight="1" x14ac:dyDescent="0.2">
      <c r="A101" s="190">
        <v>2</v>
      </c>
      <c r="B101" s="191" t="s">
        <v>114</v>
      </c>
      <c r="C101" s="35">
        <v>0</v>
      </c>
      <c r="D101" s="149"/>
      <c r="E101" s="36"/>
      <c r="F101" s="348">
        <f t="shared" ref="F101:F120" si="3">ROUND((C101*E101),2)</f>
        <v>0</v>
      </c>
      <c r="G101" s="120"/>
      <c r="H101" s="33"/>
      <c r="I101" s="22"/>
      <c r="J101" s="57"/>
      <c r="K101" s="3"/>
    </row>
    <row r="102" spans="1:11" s="26" customFormat="1" x14ac:dyDescent="0.2">
      <c r="A102" s="190"/>
      <c r="B102" s="191"/>
      <c r="C102" s="35"/>
      <c r="D102" s="149"/>
      <c r="E102" s="36"/>
      <c r="F102" s="348">
        <f t="shared" si="3"/>
        <v>0</v>
      </c>
      <c r="G102" s="120"/>
      <c r="H102" s="33"/>
      <c r="I102" s="22"/>
      <c r="K102" s="3"/>
    </row>
    <row r="103" spans="1:11" s="26" customFormat="1" x14ac:dyDescent="0.2">
      <c r="A103" s="190">
        <v>2.1</v>
      </c>
      <c r="B103" s="191" t="s">
        <v>115</v>
      </c>
      <c r="C103" s="35">
        <v>0</v>
      </c>
      <c r="D103" s="149"/>
      <c r="E103" s="36"/>
      <c r="F103" s="348">
        <f t="shared" si="3"/>
        <v>0</v>
      </c>
      <c r="G103" s="120"/>
      <c r="H103" s="33"/>
      <c r="I103" s="22"/>
      <c r="K103" s="3"/>
    </row>
    <row r="104" spans="1:11" s="26" customFormat="1" x14ac:dyDescent="0.2">
      <c r="A104" s="192" t="s">
        <v>116</v>
      </c>
      <c r="B104" s="194" t="s">
        <v>117</v>
      </c>
      <c r="C104" s="35">
        <v>152.46</v>
      </c>
      <c r="D104" s="149" t="s">
        <v>12</v>
      </c>
      <c r="E104" s="36"/>
      <c r="F104" s="348">
        <f t="shared" si="3"/>
        <v>0</v>
      </c>
      <c r="G104" s="120"/>
      <c r="H104" s="33"/>
      <c r="I104" s="22"/>
      <c r="K104" s="3"/>
    </row>
    <row r="105" spans="1:11" s="26" customFormat="1" x14ac:dyDescent="0.2">
      <c r="A105" s="192" t="s">
        <v>118</v>
      </c>
      <c r="B105" s="193" t="s">
        <v>119</v>
      </c>
      <c r="C105" s="35">
        <v>14.75</v>
      </c>
      <c r="D105" s="149" t="s">
        <v>12</v>
      </c>
      <c r="E105" s="36"/>
      <c r="F105" s="348">
        <f t="shared" si="3"/>
        <v>0</v>
      </c>
      <c r="G105" s="120"/>
      <c r="H105" s="33"/>
      <c r="I105" s="22"/>
      <c r="J105" s="58"/>
      <c r="K105" s="3"/>
    </row>
    <row r="106" spans="1:11" s="26" customFormat="1" x14ac:dyDescent="0.2">
      <c r="A106" s="192" t="s">
        <v>120</v>
      </c>
      <c r="B106" s="194" t="s">
        <v>121</v>
      </c>
      <c r="C106" s="35">
        <v>353.56</v>
      </c>
      <c r="D106" s="149" t="s">
        <v>12</v>
      </c>
      <c r="E106" s="36"/>
      <c r="F106" s="348">
        <f t="shared" si="3"/>
        <v>0</v>
      </c>
      <c r="G106" s="120"/>
      <c r="I106" s="22"/>
      <c r="K106" s="3"/>
    </row>
    <row r="107" spans="1:11" s="26" customFormat="1" x14ac:dyDescent="0.2">
      <c r="A107" s="192" t="s">
        <v>122</v>
      </c>
      <c r="B107" s="194" t="s">
        <v>123</v>
      </c>
      <c r="C107" s="35">
        <v>6.73</v>
      </c>
      <c r="D107" s="149" t="s">
        <v>12</v>
      </c>
      <c r="E107" s="36"/>
      <c r="F107" s="348">
        <f t="shared" si="3"/>
        <v>0</v>
      </c>
      <c r="G107" s="120"/>
      <c r="I107" s="22"/>
      <c r="K107" s="3"/>
    </row>
    <row r="108" spans="1:11" s="26" customFormat="1" x14ac:dyDescent="0.2">
      <c r="A108" s="192" t="s">
        <v>124</v>
      </c>
      <c r="B108" s="194" t="s">
        <v>125</v>
      </c>
      <c r="C108" s="35">
        <v>28.27</v>
      </c>
      <c r="D108" s="149" t="s">
        <v>12</v>
      </c>
      <c r="E108" s="36"/>
      <c r="F108" s="348">
        <f t="shared" si="3"/>
        <v>0</v>
      </c>
      <c r="G108" s="120"/>
      <c r="H108" s="33"/>
      <c r="I108" s="22"/>
      <c r="K108" s="3"/>
    </row>
    <row r="109" spans="1:11" s="26" customFormat="1" x14ac:dyDescent="0.2">
      <c r="A109" s="192" t="s">
        <v>126</v>
      </c>
      <c r="B109" s="194" t="s">
        <v>127</v>
      </c>
      <c r="C109" s="35">
        <v>0.53</v>
      </c>
      <c r="D109" s="149" t="s">
        <v>12</v>
      </c>
      <c r="E109" s="36"/>
      <c r="F109" s="348">
        <f t="shared" si="3"/>
        <v>0</v>
      </c>
      <c r="G109" s="120"/>
      <c r="H109" s="33"/>
      <c r="I109" s="22"/>
      <c r="K109" s="3"/>
    </row>
    <row r="110" spans="1:11" s="26" customFormat="1" x14ac:dyDescent="0.2">
      <c r="A110" s="192" t="s">
        <v>128</v>
      </c>
      <c r="B110" s="160" t="s">
        <v>129</v>
      </c>
      <c r="C110" s="35">
        <v>21.96</v>
      </c>
      <c r="D110" s="149" t="s">
        <v>12</v>
      </c>
      <c r="E110" s="36"/>
      <c r="F110" s="348">
        <f t="shared" si="3"/>
        <v>0</v>
      </c>
      <c r="G110" s="120"/>
      <c r="H110" s="33"/>
      <c r="I110" s="22"/>
      <c r="K110" s="3"/>
    </row>
    <row r="111" spans="1:11" s="26" customFormat="1" x14ac:dyDescent="0.2">
      <c r="A111" s="192" t="s">
        <v>130</v>
      </c>
      <c r="B111" s="160" t="s">
        <v>125</v>
      </c>
      <c r="C111" s="35">
        <v>29.28</v>
      </c>
      <c r="D111" s="149" t="s">
        <v>12</v>
      </c>
      <c r="E111" s="36"/>
      <c r="F111" s="348">
        <f>ROUND((C111*E111),2)</f>
        <v>0</v>
      </c>
      <c r="G111" s="120"/>
      <c r="H111" s="33"/>
      <c r="I111" s="22"/>
      <c r="K111" s="3"/>
    </row>
    <row r="112" spans="1:11" s="26" customFormat="1" ht="25.5" x14ac:dyDescent="0.2">
      <c r="A112" s="27" t="s">
        <v>131</v>
      </c>
      <c r="B112" s="195" t="s">
        <v>132</v>
      </c>
      <c r="C112" s="40">
        <v>50.82</v>
      </c>
      <c r="D112" s="141" t="s">
        <v>12</v>
      </c>
      <c r="E112" s="41"/>
      <c r="F112" s="358">
        <f t="shared" si="3"/>
        <v>0</v>
      </c>
      <c r="G112" s="120"/>
      <c r="H112" s="33"/>
      <c r="I112" s="22"/>
      <c r="K112" s="3"/>
    </row>
    <row r="113" spans="1:11" s="26" customFormat="1" ht="5.25" customHeight="1" x14ac:dyDescent="0.2">
      <c r="A113" s="196"/>
      <c r="B113" s="197"/>
      <c r="C113" s="35"/>
      <c r="D113" s="149"/>
      <c r="E113" s="36"/>
      <c r="F113" s="348">
        <f t="shared" si="3"/>
        <v>0</v>
      </c>
      <c r="G113" s="120"/>
      <c r="H113" s="33"/>
      <c r="I113" s="22"/>
      <c r="K113" s="3"/>
    </row>
    <row r="114" spans="1:11" s="26" customFormat="1" ht="12.75" customHeight="1" x14ac:dyDescent="0.2">
      <c r="A114" s="155">
        <v>2.2000000000000002</v>
      </c>
      <c r="B114" s="154" t="s">
        <v>13</v>
      </c>
      <c r="C114" s="59"/>
      <c r="D114" s="198"/>
      <c r="E114" s="60"/>
      <c r="F114" s="348">
        <f t="shared" si="3"/>
        <v>0</v>
      </c>
      <c r="G114" s="120"/>
      <c r="H114" s="33"/>
      <c r="I114" s="22"/>
      <c r="K114" s="3"/>
    </row>
    <row r="115" spans="1:11" s="26" customFormat="1" x14ac:dyDescent="0.2">
      <c r="A115" s="192" t="s">
        <v>133</v>
      </c>
      <c r="B115" s="193" t="s">
        <v>134</v>
      </c>
      <c r="C115" s="35">
        <v>294.42</v>
      </c>
      <c r="D115" s="149" t="s">
        <v>14</v>
      </c>
      <c r="E115" s="36"/>
      <c r="F115" s="348">
        <f t="shared" si="3"/>
        <v>0</v>
      </c>
      <c r="G115" s="120"/>
      <c r="H115" s="33"/>
      <c r="I115" s="22"/>
      <c r="K115" s="3"/>
    </row>
    <row r="116" spans="1:11" s="26" customFormat="1" x14ac:dyDescent="0.2">
      <c r="A116" s="192" t="s">
        <v>135</v>
      </c>
      <c r="B116" s="193" t="s">
        <v>136</v>
      </c>
      <c r="C116" s="35">
        <v>1614.65</v>
      </c>
      <c r="D116" s="149" t="s">
        <v>14</v>
      </c>
      <c r="E116" s="36"/>
      <c r="F116" s="348">
        <f t="shared" si="3"/>
        <v>0</v>
      </c>
      <c r="G116" s="120"/>
      <c r="H116" s="33"/>
      <c r="I116" s="22"/>
      <c r="K116" s="3"/>
    </row>
    <row r="117" spans="1:11" s="26" customFormat="1" x14ac:dyDescent="0.2">
      <c r="A117" s="192" t="s">
        <v>137</v>
      </c>
      <c r="B117" s="193" t="s">
        <v>17</v>
      </c>
      <c r="C117" s="35">
        <v>374.36</v>
      </c>
      <c r="D117" s="149" t="s">
        <v>14</v>
      </c>
      <c r="E117" s="36"/>
      <c r="F117" s="348">
        <f t="shared" si="3"/>
        <v>0</v>
      </c>
      <c r="G117" s="120"/>
      <c r="H117" s="33"/>
      <c r="I117" s="22"/>
      <c r="K117" s="3"/>
    </row>
    <row r="118" spans="1:11" s="26" customFormat="1" x14ac:dyDescent="0.2">
      <c r="A118" s="192" t="s">
        <v>138</v>
      </c>
      <c r="B118" s="193" t="s">
        <v>139</v>
      </c>
      <c r="C118" s="35">
        <v>439.07</v>
      </c>
      <c r="D118" s="149" t="s">
        <v>19</v>
      </c>
      <c r="E118" s="36"/>
      <c r="F118" s="348">
        <f t="shared" si="3"/>
        <v>0</v>
      </c>
      <c r="G118" s="120"/>
      <c r="H118" s="33"/>
      <c r="I118" s="22"/>
      <c r="K118" s="3"/>
    </row>
    <row r="119" spans="1:11" s="26" customFormat="1" ht="12.75" customHeight="1" x14ac:dyDescent="0.2">
      <c r="A119" s="192" t="s">
        <v>140</v>
      </c>
      <c r="B119" s="199" t="s">
        <v>141</v>
      </c>
      <c r="C119" s="35">
        <v>374.36</v>
      </c>
      <c r="D119" s="149" t="s">
        <v>14</v>
      </c>
      <c r="E119" s="36"/>
      <c r="F119" s="348">
        <f t="shared" si="3"/>
        <v>0</v>
      </c>
      <c r="G119" s="120"/>
      <c r="H119" s="33"/>
      <c r="I119" s="22"/>
      <c r="K119" s="3"/>
    </row>
    <row r="120" spans="1:11" s="26" customFormat="1" ht="6.75" customHeight="1" x14ac:dyDescent="0.2">
      <c r="A120" s="192"/>
      <c r="B120" s="194"/>
      <c r="C120" s="35"/>
      <c r="D120" s="149"/>
      <c r="E120" s="36"/>
      <c r="F120" s="348">
        <f t="shared" si="3"/>
        <v>0</v>
      </c>
      <c r="G120" s="120"/>
      <c r="H120" s="33"/>
      <c r="I120" s="22"/>
      <c r="K120" s="3"/>
    </row>
    <row r="121" spans="1:11" s="26" customFormat="1" x14ac:dyDescent="0.2">
      <c r="A121" s="200">
        <v>2.2999999999999998</v>
      </c>
      <c r="B121" s="165" t="s">
        <v>142</v>
      </c>
      <c r="C121" s="35"/>
      <c r="D121" s="149"/>
      <c r="E121" s="36"/>
      <c r="F121" s="348"/>
      <c r="G121" s="120"/>
      <c r="H121" s="33"/>
      <c r="I121" s="22"/>
      <c r="K121" s="3"/>
    </row>
    <row r="122" spans="1:11" s="26" customFormat="1" x14ac:dyDescent="0.2">
      <c r="A122" s="201" t="s">
        <v>143</v>
      </c>
      <c r="B122" s="161" t="s">
        <v>144</v>
      </c>
      <c r="C122" s="35">
        <v>544.04999999999995</v>
      </c>
      <c r="D122" s="149" t="s">
        <v>12</v>
      </c>
      <c r="E122" s="36"/>
      <c r="F122" s="348">
        <f>ROUND((C122*E122),2)</f>
        <v>0</v>
      </c>
      <c r="G122" s="120"/>
      <c r="H122" s="33"/>
      <c r="I122" s="22"/>
      <c r="K122" s="3"/>
    </row>
    <row r="123" spans="1:11" s="26" customFormat="1" x14ac:dyDescent="0.2">
      <c r="A123" s="201" t="s">
        <v>145</v>
      </c>
      <c r="B123" s="202" t="s">
        <v>562</v>
      </c>
      <c r="C123" s="35">
        <v>308</v>
      </c>
      <c r="D123" s="149" t="s">
        <v>20</v>
      </c>
      <c r="E123" s="36"/>
      <c r="F123" s="348">
        <f>ROUND((C123*E123),2)</f>
        <v>0</v>
      </c>
      <c r="G123" s="120"/>
      <c r="H123" s="33"/>
      <c r="I123" s="22"/>
      <c r="K123" s="3"/>
    </row>
    <row r="124" spans="1:11" s="26" customFormat="1" ht="7.5" customHeight="1" x14ac:dyDescent="0.2">
      <c r="A124" s="192"/>
      <c r="B124" s="194"/>
      <c r="C124" s="35"/>
      <c r="D124" s="149"/>
      <c r="E124" s="36"/>
      <c r="F124" s="348"/>
      <c r="G124" s="120"/>
      <c r="H124" s="33"/>
      <c r="I124" s="22"/>
      <c r="K124" s="3"/>
    </row>
    <row r="125" spans="1:11" s="26" customFormat="1" ht="39.75" customHeight="1" x14ac:dyDescent="0.2">
      <c r="A125" s="201">
        <v>2.4</v>
      </c>
      <c r="B125" s="203" t="s">
        <v>146</v>
      </c>
      <c r="C125" s="40">
        <v>899.31</v>
      </c>
      <c r="D125" s="141" t="s">
        <v>19</v>
      </c>
      <c r="E125" s="41"/>
      <c r="F125" s="351">
        <f>ROUND((C125*E125),2)</f>
        <v>0</v>
      </c>
      <c r="G125" s="120"/>
      <c r="H125" s="33"/>
      <c r="I125" s="22"/>
      <c r="K125" s="3"/>
    </row>
    <row r="126" spans="1:11" s="26" customFormat="1" ht="14.25" customHeight="1" x14ac:dyDescent="0.2">
      <c r="A126" s="201">
        <v>2.5</v>
      </c>
      <c r="B126" s="161" t="s">
        <v>21</v>
      </c>
      <c r="C126" s="35">
        <v>544.04999999999995</v>
      </c>
      <c r="D126" s="149" t="s">
        <v>12</v>
      </c>
      <c r="E126" s="36"/>
      <c r="F126" s="350">
        <f>ROUND((C126*E126),2)</f>
        <v>0</v>
      </c>
      <c r="G126" s="120"/>
      <c r="H126" s="33"/>
      <c r="I126" s="22"/>
      <c r="K126" s="3"/>
    </row>
    <row r="127" spans="1:11" s="38" customFormat="1" ht="5.25" customHeight="1" x14ac:dyDescent="0.2">
      <c r="A127" s="145"/>
      <c r="B127" s="146"/>
      <c r="C127" s="35"/>
      <c r="D127" s="149"/>
      <c r="E127" s="36"/>
      <c r="F127" s="350">
        <f>ROUND((C127*E127),2)</f>
        <v>0</v>
      </c>
      <c r="G127" s="120"/>
      <c r="H127" s="51"/>
      <c r="I127" s="22"/>
      <c r="K127" s="3"/>
    </row>
    <row r="128" spans="1:11" s="26" customFormat="1" x14ac:dyDescent="0.2">
      <c r="A128" s="190">
        <v>3</v>
      </c>
      <c r="B128" s="191" t="s">
        <v>147</v>
      </c>
      <c r="C128" s="35">
        <v>0</v>
      </c>
      <c r="D128" s="149"/>
      <c r="E128" s="36"/>
      <c r="F128" s="350"/>
      <c r="G128" s="120"/>
      <c r="H128" s="33"/>
      <c r="I128" s="22"/>
      <c r="K128" s="3"/>
    </row>
    <row r="129" spans="1:16" s="26" customFormat="1" ht="69" customHeight="1" x14ac:dyDescent="0.2">
      <c r="A129" s="196">
        <v>3.1</v>
      </c>
      <c r="B129" s="204" t="s">
        <v>148</v>
      </c>
      <c r="C129" s="40">
        <v>3169.56</v>
      </c>
      <c r="D129" s="141" t="s">
        <v>149</v>
      </c>
      <c r="E129" s="41"/>
      <c r="F129" s="351">
        <f>ROUND((C129*E129),2)</f>
        <v>0</v>
      </c>
      <c r="G129" s="120"/>
      <c r="H129" s="134"/>
      <c r="I129" s="25"/>
      <c r="K129" s="3"/>
    </row>
    <row r="130" spans="1:16" s="26" customFormat="1" ht="26.25" customHeight="1" x14ac:dyDescent="0.2">
      <c r="A130" s="205">
        <v>3.2</v>
      </c>
      <c r="B130" s="187" t="s">
        <v>150</v>
      </c>
      <c r="C130" s="40">
        <v>1</v>
      </c>
      <c r="D130" s="141" t="s">
        <v>5</v>
      </c>
      <c r="E130" s="41"/>
      <c r="F130" s="351">
        <f>ROUND((C130*E130),2)</f>
        <v>0</v>
      </c>
      <c r="G130" s="120"/>
      <c r="H130" s="33"/>
      <c r="I130" s="22"/>
      <c r="K130" s="3"/>
    </row>
    <row r="131" spans="1:16" s="2" customFormat="1" ht="13.5" customHeight="1" x14ac:dyDescent="0.2">
      <c r="A131" s="145"/>
      <c r="B131" s="206"/>
      <c r="C131" s="35"/>
      <c r="D131" s="149"/>
      <c r="E131" s="36"/>
      <c r="F131" s="350"/>
      <c r="G131" s="120"/>
      <c r="H131" s="33"/>
      <c r="I131" s="22"/>
      <c r="J131" s="54"/>
      <c r="K131" s="3"/>
      <c r="L131" s="29"/>
      <c r="M131" s="29"/>
      <c r="N131" s="29"/>
      <c r="O131" s="29"/>
      <c r="P131" s="29"/>
    </row>
    <row r="132" spans="1:16" s="2" customFormat="1" ht="13.5" customHeight="1" x14ac:dyDescent="0.2">
      <c r="A132" s="207">
        <v>3.3</v>
      </c>
      <c r="B132" s="208" t="s">
        <v>151</v>
      </c>
      <c r="C132" s="45">
        <v>1.3</v>
      </c>
      <c r="D132" s="209" t="s">
        <v>12</v>
      </c>
      <c r="E132" s="46"/>
      <c r="F132" s="359">
        <f>ROUND((C132*E132),2)</f>
        <v>0</v>
      </c>
      <c r="G132" s="120"/>
      <c r="H132" s="33"/>
      <c r="I132" s="22"/>
      <c r="J132" s="54"/>
      <c r="K132" s="3"/>
      <c r="L132" s="29"/>
      <c r="M132" s="29"/>
      <c r="N132" s="29"/>
      <c r="O132" s="29"/>
      <c r="P132" s="29"/>
    </row>
    <row r="133" spans="1:16" s="2" customFormat="1" ht="13.5" customHeight="1" x14ac:dyDescent="0.2">
      <c r="A133" s="145"/>
      <c r="B133" s="206"/>
      <c r="C133" s="35"/>
      <c r="D133" s="149"/>
      <c r="E133" s="36"/>
      <c r="F133" s="348"/>
      <c r="G133" s="120"/>
      <c r="H133" s="33"/>
      <c r="I133" s="22"/>
      <c r="J133" s="54"/>
      <c r="K133" s="3"/>
      <c r="L133" s="29"/>
      <c r="M133" s="29"/>
      <c r="N133" s="29"/>
      <c r="O133" s="29"/>
      <c r="P133" s="29"/>
    </row>
    <row r="134" spans="1:16" s="2" customFormat="1" ht="15" customHeight="1" x14ac:dyDescent="0.2">
      <c r="A134" s="188">
        <v>3.4</v>
      </c>
      <c r="B134" s="210" t="s">
        <v>539</v>
      </c>
      <c r="C134" s="35"/>
      <c r="D134" s="149"/>
      <c r="E134" s="36"/>
      <c r="F134" s="348"/>
      <c r="G134" s="120"/>
      <c r="H134" s="33"/>
      <c r="I134" s="22"/>
      <c r="J134" s="54"/>
      <c r="K134" s="3"/>
      <c r="L134" s="29"/>
      <c r="M134" s="29"/>
      <c r="N134" s="29"/>
      <c r="O134" s="29"/>
      <c r="P134" s="29"/>
    </row>
    <row r="135" spans="1:16" s="2" customFormat="1" ht="25.5" x14ac:dyDescent="0.2">
      <c r="A135" s="185" t="s">
        <v>152</v>
      </c>
      <c r="B135" s="211" t="s">
        <v>538</v>
      </c>
      <c r="C135" s="40">
        <v>2</v>
      </c>
      <c r="D135" s="141" t="s">
        <v>5</v>
      </c>
      <c r="E135" s="41"/>
      <c r="F135" s="349">
        <f>ROUND((C135*E135),2)</f>
        <v>0</v>
      </c>
      <c r="G135" s="120"/>
      <c r="H135" s="33"/>
      <c r="I135" s="22"/>
      <c r="J135" s="54"/>
      <c r="K135" s="3"/>
      <c r="L135" s="29"/>
      <c r="M135" s="29"/>
      <c r="N135" s="29"/>
      <c r="O135" s="29"/>
      <c r="P135" s="29"/>
    </row>
    <row r="136" spans="1:16" s="2" customFormat="1" ht="7.5" customHeight="1" x14ac:dyDescent="0.2">
      <c r="A136" s="145"/>
      <c r="B136" s="206"/>
      <c r="C136" s="35"/>
      <c r="D136" s="149"/>
      <c r="E136" s="36"/>
      <c r="F136" s="348"/>
      <c r="G136" s="120"/>
      <c r="H136" s="33"/>
      <c r="I136" s="22"/>
      <c r="J136" s="54"/>
      <c r="K136" s="3"/>
      <c r="L136" s="29"/>
      <c r="M136" s="29"/>
      <c r="N136" s="29"/>
      <c r="O136" s="29"/>
      <c r="P136" s="29"/>
    </row>
    <row r="137" spans="1:16" s="2" customFormat="1" ht="13.5" customHeight="1" x14ac:dyDescent="0.2">
      <c r="A137" s="188">
        <v>3.5</v>
      </c>
      <c r="B137" s="210" t="s">
        <v>540</v>
      </c>
      <c r="C137" s="35"/>
      <c r="D137" s="149"/>
      <c r="E137" s="36"/>
      <c r="F137" s="348"/>
      <c r="G137" s="120"/>
      <c r="H137" s="33"/>
      <c r="I137" s="22"/>
      <c r="J137" s="54"/>
      <c r="K137" s="3"/>
      <c r="L137" s="29"/>
      <c r="M137" s="29"/>
      <c r="N137" s="29"/>
      <c r="O137" s="29"/>
      <c r="P137" s="29"/>
    </row>
    <row r="138" spans="1:16" s="2" customFormat="1" ht="25.5" customHeight="1" x14ac:dyDescent="0.2">
      <c r="A138" s="185" t="s">
        <v>153</v>
      </c>
      <c r="B138" s="187" t="s">
        <v>541</v>
      </c>
      <c r="C138" s="40">
        <v>2</v>
      </c>
      <c r="D138" s="141" t="s">
        <v>5</v>
      </c>
      <c r="E138" s="41"/>
      <c r="F138" s="349">
        <f>ROUND((C138*E138),2)</f>
        <v>0</v>
      </c>
      <c r="G138" s="120"/>
      <c r="H138" s="33"/>
      <c r="I138" s="22"/>
      <c r="J138" s="54"/>
      <c r="K138" s="3"/>
      <c r="L138" s="29"/>
      <c r="M138" s="29"/>
      <c r="N138" s="29"/>
      <c r="O138" s="29"/>
      <c r="P138" s="29"/>
    </row>
    <row r="139" spans="1:16" s="2" customFormat="1" ht="8.25" customHeight="1" x14ac:dyDescent="0.2">
      <c r="A139" s="145"/>
      <c r="B139" s="206"/>
      <c r="C139" s="35"/>
      <c r="D139" s="149"/>
      <c r="E139" s="36"/>
      <c r="F139" s="348"/>
      <c r="G139" s="120"/>
      <c r="H139" s="33"/>
      <c r="I139" s="22"/>
      <c r="J139" s="54"/>
      <c r="K139" s="3"/>
      <c r="L139" s="29"/>
      <c r="M139" s="29"/>
      <c r="N139" s="29"/>
      <c r="O139" s="29"/>
      <c r="P139" s="29"/>
    </row>
    <row r="140" spans="1:16" s="2" customFormat="1" ht="25.5" x14ac:dyDescent="0.2">
      <c r="A140" s="188">
        <v>3.6</v>
      </c>
      <c r="B140" s="212" t="s">
        <v>154</v>
      </c>
      <c r="C140" s="35"/>
      <c r="D140" s="149"/>
      <c r="E140" s="36"/>
      <c r="F140" s="348"/>
      <c r="G140" s="120"/>
      <c r="H140" s="33"/>
      <c r="I140" s="22"/>
      <c r="J140" s="54"/>
      <c r="K140" s="3"/>
      <c r="L140" s="29"/>
      <c r="M140" s="29"/>
      <c r="N140" s="29"/>
      <c r="O140" s="29"/>
      <c r="P140" s="29"/>
    </row>
    <row r="141" spans="1:16" s="2" customFormat="1" ht="13.5" customHeight="1" x14ac:dyDescent="0.2">
      <c r="A141" s="185" t="s">
        <v>155</v>
      </c>
      <c r="B141" s="187" t="s">
        <v>156</v>
      </c>
      <c r="C141" s="35">
        <v>2</v>
      </c>
      <c r="D141" s="149" t="s">
        <v>5</v>
      </c>
      <c r="E141" s="36"/>
      <c r="F141" s="348">
        <f>ROUND((C141*E141),2)</f>
        <v>0</v>
      </c>
      <c r="G141" s="120"/>
      <c r="H141" s="33"/>
      <c r="I141" s="22"/>
      <c r="J141" s="54"/>
      <c r="K141" s="3"/>
      <c r="L141" s="29"/>
      <c r="M141" s="29"/>
      <c r="N141" s="29"/>
      <c r="O141" s="29"/>
      <c r="P141" s="29"/>
    </row>
    <row r="142" spans="1:16" s="2" customFormat="1" ht="13.5" customHeight="1" x14ac:dyDescent="0.2">
      <c r="A142" s="185" t="s">
        <v>157</v>
      </c>
      <c r="B142" s="187" t="s">
        <v>158</v>
      </c>
      <c r="C142" s="35">
        <v>2</v>
      </c>
      <c r="D142" s="149" t="s">
        <v>5</v>
      </c>
      <c r="E142" s="36"/>
      <c r="F142" s="348">
        <f>ROUND((C142*E142),2)</f>
        <v>0</v>
      </c>
      <c r="G142" s="120"/>
      <c r="H142" s="33"/>
      <c r="I142" s="22"/>
      <c r="J142" s="54"/>
      <c r="K142" s="3"/>
      <c r="L142" s="29"/>
      <c r="M142" s="29"/>
      <c r="N142" s="29"/>
      <c r="O142" s="29"/>
      <c r="P142" s="29"/>
    </row>
    <row r="143" spans="1:16" s="2" customFormat="1" ht="13.5" customHeight="1" x14ac:dyDescent="0.2">
      <c r="A143" s="185" t="s">
        <v>159</v>
      </c>
      <c r="B143" s="187" t="s">
        <v>563</v>
      </c>
      <c r="C143" s="35">
        <v>1</v>
      </c>
      <c r="D143" s="149" t="s">
        <v>5</v>
      </c>
      <c r="E143" s="36"/>
      <c r="F143" s="348">
        <f>ROUND((C143*E143),2)</f>
        <v>0</v>
      </c>
      <c r="G143" s="120"/>
      <c r="H143" s="33"/>
      <c r="I143" s="22"/>
      <c r="J143" s="54"/>
      <c r="K143" s="3"/>
      <c r="L143" s="29"/>
      <c r="M143" s="29"/>
      <c r="N143" s="29"/>
      <c r="O143" s="29"/>
      <c r="P143" s="29"/>
    </row>
    <row r="144" spans="1:16" s="2" customFormat="1" ht="7.5" customHeight="1" x14ac:dyDescent="0.2">
      <c r="A144" s="145"/>
      <c r="B144" s="206"/>
      <c r="C144" s="35"/>
      <c r="D144" s="149"/>
      <c r="E144" s="36"/>
      <c r="F144" s="348"/>
      <c r="G144" s="120"/>
      <c r="H144" s="33"/>
      <c r="I144" s="22"/>
      <c r="J144" s="54"/>
      <c r="K144" s="3"/>
      <c r="L144" s="29"/>
      <c r="M144" s="29"/>
      <c r="N144" s="29"/>
      <c r="O144" s="29"/>
      <c r="P144" s="29"/>
    </row>
    <row r="145" spans="1:16" s="2" customFormat="1" ht="25.5" x14ac:dyDescent="0.2">
      <c r="A145" s="213">
        <v>4</v>
      </c>
      <c r="B145" s="212" t="s">
        <v>160</v>
      </c>
      <c r="C145" s="35">
        <v>0</v>
      </c>
      <c r="D145" s="149"/>
      <c r="E145" s="36"/>
      <c r="F145" s="348"/>
      <c r="G145" s="120"/>
      <c r="H145" s="33"/>
      <c r="I145" s="22"/>
      <c r="J145" s="54"/>
      <c r="K145" s="3"/>
      <c r="L145" s="29"/>
      <c r="M145" s="29"/>
      <c r="N145" s="29"/>
      <c r="O145" s="29"/>
      <c r="P145" s="29"/>
    </row>
    <row r="146" spans="1:16" s="2" customFormat="1" ht="25.5" x14ac:dyDescent="0.2">
      <c r="A146" s="214">
        <v>4.0999999999999996</v>
      </c>
      <c r="B146" s="215" t="s">
        <v>542</v>
      </c>
      <c r="C146" s="116">
        <v>50.09</v>
      </c>
      <c r="D146" s="216" t="s">
        <v>19</v>
      </c>
      <c r="E146" s="360"/>
      <c r="F146" s="361">
        <f>ROUND((C146*E146),2)</f>
        <v>0</v>
      </c>
      <c r="G146" s="120"/>
      <c r="H146" s="33"/>
      <c r="I146" s="22"/>
      <c r="J146" s="54"/>
      <c r="K146" s="3"/>
      <c r="L146" s="29"/>
      <c r="M146" s="29"/>
      <c r="N146" s="29"/>
      <c r="O146" s="29"/>
      <c r="P146" s="29"/>
    </row>
    <row r="147" spans="1:16" s="2" customFormat="1" ht="25.5" x14ac:dyDescent="0.2">
      <c r="A147" s="205">
        <v>4.2</v>
      </c>
      <c r="B147" s="195" t="s">
        <v>161</v>
      </c>
      <c r="C147" s="40">
        <v>2803.06</v>
      </c>
      <c r="D147" s="141" t="s">
        <v>162</v>
      </c>
      <c r="E147" s="41"/>
      <c r="F147" s="349">
        <f>ROUND((C147*E147),2)</f>
        <v>0</v>
      </c>
      <c r="G147" s="120"/>
      <c r="H147" s="33"/>
      <c r="I147" s="22"/>
      <c r="J147" s="54"/>
      <c r="K147" s="3"/>
      <c r="L147" s="29"/>
      <c r="M147" s="29"/>
      <c r="N147" s="29"/>
      <c r="O147" s="29"/>
      <c r="P147" s="29"/>
    </row>
    <row r="148" spans="1:16" s="2" customFormat="1" ht="38.25" x14ac:dyDescent="0.2">
      <c r="A148" s="217">
        <v>4.3</v>
      </c>
      <c r="B148" s="195" t="s">
        <v>163</v>
      </c>
      <c r="C148" s="40">
        <v>33</v>
      </c>
      <c r="D148" s="141" t="s">
        <v>19</v>
      </c>
      <c r="E148" s="41"/>
      <c r="F148" s="349">
        <f>ROUND((C148*E148),2)</f>
        <v>0</v>
      </c>
      <c r="G148" s="120"/>
      <c r="H148" s="33"/>
      <c r="I148" s="22"/>
      <c r="J148" s="54"/>
      <c r="K148" s="3"/>
      <c r="L148" s="29"/>
      <c r="M148" s="29"/>
      <c r="N148" s="29"/>
      <c r="O148" s="29"/>
      <c r="P148" s="29"/>
    </row>
    <row r="149" spans="1:16" s="2" customFormat="1" ht="38.25" x14ac:dyDescent="0.2">
      <c r="A149" s="205">
        <v>4.4000000000000004</v>
      </c>
      <c r="B149" s="195" t="s">
        <v>164</v>
      </c>
      <c r="C149" s="40">
        <v>20</v>
      </c>
      <c r="D149" s="141" t="s">
        <v>5</v>
      </c>
      <c r="E149" s="41"/>
      <c r="F149" s="358">
        <f>ROUND((C149*E149),2)</f>
        <v>0</v>
      </c>
      <c r="G149" s="120"/>
      <c r="H149" s="33"/>
      <c r="I149" s="22"/>
      <c r="J149" s="54"/>
      <c r="K149" s="3"/>
      <c r="L149" s="29"/>
      <c r="M149" s="29"/>
      <c r="N149" s="29"/>
      <c r="O149" s="29"/>
      <c r="P149" s="29"/>
    </row>
    <row r="150" spans="1:16" s="2" customFormat="1" ht="6.75" customHeight="1" x14ac:dyDescent="0.2">
      <c r="A150" s="196"/>
      <c r="B150" s="193"/>
      <c r="C150" s="35"/>
      <c r="D150" s="149"/>
      <c r="E150" s="36"/>
      <c r="F150" s="348"/>
      <c r="G150" s="120"/>
      <c r="H150" s="33"/>
      <c r="I150" s="22"/>
      <c r="J150" s="54"/>
      <c r="K150" s="3"/>
      <c r="L150" s="29"/>
      <c r="M150" s="29"/>
      <c r="N150" s="29"/>
      <c r="O150" s="29"/>
      <c r="P150" s="29"/>
    </row>
    <row r="151" spans="1:16" s="2" customFormat="1" ht="17.25" customHeight="1" x14ac:dyDescent="0.2">
      <c r="A151" s="205">
        <v>4.5</v>
      </c>
      <c r="B151" s="195" t="s">
        <v>165</v>
      </c>
      <c r="C151" s="40">
        <v>92.07</v>
      </c>
      <c r="D151" s="141" t="s">
        <v>12</v>
      </c>
      <c r="E151" s="41"/>
      <c r="F151" s="349">
        <f>ROUND((C151*E151),2)</f>
        <v>0</v>
      </c>
      <c r="G151" s="120"/>
      <c r="H151" s="33"/>
      <c r="I151" s="22"/>
      <c r="J151" s="54"/>
      <c r="K151" s="3"/>
      <c r="L151" s="29"/>
      <c r="M151" s="29"/>
      <c r="N151" s="29"/>
      <c r="O151" s="29"/>
      <c r="P151" s="29"/>
    </row>
    <row r="152" spans="1:16" s="2" customFormat="1" ht="6" customHeight="1" x14ac:dyDescent="0.2">
      <c r="A152" s="196"/>
      <c r="B152" s="193"/>
      <c r="C152" s="35"/>
      <c r="D152" s="149"/>
      <c r="E152" s="36"/>
      <c r="F152" s="348"/>
      <c r="G152" s="120"/>
      <c r="H152" s="33"/>
      <c r="I152" s="22"/>
      <c r="J152" s="54"/>
      <c r="K152" s="3"/>
      <c r="L152" s="29"/>
      <c r="M152" s="29"/>
      <c r="N152" s="29"/>
      <c r="O152" s="29"/>
      <c r="P152" s="29"/>
    </row>
    <row r="153" spans="1:16" s="2" customFormat="1" ht="13.5" customHeight="1" x14ac:dyDescent="0.2">
      <c r="A153" s="188">
        <v>4.5999999999999996</v>
      </c>
      <c r="B153" s="210" t="s">
        <v>543</v>
      </c>
      <c r="C153" s="35"/>
      <c r="D153" s="149"/>
      <c r="E153" s="36"/>
      <c r="F153" s="348"/>
      <c r="G153" s="120"/>
      <c r="H153" s="33"/>
      <c r="I153" s="22"/>
      <c r="J153" s="54"/>
      <c r="K153" s="3"/>
      <c r="L153" s="29"/>
      <c r="M153" s="29"/>
      <c r="N153" s="29"/>
      <c r="O153" s="29"/>
      <c r="P153" s="29"/>
    </row>
    <row r="154" spans="1:16" s="2" customFormat="1" ht="25.5" x14ac:dyDescent="0.2">
      <c r="A154" s="185" t="s">
        <v>166</v>
      </c>
      <c r="B154" s="187" t="s">
        <v>544</v>
      </c>
      <c r="C154" s="40">
        <v>6</v>
      </c>
      <c r="D154" s="141" t="s">
        <v>5</v>
      </c>
      <c r="E154" s="41"/>
      <c r="F154" s="349">
        <f>ROUND((C154*E154),2)</f>
        <v>0</v>
      </c>
      <c r="G154" s="120"/>
      <c r="H154" s="33"/>
      <c r="I154" s="22"/>
      <c r="J154" s="54"/>
      <c r="K154" s="3"/>
      <c r="L154" s="29"/>
      <c r="M154" s="29"/>
      <c r="N154" s="29"/>
      <c r="O154" s="29"/>
      <c r="P154" s="29"/>
    </row>
    <row r="155" spans="1:16" s="2" customFormat="1" ht="5.25" customHeight="1" x14ac:dyDescent="0.2">
      <c r="A155" s="196"/>
      <c r="B155" s="193"/>
      <c r="C155" s="35"/>
      <c r="D155" s="149"/>
      <c r="E155" s="36"/>
      <c r="F155" s="348"/>
      <c r="G155" s="120"/>
      <c r="H155" s="33"/>
      <c r="I155" s="22"/>
      <c r="J155" s="54"/>
      <c r="K155" s="3"/>
      <c r="L155" s="29"/>
      <c r="M155" s="29"/>
      <c r="N155" s="29"/>
      <c r="O155" s="29"/>
      <c r="P155" s="29"/>
    </row>
    <row r="156" spans="1:16" s="2" customFormat="1" ht="25.5" x14ac:dyDescent="0.2">
      <c r="A156" s="188">
        <v>4.7</v>
      </c>
      <c r="B156" s="212" t="s">
        <v>545</v>
      </c>
      <c r="C156" s="35"/>
      <c r="D156" s="149"/>
      <c r="E156" s="36"/>
      <c r="F156" s="350"/>
      <c r="G156" s="120"/>
      <c r="H156" s="33"/>
      <c r="I156" s="22"/>
      <c r="J156" s="54"/>
      <c r="K156" s="3"/>
      <c r="L156" s="29"/>
      <c r="M156" s="29"/>
      <c r="N156" s="29"/>
      <c r="O156" s="29"/>
      <c r="P156" s="29"/>
    </row>
    <row r="157" spans="1:16" s="2" customFormat="1" ht="13.5" customHeight="1" x14ac:dyDescent="0.2">
      <c r="A157" s="185" t="s">
        <v>167</v>
      </c>
      <c r="B157" s="187" t="s">
        <v>168</v>
      </c>
      <c r="C157" s="35">
        <v>3</v>
      </c>
      <c r="D157" s="149" t="s">
        <v>5</v>
      </c>
      <c r="E157" s="36"/>
      <c r="F157" s="350">
        <f>ROUND((C157*E157),2)</f>
        <v>0</v>
      </c>
      <c r="G157" s="120"/>
      <c r="H157" s="33"/>
      <c r="I157" s="22"/>
      <c r="J157" s="54"/>
      <c r="K157" s="3"/>
      <c r="L157" s="29"/>
      <c r="M157" s="29"/>
      <c r="N157" s="29"/>
      <c r="O157" s="29"/>
      <c r="P157" s="29"/>
    </row>
    <row r="158" spans="1:16" s="2" customFormat="1" ht="6" customHeight="1" x14ac:dyDescent="0.2">
      <c r="A158" s="196"/>
      <c r="B158" s="193"/>
      <c r="C158" s="35"/>
      <c r="D158" s="149"/>
      <c r="E158" s="36"/>
      <c r="F158" s="350"/>
      <c r="G158" s="120"/>
      <c r="H158" s="33"/>
      <c r="I158" s="22"/>
      <c r="J158" s="54"/>
      <c r="K158" s="3"/>
      <c r="L158" s="29"/>
      <c r="M158" s="29"/>
      <c r="N158" s="29"/>
      <c r="O158" s="29"/>
      <c r="P158" s="29"/>
    </row>
    <row r="159" spans="1:16" s="2" customFormat="1" ht="39.75" customHeight="1" x14ac:dyDescent="0.2">
      <c r="A159" s="153">
        <v>5</v>
      </c>
      <c r="B159" s="154" t="s">
        <v>169</v>
      </c>
      <c r="C159" s="35"/>
      <c r="D159" s="149"/>
      <c r="E159" s="36"/>
      <c r="F159" s="350"/>
      <c r="G159" s="120"/>
      <c r="H159" s="33"/>
      <c r="I159" s="22"/>
      <c r="J159" s="54"/>
      <c r="K159" s="3"/>
      <c r="L159" s="29"/>
      <c r="M159" s="29"/>
      <c r="N159" s="29"/>
      <c r="O159" s="29"/>
      <c r="P159" s="29"/>
    </row>
    <row r="160" spans="1:16" s="2" customFormat="1" ht="5.25" customHeight="1" x14ac:dyDescent="0.2">
      <c r="A160" s="155"/>
      <c r="B160" s="154"/>
      <c r="C160" s="35"/>
      <c r="D160" s="149"/>
      <c r="E160" s="36"/>
      <c r="F160" s="350"/>
      <c r="G160" s="120"/>
      <c r="H160" s="33"/>
      <c r="I160" s="22"/>
      <c r="J160" s="54"/>
      <c r="K160" s="3"/>
      <c r="L160" s="29"/>
      <c r="M160" s="29"/>
      <c r="N160" s="29"/>
      <c r="O160" s="29"/>
      <c r="P160" s="29"/>
    </row>
    <row r="161" spans="1:16" s="2" customFormat="1" ht="13.5" customHeight="1" x14ac:dyDescent="0.2">
      <c r="A161" s="43">
        <v>5.0999999999999996</v>
      </c>
      <c r="B161" s="142" t="s">
        <v>68</v>
      </c>
      <c r="C161" s="35"/>
      <c r="D161" s="149"/>
      <c r="E161" s="36"/>
      <c r="F161" s="350">
        <f>ROUND((C161*E161),2)</f>
        <v>0</v>
      </c>
      <c r="G161" s="120"/>
      <c r="H161" s="33"/>
      <c r="I161" s="22"/>
      <c r="J161" s="54"/>
      <c r="K161" s="3"/>
      <c r="L161" s="29"/>
      <c r="M161" s="29"/>
      <c r="N161" s="29"/>
      <c r="O161" s="29"/>
      <c r="P161" s="29"/>
    </row>
    <row r="162" spans="1:16" s="2" customFormat="1" ht="13.5" customHeight="1" x14ac:dyDescent="0.2">
      <c r="A162" s="159" t="s">
        <v>170</v>
      </c>
      <c r="B162" s="160" t="s">
        <v>69</v>
      </c>
      <c r="C162" s="35">
        <v>0.37</v>
      </c>
      <c r="D162" s="149" t="s">
        <v>12</v>
      </c>
      <c r="E162" s="36"/>
      <c r="F162" s="350">
        <f>ROUND((C162*E162),2)</f>
        <v>0</v>
      </c>
      <c r="G162" s="120"/>
      <c r="H162" s="33"/>
      <c r="I162" s="22"/>
      <c r="J162" s="54"/>
      <c r="K162" s="3"/>
      <c r="L162" s="29"/>
      <c r="M162" s="29"/>
      <c r="N162" s="29"/>
      <c r="O162" s="29"/>
      <c r="P162" s="29"/>
    </row>
    <row r="163" spans="1:16" s="2" customFormat="1" ht="13.5" customHeight="1" x14ac:dyDescent="0.2">
      <c r="A163" s="159" t="s">
        <v>171</v>
      </c>
      <c r="B163" s="160" t="s">
        <v>70</v>
      </c>
      <c r="C163" s="35">
        <v>2.4300000000000002</v>
      </c>
      <c r="D163" s="149" t="s">
        <v>12</v>
      </c>
      <c r="E163" s="36"/>
      <c r="F163" s="350">
        <f>ROUND((C163*E163),2)</f>
        <v>0</v>
      </c>
      <c r="G163" s="120"/>
      <c r="H163" s="33"/>
      <c r="I163" s="22"/>
      <c r="J163" s="54"/>
      <c r="K163" s="3"/>
      <c r="L163" s="29"/>
      <c r="M163" s="29"/>
      <c r="N163" s="29"/>
      <c r="O163" s="29"/>
      <c r="P163" s="29"/>
    </row>
    <row r="164" spans="1:16" s="2" customFormat="1" ht="13.5" customHeight="1" x14ac:dyDescent="0.2">
      <c r="A164" s="159" t="s">
        <v>172</v>
      </c>
      <c r="B164" s="160" t="s">
        <v>71</v>
      </c>
      <c r="C164" s="35">
        <v>0.37</v>
      </c>
      <c r="D164" s="149" t="s">
        <v>12</v>
      </c>
      <c r="E164" s="36"/>
      <c r="F164" s="350">
        <f>ROUND((C164*E164),2)</f>
        <v>0</v>
      </c>
      <c r="G164" s="120"/>
      <c r="H164" s="33"/>
      <c r="I164" s="22"/>
      <c r="J164" s="54"/>
      <c r="K164" s="3"/>
      <c r="L164" s="29"/>
      <c r="M164" s="29"/>
      <c r="N164" s="29"/>
      <c r="O164" s="29"/>
      <c r="P164" s="29"/>
    </row>
    <row r="165" spans="1:16" s="2" customFormat="1" ht="3" customHeight="1" x14ac:dyDescent="0.2">
      <c r="A165" s="159"/>
      <c r="B165" s="160"/>
      <c r="C165" s="35"/>
      <c r="D165" s="149"/>
      <c r="E165" s="36"/>
      <c r="F165" s="350"/>
      <c r="G165" s="120"/>
      <c r="H165" s="33"/>
      <c r="I165" s="22"/>
      <c r="J165" s="54"/>
      <c r="K165" s="3"/>
      <c r="L165" s="29"/>
      <c r="M165" s="29"/>
      <c r="N165" s="29"/>
      <c r="O165" s="29"/>
      <c r="P165" s="29"/>
    </row>
    <row r="166" spans="1:16" s="2" customFormat="1" ht="13.5" customHeight="1" x14ac:dyDescent="0.2">
      <c r="A166" s="43">
        <v>5.2</v>
      </c>
      <c r="B166" s="142" t="s">
        <v>36</v>
      </c>
      <c r="C166" s="35"/>
      <c r="D166" s="149"/>
      <c r="E166" s="36"/>
      <c r="F166" s="350"/>
      <c r="G166" s="120"/>
      <c r="H166" s="33"/>
      <c r="I166" s="22"/>
      <c r="J166" s="54"/>
      <c r="K166" s="3"/>
      <c r="L166" s="29"/>
      <c r="M166" s="29"/>
      <c r="N166" s="29"/>
      <c r="O166" s="29"/>
      <c r="P166" s="29"/>
    </row>
    <row r="167" spans="1:16" s="2" customFormat="1" ht="13.5" customHeight="1" x14ac:dyDescent="0.2">
      <c r="A167" s="159" t="s">
        <v>173</v>
      </c>
      <c r="B167" s="160" t="s">
        <v>72</v>
      </c>
      <c r="C167" s="35">
        <v>10.73</v>
      </c>
      <c r="D167" s="149" t="s">
        <v>14</v>
      </c>
      <c r="E167" s="36"/>
      <c r="F167" s="350">
        <f>ROUND((C167*E167),2)</f>
        <v>0</v>
      </c>
      <c r="G167" s="120"/>
      <c r="H167" s="33"/>
      <c r="I167" s="22"/>
      <c r="J167" s="54"/>
      <c r="K167" s="3"/>
      <c r="L167" s="29"/>
      <c r="M167" s="29"/>
      <c r="N167" s="29"/>
      <c r="O167" s="29"/>
      <c r="P167" s="29"/>
    </row>
    <row r="168" spans="1:16" s="2" customFormat="1" ht="13.5" customHeight="1" x14ac:dyDescent="0.2">
      <c r="A168" s="159" t="s">
        <v>174</v>
      </c>
      <c r="B168" s="160" t="s">
        <v>73</v>
      </c>
      <c r="C168" s="35">
        <v>14.42</v>
      </c>
      <c r="D168" s="149" t="s">
        <v>14</v>
      </c>
      <c r="E168" s="36"/>
      <c r="F168" s="350">
        <f>ROUND((C168*E168),2)</f>
        <v>0</v>
      </c>
      <c r="G168" s="120"/>
      <c r="H168" s="33"/>
      <c r="I168" s="22"/>
      <c r="J168" s="54"/>
      <c r="K168" s="3"/>
      <c r="L168" s="29"/>
      <c r="M168" s="29"/>
      <c r="N168" s="29"/>
      <c r="O168" s="29"/>
      <c r="P168" s="29"/>
    </row>
    <row r="169" spans="1:16" s="2" customFormat="1" ht="13.5" customHeight="1" x14ac:dyDescent="0.2">
      <c r="A169" s="159" t="s">
        <v>175</v>
      </c>
      <c r="B169" s="160" t="s">
        <v>18</v>
      </c>
      <c r="C169" s="35">
        <v>11.77</v>
      </c>
      <c r="D169" s="149" t="s">
        <v>22</v>
      </c>
      <c r="E169" s="36"/>
      <c r="F169" s="350">
        <f>ROUND((C169*E169),2)</f>
        <v>0</v>
      </c>
      <c r="G169" s="120"/>
      <c r="H169" s="33"/>
      <c r="I169" s="22"/>
      <c r="J169" s="54"/>
      <c r="K169" s="3"/>
      <c r="L169" s="29"/>
      <c r="M169" s="29"/>
      <c r="N169" s="29"/>
      <c r="O169" s="29"/>
      <c r="P169" s="29"/>
    </row>
    <row r="170" spans="1:16" s="2" customFormat="1" ht="3.75" customHeight="1" x14ac:dyDescent="0.2">
      <c r="A170" s="159"/>
      <c r="B170" s="160"/>
      <c r="C170" s="35"/>
      <c r="D170" s="149"/>
      <c r="E170" s="36"/>
      <c r="F170" s="350"/>
      <c r="G170" s="120"/>
      <c r="H170" s="33"/>
      <c r="I170" s="22"/>
      <c r="J170" s="54"/>
      <c r="K170" s="3"/>
      <c r="L170" s="29"/>
      <c r="M170" s="29"/>
      <c r="N170" s="29"/>
      <c r="O170" s="29"/>
      <c r="P170" s="29"/>
    </row>
    <row r="171" spans="1:16" s="2" customFormat="1" ht="13.5" customHeight="1" x14ac:dyDescent="0.2">
      <c r="A171" s="43">
        <v>5.3</v>
      </c>
      <c r="B171" s="142" t="s">
        <v>74</v>
      </c>
      <c r="C171" s="35"/>
      <c r="D171" s="149"/>
      <c r="E171" s="36"/>
      <c r="F171" s="350"/>
      <c r="G171" s="120"/>
      <c r="H171" s="33"/>
      <c r="I171" s="22"/>
      <c r="J171" s="54"/>
      <c r="K171" s="3"/>
      <c r="L171" s="29"/>
      <c r="M171" s="29"/>
      <c r="N171" s="29"/>
      <c r="O171" s="29"/>
      <c r="P171" s="29"/>
    </row>
    <row r="172" spans="1:16" s="2" customFormat="1" ht="13.5" customHeight="1" x14ac:dyDescent="0.2">
      <c r="A172" s="159" t="s">
        <v>176</v>
      </c>
      <c r="B172" s="160" t="s">
        <v>177</v>
      </c>
      <c r="C172" s="35">
        <v>1</v>
      </c>
      <c r="D172" s="149" t="s">
        <v>5</v>
      </c>
      <c r="E172" s="36"/>
      <c r="F172" s="350">
        <f>ROUND((C172*E172),2)</f>
        <v>0</v>
      </c>
      <c r="G172" s="120"/>
      <c r="H172" s="33"/>
      <c r="I172" s="22"/>
      <c r="J172" s="54"/>
      <c r="K172" s="3"/>
      <c r="L172" s="29"/>
      <c r="M172" s="29"/>
      <c r="N172" s="29"/>
      <c r="O172" s="29"/>
      <c r="P172" s="29"/>
    </row>
    <row r="173" spans="1:16" s="2" customFormat="1" ht="13.5" customHeight="1" x14ac:dyDescent="0.2">
      <c r="A173" s="218" t="s">
        <v>178</v>
      </c>
      <c r="B173" s="219" t="s">
        <v>76</v>
      </c>
      <c r="C173" s="45">
        <v>1</v>
      </c>
      <c r="D173" s="220" t="s">
        <v>5</v>
      </c>
      <c r="E173" s="46"/>
      <c r="F173" s="359">
        <f>ROUND((C173*E173),2)</f>
        <v>0</v>
      </c>
      <c r="G173" s="120"/>
      <c r="H173" s="33"/>
      <c r="I173" s="22"/>
      <c r="J173" s="54"/>
      <c r="K173" s="3"/>
      <c r="L173" s="29"/>
      <c r="M173" s="29"/>
      <c r="N173" s="29"/>
      <c r="O173" s="29"/>
      <c r="P173" s="29"/>
    </row>
    <row r="174" spans="1:16" s="2" customFormat="1" ht="13.5" customHeight="1" x14ac:dyDescent="0.2">
      <c r="A174" s="159" t="s">
        <v>179</v>
      </c>
      <c r="B174" s="161" t="s">
        <v>180</v>
      </c>
      <c r="C174" s="35">
        <v>2</v>
      </c>
      <c r="D174" s="162" t="s">
        <v>5</v>
      </c>
      <c r="E174" s="36"/>
      <c r="F174" s="348">
        <f>ROUND((C174*E174),2)</f>
        <v>0</v>
      </c>
      <c r="G174" s="120"/>
      <c r="H174" s="33"/>
      <c r="I174" s="22"/>
      <c r="J174" s="54"/>
      <c r="K174" s="3"/>
      <c r="L174" s="29"/>
      <c r="M174" s="29"/>
      <c r="N174" s="29"/>
      <c r="O174" s="29"/>
      <c r="P174" s="29"/>
    </row>
    <row r="175" spans="1:16" s="2" customFormat="1" ht="67.5" customHeight="1" x14ac:dyDescent="0.2">
      <c r="A175" s="159" t="s">
        <v>181</v>
      </c>
      <c r="B175" s="161" t="s">
        <v>78</v>
      </c>
      <c r="C175" s="40">
        <v>1</v>
      </c>
      <c r="D175" s="163" t="s">
        <v>5</v>
      </c>
      <c r="E175" s="41"/>
      <c r="F175" s="349">
        <f>ROUND((C175*E175),2)</f>
        <v>0</v>
      </c>
      <c r="G175" s="120"/>
      <c r="H175" s="33"/>
      <c r="I175" s="22"/>
      <c r="J175" s="54"/>
      <c r="K175" s="3"/>
      <c r="L175" s="29"/>
      <c r="M175" s="29"/>
      <c r="N175" s="29"/>
      <c r="O175" s="29"/>
      <c r="P175" s="29"/>
    </row>
    <row r="176" spans="1:16" s="2" customFormat="1" ht="3.75" customHeight="1" x14ac:dyDescent="0.2">
      <c r="A176" s="196"/>
      <c r="B176" s="193"/>
      <c r="C176" s="35"/>
      <c r="D176" s="149"/>
      <c r="E176" s="36"/>
      <c r="F176" s="348"/>
      <c r="G176" s="120"/>
      <c r="H176" s="33"/>
      <c r="I176" s="22"/>
      <c r="J176" s="54"/>
      <c r="K176" s="3"/>
      <c r="L176" s="29"/>
      <c r="M176" s="29"/>
      <c r="N176" s="29"/>
      <c r="O176" s="29"/>
      <c r="P176" s="29"/>
    </row>
    <row r="177" spans="1:16" s="2" customFormat="1" ht="13.5" customHeight="1" x14ac:dyDescent="0.2">
      <c r="A177" s="190">
        <v>6</v>
      </c>
      <c r="B177" s="221" t="s">
        <v>182</v>
      </c>
      <c r="C177" s="35"/>
      <c r="D177" s="149"/>
      <c r="E177" s="36"/>
      <c r="F177" s="348"/>
      <c r="G177" s="120"/>
      <c r="H177" s="33"/>
      <c r="I177" s="22"/>
      <c r="J177" s="54"/>
      <c r="K177" s="3"/>
      <c r="L177" s="29"/>
      <c r="M177" s="29"/>
      <c r="N177" s="29"/>
      <c r="O177" s="29"/>
      <c r="P177" s="29"/>
    </row>
    <row r="178" spans="1:16" s="2" customFormat="1" ht="13.5" customHeight="1" x14ac:dyDescent="0.2">
      <c r="A178" s="217">
        <v>6.1</v>
      </c>
      <c r="B178" s="222" t="s">
        <v>183</v>
      </c>
      <c r="C178" s="35">
        <v>613.48</v>
      </c>
      <c r="D178" s="149" t="s">
        <v>149</v>
      </c>
      <c r="E178" s="36"/>
      <c r="F178" s="348">
        <f>ROUND((C178*E178),2)</f>
        <v>0</v>
      </c>
      <c r="G178" s="120"/>
      <c r="H178" s="33"/>
      <c r="I178" s="22"/>
      <c r="J178" s="54"/>
      <c r="K178" s="3"/>
      <c r="L178" s="29"/>
      <c r="M178" s="29"/>
      <c r="N178" s="29"/>
      <c r="O178" s="29"/>
      <c r="P178" s="29"/>
    </row>
    <row r="179" spans="1:16" s="2" customFormat="1" x14ac:dyDescent="0.2">
      <c r="A179" s="217">
        <v>6.2</v>
      </c>
      <c r="B179" s="222" t="s">
        <v>184</v>
      </c>
      <c r="C179" s="35">
        <v>613.48</v>
      </c>
      <c r="D179" s="149" t="s">
        <v>149</v>
      </c>
      <c r="E179" s="36"/>
      <c r="F179" s="348">
        <f>ROUND((C179*E179),2)</f>
        <v>0</v>
      </c>
      <c r="G179" s="120"/>
      <c r="H179" s="33"/>
      <c r="I179" s="22"/>
      <c r="J179" s="54"/>
      <c r="K179" s="3"/>
      <c r="L179" s="29"/>
      <c r="M179" s="29"/>
      <c r="N179" s="29"/>
      <c r="O179" s="29"/>
      <c r="P179" s="29"/>
    </row>
    <row r="180" spans="1:16" s="2" customFormat="1" ht="25.5" x14ac:dyDescent="0.2">
      <c r="A180" s="214">
        <v>6.3</v>
      </c>
      <c r="B180" s="215" t="s">
        <v>542</v>
      </c>
      <c r="C180" s="116">
        <v>22.44</v>
      </c>
      <c r="D180" s="216" t="s">
        <v>19</v>
      </c>
      <c r="E180" s="360"/>
      <c r="F180" s="361">
        <f>ROUND((C180*E180),2)</f>
        <v>0</v>
      </c>
      <c r="G180" s="120"/>
      <c r="H180" s="33"/>
      <c r="I180" s="22"/>
      <c r="J180" s="54"/>
      <c r="K180" s="3"/>
      <c r="L180" s="29"/>
      <c r="M180" s="29"/>
      <c r="N180" s="29"/>
      <c r="O180" s="29"/>
      <c r="P180" s="29"/>
    </row>
    <row r="181" spans="1:16" s="38" customFormat="1" ht="6.75" customHeight="1" x14ac:dyDescent="0.2">
      <c r="A181" s="223"/>
      <c r="B181" s="204"/>
      <c r="C181" s="35"/>
      <c r="D181" s="149"/>
      <c r="E181" s="36"/>
      <c r="F181" s="348"/>
      <c r="G181" s="120"/>
      <c r="H181" s="51"/>
      <c r="I181" s="22"/>
      <c r="K181" s="3"/>
    </row>
    <row r="182" spans="1:16" s="38" customFormat="1" x14ac:dyDescent="0.2">
      <c r="A182" s="192">
        <v>6.4</v>
      </c>
      <c r="B182" s="193" t="s">
        <v>185</v>
      </c>
      <c r="C182" s="35">
        <v>2.17</v>
      </c>
      <c r="D182" s="149" t="s">
        <v>12</v>
      </c>
      <c r="E182" s="36"/>
      <c r="F182" s="348">
        <f>ROUND((C182*E182),2)</f>
        <v>0</v>
      </c>
      <c r="G182" s="120"/>
      <c r="H182" s="33"/>
      <c r="I182" s="22"/>
      <c r="K182" s="3"/>
    </row>
    <row r="183" spans="1:16" s="38" customFormat="1" ht="6" customHeight="1" x14ac:dyDescent="0.2">
      <c r="A183" s="223"/>
      <c r="B183" s="204"/>
      <c r="C183" s="35"/>
      <c r="D183" s="149"/>
      <c r="E183" s="36"/>
      <c r="F183" s="348"/>
      <c r="G183" s="120"/>
      <c r="H183" s="51"/>
      <c r="I183" s="22"/>
      <c r="K183" s="3"/>
    </row>
    <row r="184" spans="1:16" s="38" customFormat="1" x14ac:dyDescent="0.2">
      <c r="A184" s="181">
        <v>6.5</v>
      </c>
      <c r="B184" s="212" t="s">
        <v>186</v>
      </c>
      <c r="C184" s="35"/>
      <c r="D184" s="149"/>
      <c r="E184" s="36"/>
      <c r="F184" s="348"/>
      <c r="G184" s="120"/>
      <c r="H184" s="51"/>
      <c r="I184" s="22"/>
      <c r="K184" s="3"/>
    </row>
    <row r="185" spans="1:16" s="38" customFormat="1" ht="25.5" x14ac:dyDescent="0.2">
      <c r="A185" s="224" t="s">
        <v>187</v>
      </c>
      <c r="B185" s="187" t="s">
        <v>188</v>
      </c>
      <c r="C185" s="40">
        <v>6</v>
      </c>
      <c r="D185" s="141" t="s">
        <v>5</v>
      </c>
      <c r="E185" s="41"/>
      <c r="F185" s="349">
        <f>ROUND((C185*E185),2)</f>
        <v>0</v>
      </c>
      <c r="G185" s="120"/>
      <c r="H185" s="51"/>
      <c r="I185" s="22"/>
      <c r="K185" s="3"/>
    </row>
    <row r="186" spans="1:16" s="38" customFormat="1" ht="6" customHeight="1" x14ac:dyDescent="0.2">
      <c r="A186" s="145"/>
      <c r="B186" s="187"/>
      <c r="C186" s="35"/>
      <c r="D186" s="149"/>
      <c r="E186" s="36"/>
      <c r="F186" s="348"/>
      <c r="G186" s="120"/>
      <c r="H186" s="51"/>
      <c r="I186" s="22"/>
      <c r="K186" s="3"/>
    </row>
    <row r="187" spans="1:16" s="38" customFormat="1" x14ac:dyDescent="0.2">
      <c r="A187" s="181">
        <v>6.6</v>
      </c>
      <c r="B187" s="182" t="s">
        <v>189</v>
      </c>
      <c r="C187" s="35">
        <v>0</v>
      </c>
      <c r="D187" s="149"/>
      <c r="E187" s="36"/>
      <c r="F187" s="348"/>
      <c r="G187" s="120"/>
      <c r="H187" s="51"/>
      <c r="I187" s="22"/>
      <c r="K187" s="3"/>
    </row>
    <row r="188" spans="1:16" s="38" customFormat="1" ht="25.5" x14ac:dyDescent="0.2">
      <c r="A188" s="145" t="s">
        <v>190</v>
      </c>
      <c r="B188" s="187" t="s">
        <v>188</v>
      </c>
      <c r="C188" s="35">
        <v>6</v>
      </c>
      <c r="D188" s="149" t="s">
        <v>5</v>
      </c>
      <c r="E188" s="36"/>
      <c r="F188" s="350">
        <f>ROUND((C188*E188),2)</f>
        <v>0</v>
      </c>
      <c r="G188" s="120"/>
      <c r="H188" s="51"/>
      <c r="I188" s="22"/>
      <c r="K188" s="3"/>
    </row>
    <row r="189" spans="1:16" s="38" customFormat="1" ht="3" customHeight="1" x14ac:dyDescent="0.2">
      <c r="A189" s="185"/>
      <c r="B189" s="186"/>
      <c r="C189" s="35"/>
      <c r="D189" s="149"/>
      <c r="E189" s="36"/>
      <c r="F189" s="350"/>
      <c r="G189" s="120"/>
      <c r="H189" s="51"/>
      <c r="I189" s="22"/>
      <c r="K189" s="3"/>
    </row>
    <row r="190" spans="1:16" s="38" customFormat="1" x14ac:dyDescent="0.2">
      <c r="A190" s="225">
        <v>6.7</v>
      </c>
      <c r="B190" s="226" t="s">
        <v>191</v>
      </c>
      <c r="C190" s="35"/>
      <c r="D190" s="149"/>
      <c r="E190" s="357"/>
      <c r="F190" s="350"/>
      <c r="G190" s="120"/>
      <c r="H190" s="51"/>
      <c r="I190" s="22"/>
      <c r="K190" s="3"/>
    </row>
    <row r="191" spans="1:16" s="38" customFormat="1" ht="25.5" x14ac:dyDescent="0.2">
      <c r="A191" s="205" t="s">
        <v>192</v>
      </c>
      <c r="B191" s="187" t="s">
        <v>193</v>
      </c>
      <c r="C191" s="40">
        <v>50.18</v>
      </c>
      <c r="D191" s="141" t="s">
        <v>12</v>
      </c>
      <c r="E191" s="41"/>
      <c r="F191" s="362">
        <f>ROUND((C191*E191),2)</f>
        <v>0</v>
      </c>
      <c r="G191" s="120"/>
      <c r="H191" s="51"/>
      <c r="I191" s="22"/>
      <c r="K191" s="3"/>
    </row>
    <row r="192" spans="1:16" s="38" customFormat="1" x14ac:dyDescent="0.2">
      <c r="A192" s="217" t="s">
        <v>194</v>
      </c>
      <c r="B192" s="222" t="s">
        <v>195</v>
      </c>
      <c r="C192" s="148">
        <v>50.18</v>
      </c>
      <c r="D192" s="149" t="s">
        <v>12</v>
      </c>
      <c r="E192" s="357"/>
      <c r="F192" s="350">
        <f>ROUND((C192*E192),2)</f>
        <v>0</v>
      </c>
      <c r="G192" s="120"/>
      <c r="H192" s="51"/>
      <c r="I192" s="22"/>
      <c r="K192" s="3"/>
    </row>
    <row r="193" spans="1:16" s="38" customFormat="1" x14ac:dyDescent="0.2">
      <c r="A193" s="217" t="s">
        <v>196</v>
      </c>
      <c r="B193" s="222" t="s">
        <v>197</v>
      </c>
      <c r="C193" s="148">
        <v>50.18</v>
      </c>
      <c r="D193" s="149" t="s">
        <v>12</v>
      </c>
      <c r="E193" s="357"/>
      <c r="F193" s="350">
        <f>ROUND((C193*E193),2)</f>
        <v>0</v>
      </c>
      <c r="G193" s="120"/>
      <c r="H193" s="51"/>
      <c r="I193" s="22"/>
      <c r="K193" s="3"/>
    </row>
    <row r="194" spans="1:16" s="38" customFormat="1" ht="5.25" customHeight="1" x14ac:dyDescent="0.2">
      <c r="A194" s="223"/>
      <c r="B194" s="193"/>
      <c r="C194" s="35"/>
      <c r="D194" s="149"/>
      <c r="E194" s="36"/>
      <c r="F194" s="350"/>
      <c r="G194" s="120"/>
      <c r="H194" s="51"/>
      <c r="I194" s="22"/>
      <c r="K194" s="3"/>
    </row>
    <row r="195" spans="1:16" s="38" customFormat="1" ht="12.75" customHeight="1" x14ac:dyDescent="0.2">
      <c r="A195" s="188">
        <v>6.8</v>
      </c>
      <c r="B195" s="212" t="s">
        <v>198</v>
      </c>
      <c r="C195" s="35"/>
      <c r="D195" s="149"/>
      <c r="E195" s="36"/>
      <c r="F195" s="350"/>
      <c r="G195" s="120"/>
      <c r="H195" s="51"/>
      <c r="I195" s="22"/>
      <c r="K195" s="3"/>
    </row>
    <row r="196" spans="1:16" s="38" customFormat="1" ht="41.25" customHeight="1" x14ac:dyDescent="0.2">
      <c r="A196" s="185" t="s">
        <v>199</v>
      </c>
      <c r="B196" s="187" t="s">
        <v>200</v>
      </c>
      <c r="C196" s="40">
        <v>6</v>
      </c>
      <c r="D196" s="141" t="s">
        <v>5</v>
      </c>
      <c r="E196" s="41"/>
      <c r="F196" s="351">
        <f>ROUND((C196*E196),2)</f>
        <v>0</v>
      </c>
      <c r="G196" s="120"/>
      <c r="H196" s="51"/>
      <c r="I196" s="22"/>
      <c r="K196" s="3"/>
    </row>
    <row r="197" spans="1:16" s="38" customFormat="1" ht="38.25" x14ac:dyDescent="0.2">
      <c r="A197" s="185" t="s">
        <v>201</v>
      </c>
      <c r="B197" s="187" t="s">
        <v>202</v>
      </c>
      <c r="C197" s="40">
        <v>6</v>
      </c>
      <c r="D197" s="141" t="s">
        <v>5</v>
      </c>
      <c r="E197" s="41"/>
      <c r="F197" s="351">
        <f>ROUND((C197*E197),2)</f>
        <v>0</v>
      </c>
      <c r="G197" s="120"/>
      <c r="H197" s="51"/>
      <c r="I197" s="22"/>
      <c r="K197" s="3"/>
    </row>
    <row r="198" spans="1:16" s="38" customFormat="1" ht="39" customHeight="1" x14ac:dyDescent="0.2">
      <c r="A198" s="185" t="s">
        <v>203</v>
      </c>
      <c r="B198" s="187" t="s">
        <v>204</v>
      </c>
      <c r="C198" s="40">
        <v>6</v>
      </c>
      <c r="D198" s="141" t="s">
        <v>5</v>
      </c>
      <c r="E198" s="41"/>
      <c r="F198" s="351">
        <f>ROUND((C198*E198),2)</f>
        <v>0</v>
      </c>
      <c r="G198" s="120"/>
      <c r="H198" s="51"/>
      <c r="I198" s="22"/>
      <c r="K198" s="3"/>
    </row>
    <row r="199" spans="1:16" s="38" customFormat="1" ht="52.5" customHeight="1" x14ac:dyDescent="0.2">
      <c r="A199" s="185" t="s">
        <v>205</v>
      </c>
      <c r="B199" s="187" t="s">
        <v>206</v>
      </c>
      <c r="C199" s="40">
        <v>6</v>
      </c>
      <c r="D199" s="141" t="s">
        <v>5</v>
      </c>
      <c r="E199" s="41"/>
      <c r="F199" s="351">
        <f>ROUND((C199*E199),2)</f>
        <v>0</v>
      </c>
      <c r="G199" s="120"/>
      <c r="H199" s="51"/>
      <c r="I199" s="22"/>
      <c r="K199" s="3"/>
    </row>
    <row r="200" spans="1:16" s="38" customFormat="1" ht="7.5" customHeight="1" x14ac:dyDescent="0.2">
      <c r="A200" s="185"/>
      <c r="B200" s="187"/>
      <c r="C200" s="35"/>
      <c r="D200" s="149"/>
      <c r="E200" s="36"/>
      <c r="F200" s="350"/>
      <c r="G200" s="120"/>
      <c r="H200" s="51"/>
      <c r="I200" s="22"/>
      <c r="K200" s="3"/>
    </row>
    <row r="201" spans="1:16" s="38" customFormat="1" ht="25.5" x14ac:dyDescent="0.2">
      <c r="A201" s="188">
        <v>6.9</v>
      </c>
      <c r="B201" s="212" t="s">
        <v>546</v>
      </c>
      <c r="C201" s="35"/>
      <c r="D201" s="149"/>
      <c r="E201" s="36"/>
      <c r="F201" s="350"/>
      <c r="G201" s="120"/>
      <c r="H201" s="51"/>
      <c r="I201" s="22"/>
      <c r="K201" s="3"/>
    </row>
    <row r="202" spans="1:16" s="38" customFormat="1" ht="25.5" x14ac:dyDescent="0.2">
      <c r="A202" s="185" t="s">
        <v>207</v>
      </c>
      <c r="B202" s="187" t="s">
        <v>208</v>
      </c>
      <c r="C202" s="40">
        <v>6</v>
      </c>
      <c r="D202" s="141" t="s">
        <v>5</v>
      </c>
      <c r="E202" s="41"/>
      <c r="F202" s="351">
        <f>ROUND((C202*E202),2)</f>
        <v>0</v>
      </c>
      <c r="G202" s="120"/>
      <c r="H202" s="51"/>
      <c r="I202" s="22"/>
      <c r="K202" s="3"/>
    </row>
    <row r="203" spans="1:16" s="38" customFormat="1" ht="25.5" x14ac:dyDescent="0.2">
      <c r="A203" s="185" t="s">
        <v>209</v>
      </c>
      <c r="B203" s="187" t="s">
        <v>210</v>
      </c>
      <c r="C203" s="40">
        <v>6</v>
      </c>
      <c r="D203" s="141" t="s">
        <v>5</v>
      </c>
      <c r="E203" s="41"/>
      <c r="F203" s="351">
        <f>ROUND((C203*E203),2)</f>
        <v>0</v>
      </c>
      <c r="G203" s="120"/>
      <c r="H203" s="51"/>
      <c r="I203" s="22"/>
      <c r="K203" s="3"/>
    </row>
    <row r="204" spans="1:16" s="38" customFormat="1" ht="25.5" x14ac:dyDescent="0.2">
      <c r="A204" s="227" t="s">
        <v>211</v>
      </c>
      <c r="B204" s="228" t="s">
        <v>212</v>
      </c>
      <c r="C204" s="55">
        <v>6</v>
      </c>
      <c r="D204" s="158" t="s">
        <v>5</v>
      </c>
      <c r="E204" s="56"/>
      <c r="F204" s="352">
        <f>ROUND((C204*E204),2)</f>
        <v>0</v>
      </c>
      <c r="G204" s="120"/>
      <c r="H204" s="51"/>
      <c r="I204" s="22"/>
      <c r="K204" s="3"/>
    </row>
    <row r="205" spans="1:16" s="38" customFormat="1" ht="25.5" x14ac:dyDescent="0.2">
      <c r="A205" s="185" t="s">
        <v>213</v>
      </c>
      <c r="B205" s="187" t="s">
        <v>214</v>
      </c>
      <c r="C205" s="40">
        <v>6</v>
      </c>
      <c r="D205" s="141" t="s">
        <v>5</v>
      </c>
      <c r="E205" s="41"/>
      <c r="F205" s="349">
        <f>ROUND((C205*E205),2)</f>
        <v>0</v>
      </c>
      <c r="G205" s="120"/>
      <c r="H205" s="51"/>
      <c r="I205" s="22"/>
      <c r="K205" s="3"/>
    </row>
    <row r="206" spans="1:16" s="38" customFormat="1" ht="51" x14ac:dyDescent="0.2">
      <c r="A206" s="185" t="s">
        <v>215</v>
      </c>
      <c r="B206" s="229" t="s">
        <v>564</v>
      </c>
      <c r="C206" s="40">
        <v>6</v>
      </c>
      <c r="D206" s="141" t="s">
        <v>5</v>
      </c>
      <c r="E206" s="41"/>
      <c r="F206" s="349">
        <f>ROUND((C206*E206),2)</f>
        <v>0</v>
      </c>
      <c r="G206" s="120"/>
      <c r="H206" s="51"/>
      <c r="I206" s="22"/>
      <c r="K206" s="3"/>
    </row>
    <row r="207" spans="1:16" s="38" customFormat="1" ht="6.75" customHeight="1" x14ac:dyDescent="0.2">
      <c r="A207" s="185"/>
      <c r="B207" s="187"/>
      <c r="C207" s="35"/>
      <c r="D207" s="149"/>
      <c r="E207" s="36"/>
      <c r="F207" s="348"/>
      <c r="G207" s="120"/>
      <c r="H207" s="51"/>
      <c r="I207" s="22"/>
      <c r="K207" s="3"/>
    </row>
    <row r="208" spans="1:16" s="2" customFormat="1" ht="27" customHeight="1" x14ac:dyDescent="0.2">
      <c r="A208" s="230">
        <v>6.1</v>
      </c>
      <c r="B208" s="212" t="s">
        <v>547</v>
      </c>
      <c r="C208" s="35"/>
      <c r="D208" s="149"/>
      <c r="E208" s="36"/>
      <c r="F208" s="348"/>
      <c r="G208" s="120"/>
      <c r="I208" s="22"/>
      <c r="J208" s="54"/>
      <c r="K208" s="3"/>
      <c r="L208" s="29"/>
      <c r="M208" s="29"/>
      <c r="N208" s="29"/>
      <c r="O208" s="29"/>
      <c r="P208" s="29"/>
    </row>
    <row r="209" spans="1:16" s="2" customFormat="1" ht="26.25" customHeight="1" x14ac:dyDescent="0.2">
      <c r="A209" s="185" t="s">
        <v>216</v>
      </c>
      <c r="B209" s="187" t="s">
        <v>217</v>
      </c>
      <c r="C209" s="40">
        <v>6</v>
      </c>
      <c r="D209" s="141" t="s">
        <v>5</v>
      </c>
      <c r="E209" s="41"/>
      <c r="F209" s="349">
        <f>ROUND((C209*E209),2)</f>
        <v>0</v>
      </c>
      <c r="G209" s="120"/>
      <c r="H209" s="33"/>
      <c r="I209" s="22"/>
      <c r="J209" s="54"/>
      <c r="K209" s="3"/>
      <c r="L209" s="29"/>
      <c r="M209" s="29"/>
      <c r="N209" s="29"/>
      <c r="O209" s="29"/>
      <c r="P209" s="29"/>
    </row>
    <row r="210" spans="1:16" s="2" customFormat="1" ht="25.5" x14ac:dyDescent="0.2">
      <c r="A210" s="231" t="s">
        <v>218</v>
      </c>
      <c r="B210" s="187" t="s">
        <v>219</v>
      </c>
      <c r="C210" s="40">
        <v>6</v>
      </c>
      <c r="D210" s="141" t="s">
        <v>5</v>
      </c>
      <c r="E210" s="41"/>
      <c r="F210" s="349">
        <f>ROUND((C210*E210),2)</f>
        <v>0</v>
      </c>
      <c r="G210" s="120"/>
      <c r="H210" s="33"/>
      <c r="I210" s="22"/>
      <c r="J210" s="54"/>
      <c r="K210" s="3"/>
      <c r="L210" s="29"/>
      <c r="M210" s="29"/>
      <c r="N210" s="29"/>
      <c r="O210" s="29"/>
      <c r="P210" s="29"/>
    </row>
    <row r="211" spans="1:16" s="2" customFormat="1" ht="13.5" customHeight="1" x14ac:dyDescent="0.2">
      <c r="A211" s="185"/>
      <c r="B211" s="187"/>
      <c r="C211" s="35"/>
      <c r="D211" s="149"/>
      <c r="E211" s="36"/>
      <c r="F211" s="348"/>
      <c r="G211" s="120"/>
      <c r="H211" s="33"/>
      <c r="I211" s="22"/>
      <c r="J211" s="54"/>
      <c r="K211" s="3"/>
      <c r="L211" s="29"/>
      <c r="M211" s="29"/>
      <c r="N211" s="29"/>
      <c r="O211" s="29"/>
      <c r="P211" s="29"/>
    </row>
    <row r="212" spans="1:16" s="38" customFormat="1" ht="41.25" customHeight="1" x14ac:dyDescent="0.2">
      <c r="A212" s="232">
        <v>7</v>
      </c>
      <c r="B212" s="189" t="s">
        <v>220</v>
      </c>
      <c r="C212" s="35"/>
      <c r="D212" s="162"/>
      <c r="E212" s="36"/>
      <c r="F212" s="348"/>
      <c r="G212" s="120"/>
      <c r="H212" s="51"/>
      <c r="I212" s="22"/>
      <c r="K212" s="3"/>
    </row>
    <row r="213" spans="1:16" s="38" customFormat="1" x14ac:dyDescent="0.2">
      <c r="A213" s="232"/>
      <c r="B213" s="189"/>
      <c r="C213" s="35"/>
      <c r="D213" s="162"/>
      <c r="E213" s="36"/>
      <c r="F213" s="348"/>
      <c r="G213" s="120"/>
      <c r="H213" s="51"/>
      <c r="I213" s="22"/>
      <c r="K213" s="3"/>
    </row>
    <row r="214" spans="1:16" s="38" customFormat="1" x14ac:dyDescent="0.2">
      <c r="A214" s="200">
        <v>7.1</v>
      </c>
      <c r="B214" s="165" t="s">
        <v>221</v>
      </c>
      <c r="C214" s="35"/>
      <c r="D214" s="162"/>
      <c r="E214" s="36"/>
      <c r="F214" s="348"/>
      <c r="G214" s="120"/>
      <c r="H214" s="51"/>
      <c r="I214" s="22"/>
      <c r="K214" s="3"/>
    </row>
    <row r="215" spans="1:16" s="38" customFormat="1" x14ac:dyDescent="0.2">
      <c r="A215" s="201" t="s">
        <v>222</v>
      </c>
      <c r="B215" s="160" t="s">
        <v>69</v>
      </c>
      <c r="C215" s="35">
        <v>2.27</v>
      </c>
      <c r="D215" s="162" t="s">
        <v>12</v>
      </c>
      <c r="E215" s="36"/>
      <c r="F215" s="348">
        <f>ROUND((C215*E215),2)</f>
        <v>0</v>
      </c>
      <c r="G215" s="120"/>
      <c r="H215" s="51"/>
      <c r="I215" s="22"/>
      <c r="K215" s="3"/>
    </row>
    <row r="216" spans="1:16" s="38" customFormat="1" x14ac:dyDescent="0.2">
      <c r="A216" s="201" t="s">
        <v>223</v>
      </c>
      <c r="B216" s="161" t="s">
        <v>119</v>
      </c>
      <c r="C216" s="35">
        <v>1.38</v>
      </c>
      <c r="D216" s="162" t="s">
        <v>12</v>
      </c>
      <c r="E216" s="36"/>
      <c r="F216" s="348">
        <f>ROUND((C216*E216),2)</f>
        <v>0</v>
      </c>
      <c r="G216" s="120"/>
      <c r="H216" s="51"/>
      <c r="I216" s="22"/>
      <c r="K216" s="3"/>
    </row>
    <row r="217" spans="1:16" s="38" customFormat="1" x14ac:dyDescent="0.2">
      <c r="A217" s="201" t="s">
        <v>224</v>
      </c>
      <c r="B217" s="161" t="s">
        <v>225</v>
      </c>
      <c r="C217" s="35">
        <v>7.68</v>
      </c>
      <c r="D217" s="162" t="s">
        <v>12</v>
      </c>
      <c r="E217" s="36"/>
      <c r="F217" s="348">
        <f>ROUND((C217*E217),2)</f>
        <v>0</v>
      </c>
      <c r="G217" s="120"/>
      <c r="H217" s="51"/>
      <c r="I217" s="22"/>
      <c r="K217" s="3"/>
    </row>
    <row r="218" spans="1:16" s="38" customFormat="1" x14ac:dyDescent="0.2">
      <c r="A218" s="201"/>
      <c r="B218" s="161"/>
      <c r="C218" s="35"/>
      <c r="D218" s="162"/>
      <c r="E218" s="36"/>
      <c r="F218" s="348"/>
      <c r="G218" s="120"/>
      <c r="H218" s="51"/>
      <c r="I218" s="22"/>
      <c r="K218" s="3"/>
    </row>
    <row r="219" spans="1:16" s="38" customFormat="1" x14ac:dyDescent="0.2">
      <c r="A219" s="200">
        <v>7.2</v>
      </c>
      <c r="B219" s="165" t="s">
        <v>36</v>
      </c>
      <c r="C219" s="35"/>
      <c r="D219" s="162"/>
      <c r="E219" s="36"/>
      <c r="F219" s="348"/>
      <c r="G219" s="120"/>
      <c r="H219" s="51"/>
      <c r="I219" s="22"/>
      <c r="K219" s="3"/>
    </row>
    <row r="220" spans="1:16" s="38" customFormat="1" x14ac:dyDescent="0.2">
      <c r="A220" s="201" t="s">
        <v>226</v>
      </c>
      <c r="B220" s="161" t="s">
        <v>72</v>
      </c>
      <c r="C220" s="35">
        <v>82.8</v>
      </c>
      <c r="D220" s="162" t="s">
        <v>14</v>
      </c>
      <c r="E220" s="36"/>
      <c r="F220" s="350">
        <f>ROUND((C220*E220),2)</f>
        <v>0</v>
      </c>
      <c r="G220" s="120"/>
      <c r="H220" s="51"/>
      <c r="I220" s="22"/>
      <c r="K220" s="3"/>
    </row>
    <row r="221" spans="1:16" s="38" customFormat="1" x14ac:dyDescent="0.2">
      <c r="A221" s="201" t="s">
        <v>227</v>
      </c>
      <c r="B221" s="161" t="s">
        <v>73</v>
      </c>
      <c r="C221" s="35">
        <v>51.95</v>
      </c>
      <c r="D221" s="162" t="s">
        <v>14</v>
      </c>
      <c r="E221" s="36"/>
      <c r="F221" s="350">
        <f>ROUND((C221*E221),2)</f>
        <v>0</v>
      </c>
      <c r="G221" s="120"/>
      <c r="H221" s="51"/>
      <c r="I221" s="22"/>
      <c r="K221" s="3"/>
    </row>
    <row r="222" spans="1:16" s="38" customFormat="1" x14ac:dyDescent="0.2">
      <c r="A222" s="201" t="s">
        <v>228</v>
      </c>
      <c r="B222" s="161" t="s">
        <v>18</v>
      </c>
      <c r="C222" s="35">
        <v>21.23</v>
      </c>
      <c r="D222" s="162" t="s">
        <v>19</v>
      </c>
      <c r="E222" s="36"/>
      <c r="F222" s="350">
        <f>ROUND((C222*E222),2)</f>
        <v>0</v>
      </c>
      <c r="G222" s="120"/>
      <c r="H222" s="135"/>
      <c r="I222" s="22"/>
      <c r="K222" s="3"/>
    </row>
    <row r="223" spans="1:16" s="38" customFormat="1" x14ac:dyDescent="0.2">
      <c r="A223" s="201"/>
      <c r="B223" s="161"/>
      <c r="C223" s="35"/>
      <c r="D223" s="162"/>
      <c r="E223" s="36"/>
      <c r="F223" s="350"/>
      <c r="G223" s="120"/>
      <c r="H223" s="135"/>
      <c r="I223" s="22"/>
      <c r="K223" s="3"/>
    </row>
    <row r="224" spans="1:16" s="38" customFormat="1" x14ac:dyDescent="0.2">
      <c r="A224" s="200">
        <v>7.3</v>
      </c>
      <c r="B224" s="165" t="s">
        <v>229</v>
      </c>
      <c r="C224" s="35"/>
      <c r="D224" s="162"/>
      <c r="E224" s="36"/>
      <c r="F224" s="350"/>
      <c r="G224" s="120"/>
      <c r="H224" s="135"/>
      <c r="I224" s="22"/>
      <c r="K224" s="3"/>
    </row>
    <row r="225" spans="1:16" s="38" customFormat="1" ht="25.5" x14ac:dyDescent="0.2">
      <c r="A225" s="201" t="s">
        <v>230</v>
      </c>
      <c r="B225" s="161" t="s">
        <v>548</v>
      </c>
      <c r="C225" s="35">
        <v>1</v>
      </c>
      <c r="D225" s="162" t="s">
        <v>5</v>
      </c>
      <c r="E225" s="36"/>
      <c r="F225" s="350">
        <f>ROUND((C225*E225),2)</f>
        <v>0</v>
      </c>
      <c r="G225" s="120"/>
      <c r="H225" s="51"/>
      <c r="I225" s="22"/>
      <c r="K225" s="3"/>
    </row>
    <row r="226" spans="1:16" s="38" customFormat="1" x14ac:dyDescent="0.2">
      <c r="A226" s="201" t="s">
        <v>231</v>
      </c>
      <c r="B226" s="161" t="s">
        <v>232</v>
      </c>
      <c r="C226" s="35">
        <v>1</v>
      </c>
      <c r="D226" s="162" t="s">
        <v>5</v>
      </c>
      <c r="E226" s="36"/>
      <c r="F226" s="348">
        <f>ROUND((C226*E226),2)</f>
        <v>0</v>
      </c>
      <c r="G226" s="120"/>
      <c r="H226" s="51"/>
      <c r="I226" s="22"/>
      <c r="K226" s="3"/>
    </row>
    <row r="227" spans="1:16" s="38" customFormat="1" x14ac:dyDescent="0.2">
      <c r="A227" s="159" t="s">
        <v>233</v>
      </c>
      <c r="B227" s="160" t="s">
        <v>75</v>
      </c>
      <c r="C227" s="35">
        <v>1</v>
      </c>
      <c r="D227" s="149" t="s">
        <v>5</v>
      </c>
      <c r="E227" s="36"/>
      <c r="F227" s="348">
        <f>ROUND((C227*E227),2)</f>
        <v>0</v>
      </c>
      <c r="G227" s="120"/>
      <c r="H227" s="51"/>
      <c r="I227" s="22"/>
      <c r="K227" s="3"/>
    </row>
    <row r="228" spans="1:16" s="38" customFormat="1" x14ac:dyDescent="0.2">
      <c r="A228" s="181"/>
      <c r="B228" s="187"/>
      <c r="C228" s="35">
        <v>0</v>
      </c>
      <c r="D228" s="149"/>
      <c r="E228" s="36"/>
      <c r="F228" s="348"/>
      <c r="G228" s="120"/>
      <c r="H228" s="51"/>
      <c r="I228" s="22"/>
      <c r="K228" s="3"/>
    </row>
    <row r="229" spans="1:16" s="38" customFormat="1" ht="25.5" x14ac:dyDescent="0.2">
      <c r="A229" s="181">
        <v>8</v>
      </c>
      <c r="B229" s="212" t="s">
        <v>549</v>
      </c>
      <c r="C229" s="35"/>
      <c r="D229" s="149"/>
      <c r="E229" s="36"/>
      <c r="F229" s="348"/>
      <c r="G229" s="120"/>
      <c r="H229" s="51"/>
      <c r="I229" s="22"/>
      <c r="K229" s="3"/>
    </row>
    <row r="230" spans="1:16" ht="27" customHeight="1" x14ac:dyDescent="0.2">
      <c r="A230" s="185">
        <v>8.1</v>
      </c>
      <c r="B230" s="187" t="s">
        <v>234</v>
      </c>
      <c r="C230" s="40">
        <v>20.13</v>
      </c>
      <c r="D230" s="141" t="s">
        <v>19</v>
      </c>
      <c r="E230" s="41"/>
      <c r="F230" s="349">
        <f>ROUND((C230*E230),2)</f>
        <v>0</v>
      </c>
      <c r="G230" s="120"/>
      <c r="H230" s="51"/>
      <c r="I230" s="22"/>
      <c r="K230" s="3"/>
    </row>
    <row r="231" spans="1:16" ht="25.5" x14ac:dyDescent="0.2">
      <c r="A231" s="185">
        <v>8.1999999999999993</v>
      </c>
      <c r="B231" s="187" t="s">
        <v>235</v>
      </c>
      <c r="C231" s="40">
        <v>43.04</v>
      </c>
      <c r="D231" s="141" t="s">
        <v>19</v>
      </c>
      <c r="E231" s="41"/>
      <c r="F231" s="349">
        <f>ROUND((C231*E231),2)</f>
        <v>0</v>
      </c>
      <c r="G231" s="120"/>
      <c r="H231" s="51"/>
      <c r="I231" s="22"/>
      <c r="K231" s="3"/>
    </row>
    <row r="232" spans="1:16" x14ac:dyDescent="0.2">
      <c r="A232" s="185">
        <v>8.3000000000000007</v>
      </c>
      <c r="B232" s="187" t="s">
        <v>236</v>
      </c>
      <c r="C232" s="148">
        <v>29.66</v>
      </c>
      <c r="D232" s="149" t="s">
        <v>19</v>
      </c>
      <c r="E232" s="36"/>
      <c r="F232" s="348">
        <f>ROUND((C232*E232),2)</f>
        <v>0</v>
      </c>
      <c r="G232" s="120"/>
      <c r="H232" s="51"/>
      <c r="I232" s="22"/>
      <c r="K232" s="3"/>
    </row>
    <row r="233" spans="1:16" ht="25.5" x14ac:dyDescent="0.2">
      <c r="A233" s="185">
        <v>8.4</v>
      </c>
      <c r="B233" s="187" t="s">
        <v>237</v>
      </c>
      <c r="C233" s="40">
        <v>2</v>
      </c>
      <c r="D233" s="141" t="s">
        <v>5</v>
      </c>
      <c r="E233" s="41"/>
      <c r="F233" s="351">
        <f>ROUND((C233*E233),2)</f>
        <v>0</v>
      </c>
      <c r="G233" s="120"/>
      <c r="H233" s="51"/>
      <c r="I233" s="22"/>
      <c r="K233" s="3"/>
    </row>
    <row r="234" spans="1:16" s="38" customFormat="1" x14ac:dyDescent="0.2">
      <c r="A234" s="185"/>
      <c r="B234" s="187"/>
      <c r="C234" s="35"/>
      <c r="D234" s="149"/>
      <c r="E234" s="36"/>
      <c r="F234" s="350"/>
      <c r="G234" s="120"/>
      <c r="H234" s="51"/>
      <c r="I234" s="22"/>
      <c r="K234" s="3"/>
    </row>
    <row r="235" spans="1:16" s="38" customFormat="1" x14ac:dyDescent="0.2">
      <c r="A235" s="179">
        <v>8.5</v>
      </c>
      <c r="B235" s="180" t="s">
        <v>238</v>
      </c>
      <c r="C235" s="35"/>
      <c r="D235" s="149"/>
      <c r="E235" s="68"/>
      <c r="F235" s="350"/>
      <c r="G235" s="120"/>
      <c r="H235" s="51"/>
      <c r="I235" s="22"/>
      <c r="K235" s="3"/>
    </row>
    <row r="236" spans="1:16" s="38" customFormat="1" x14ac:dyDescent="0.2">
      <c r="A236" s="233" t="s">
        <v>239</v>
      </c>
      <c r="B236" s="234" t="s">
        <v>29</v>
      </c>
      <c r="C236" s="35">
        <v>73.69</v>
      </c>
      <c r="D236" s="149" t="s">
        <v>12</v>
      </c>
      <c r="E236" s="68"/>
      <c r="F236" s="350">
        <f>ROUND((C236*E236),2)</f>
        <v>0</v>
      </c>
      <c r="G236" s="120"/>
      <c r="H236" s="51"/>
      <c r="I236" s="22"/>
      <c r="K236" s="3"/>
      <c r="L236" s="29"/>
      <c r="M236" s="29"/>
      <c r="N236" s="29"/>
      <c r="O236" s="29"/>
      <c r="P236" s="29"/>
    </row>
    <row r="237" spans="1:16" s="62" customFormat="1" ht="13.5" customHeight="1" x14ac:dyDescent="0.2">
      <c r="A237" s="233" t="s">
        <v>240</v>
      </c>
      <c r="B237" s="234" t="s">
        <v>35</v>
      </c>
      <c r="C237" s="35">
        <v>63.29</v>
      </c>
      <c r="D237" s="149" t="s">
        <v>12</v>
      </c>
      <c r="E237" s="68"/>
      <c r="F237" s="350">
        <f>ROUND((C237*E237),2)</f>
        <v>0</v>
      </c>
      <c r="G237" s="120"/>
      <c r="H237" s="51"/>
      <c r="I237" s="22"/>
      <c r="J237" s="61"/>
      <c r="K237" s="3"/>
      <c r="L237" s="29"/>
      <c r="M237" s="29"/>
      <c r="N237" s="29"/>
      <c r="O237" s="29"/>
      <c r="P237" s="29"/>
    </row>
    <row r="238" spans="1:16" s="62" customFormat="1" ht="13.5" customHeight="1" x14ac:dyDescent="0.2">
      <c r="A238" s="235" t="s">
        <v>241</v>
      </c>
      <c r="B238" s="236" t="s">
        <v>242</v>
      </c>
      <c r="C238" s="45">
        <v>12.48</v>
      </c>
      <c r="D238" s="209" t="s">
        <v>12</v>
      </c>
      <c r="E238" s="363"/>
      <c r="F238" s="359">
        <f>ROUND((C238*E238),2)</f>
        <v>0</v>
      </c>
      <c r="G238" s="120"/>
      <c r="H238" s="51"/>
      <c r="I238" s="22"/>
      <c r="J238" s="61"/>
      <c r="K238" s="3"/>
      <c r="L238" s="29"/>
      <c r="M238" s="29"/>
      <c r="N238" s="29"/>
      <c r="O238" s="29"/>
      <c r="P238" s="29"/>
    </row>
    <row r="239" spans="1:16" s="62" customFormat="1" ht="13.5" customHeight="1" x14ac:dyDescent="0.2">
      <c r="A239" s="233"/>
      <c r="B239" s="234"/>
      <c r="C239" s="35"/>
      <c r="D239" s="149"/>
      <c r="E239" s="68"/>
      <c r="F239" s="348"/>
      <c r="G239" s="120"/>
      <c r="H239" s="51"/>
      <c r="I239" s="22"/>
      <c r="J239" s="61"/>
      <c r="K239" s="3"/>
      <c r="L239" s="29"/>
      <c r="M239" s="29"/>
      <c r="N239" s="29"/>
      <c r="O239" s="29"/>
      <c r="P239" s="29"/>
    </row>
    <row r="240" spans="1:16" s="66" customFormat="1" ht="13.5" customHeight="1" x14ac:dyDescent="0.2">
      <c r="A240" s="179">
        <v>8.6</v>
      </c>
      <c r="B240" s="180" t="s">
        <v>243</v>
      </c>
      <c r="C240" s="59"/>
      <c r="D240" s="198"/>
      <c r="E240" s="364"/>
      <c r="F240" s="365"/>
      <c r="G240" s="120"/>
      <c r="H240" s="63"/>
      <c r="I240" s="49"/>
      <c r="J240" s="64"/>
      <c r="K240" s="50"/>
      <c r="L240" s="65"/>
      <c r="M240" s="65"/>
      <c r="N240" s="65"/>
      <c r="O240" s="65"/>
      <c r="P240" s="65"/>
    </row>
    <row r="241" spans="1:16" s="66" customFormat="1" ht="13.5" customHeight="1" x14ac:dyDescent="0.2">
      <c r="A241" s="179"/>
      <c r="B241" s="180"/>
      <c r="C241" s="59"/>
      <c r="D241" s="198"/>
      <c r="E241" s="364"/>
      <c r="F241" s="365"/>
      <c r="G241" s="120"/>
      <c r="H241" s="63"/>
      <c r="I241" s="49"/>
      <c r="J241" s="64"/>
      <c r="K241" s="50"/>
      <c r="L241" s="65"/>
      <c r="M241" s="65"/>
      <c r="N241" s="65"/>
      <c r="O241" s="65"/>
      <c r="P241" s="65"/>
    </row>
    <row r="242" spans="1:16" s="53" customFormat="1" ht="51" x14ac:dyDescent="0.2">
      <c r="A242" s="237" t="s">
        <v>244</v>
      </c>
      <c r="B242" s="173" t="s">
        <v>245</v>
      </c>
      <c r="C242" s="171"/>
      <c r="D242" s="163"/>
      <c r="E242" s="354"/>
      <c r="F242" s="121"/>
      <c r="G242" s="120"/>
      <c r="H242" s="2"/>
      <c r="I242" s="2"/>
      <c r="J242" s="2"/>
      <c r="K242" s="2"/>
      <c r="L242" s="2"/>
      <c r="M242" s="2"/>
    </row>
    <row r="243" spans="1:16" s="53" customFormat="1" ht="12.75" customHeight="1" x14ac:dyDescent="0.2">
      <c r="A243" s="167" t="s">
        <v>246</v>
      </c>
      <c r="B243" s="168" t="s">
        <v>247</v>
      </c>
      <c r="C243" s="171">
        <v>5</v>
      </c>
      <c r="D243" s="163" t="s">
        <v>5</v>
      </c>
      <c r="E243" s="354"/>
      <c r="F243" s="121">
        <f>ROUND(C243*E243,2)</f>
        <v>0</v>
      </c>
      <c r="G243" s="120"/>
      <c r="H243" s="2"/>
      <c r="I243" s="2"/>
      <c r="J243" s="2"/>
      <c r="K243" s="2"/>
      <c r="L243" s="2"/>
      <c r="M243" s="2"/>
    </row>
    <row r="244" spans="1:16" s="53" customFormat="1" ht="12.75" customHeight="1" x14ac:dyDescent="0.2">
      <c r="A244" s="176"/>
      <c r="B244" s="177"/>
      <c r="C244" s="174"/>
      <c r="D244" s="166"/>
      <c r="E244" s="355"/>
      <c r="F244" s="356"/>
      <c r="G244" s="120"/>
      <c r="H244" s="2"/>
      <c r="I244" s="2"/>
      <c r="J244" s="2"/>
      <c r="K244" s="2"/>
      <c r="L244" s="2"/>
      <c r="M244" s="2"/>
    </row>
    <row r="245" spans="1:16" s="53" customFormat="1" x14ac:dyDescent="0.2">
      <c r="A245" s="237" t="s">
        <v>248</v>
      </c>
      <c r="B245" s="238" t="s">
        <v>557</v>
      </c>
      <c r="C245" s="171"/>
      <c r="D245" s="163"/>
      <c r="E245" s="354"/>
      <c r="F245" s="121"/>
      <c r="G245" s="120"/>
      <c r="H245" s="2"/>
      <c r="I245" s="2"/>
      <c r="J245" s="2"/>
      <c r="K245" s="2"/>
      <c r="L245" s="2"/>
      <c r="M245" s="2"/>
    </row>
    <row r="246" spans="1:16" s="53" customFormat="1" ht="5.25" customHeight="1" x14ac:dyDescent="0.2">
      <c r="A246" s="176"/>
      <c r="B246" s="177"/>
      <c r="C246" s="174"/>
      <c r="D246" s="166"/>
      <c r="E246" s="355"/>
      <c r="F246" s="356"/>
      <c r="G246" s="120"/>
      <c r="H246" s="2"/>
      <c r="I246" s="2"/>
      <c r="J246" s="2"/>
      <c r="K246" s="2"/>
      <c r="L246" s="2"/>
      <c r="M246" s="2"/>
    </row>
    <row r="247" spans="1:16" s="53" customFormat="1" ht="12.75" customHeight="1" x14ac:dyDescent="0.2">
      <c r="A247" s="167" t="s">
        <v>249</v>
      </c>
      <c r="B247" s="239" t="s">
        <v>10</v>
      </c>
      <c r="C247" s="171">
        <v>473</v>
      </c>
      <c r="D247" s="163" t="s">
        <v>19</v>
      </c>
      <c r="E247" s="354"/>
      <c r="F247" s="121">
        <f>ROUND(C247*E247,2)</f>
        <v>0</v>
      </c>
      <c r="G247" s="120"/>
      <c r="H247" s="2"/>
      <c r="I247" s="2"/>
      <c r="J247" s="2"/>
      <c r="K247" s="2"/>
      <c r="L247" s="2"/>
      <c r="M247" s="2"/>
    </row>
    <row r="248" spans="1:16" s="53" customFormat="1" ht="6" customHeight="1" x14ac:dyDescent="0.2">
      <c r="A248" s="167"/>
      <c r="B248" s="168"/>
      <c r="C248" s="171"/>
      <c r="D248" s="163"/>
      <c r="E248" s="354"/>
      <c r="F248" s="121"/>
      <c r="G248" s="120"/>
      <c r="H248" s="2"/>
      <c r="I248" s="2"/>
      <c r="J248" s="2"/>
      <c r="K248" s="2"/>
      <c r="L248" s="2"/>
      <c r="M248" s="2"/>
    </row>
    <row r="249" spans="1:16" s="53" customFormat="1" ht="12.75" customHeight="1" x14ac:dyDescent="0.2">
      <c r="A249" s="172" t="s">
        <v>250</v>
      </c>
      <c r="B249" s="173" t="s">
        <v>55</v>
      </c>
      <c r="C249" s="174"/>
      <c r="D249" s="166"/>
      <c r="E249" s="355"/>
      <c r="F249" s="356"/>
      <c r="G249" s="120"/>
      <c r="H249" s="2"/>
      <c r="I249" s="2"/>
      <c r="J249" s="2"/>
      <c r="K249" s="2"/>
      <c r="L249" s="2"/>
      <c r="M249" s="2"/>
    </row>
    <row r="250" spans="1:16" s="53" customFormat="1" ht="12.75" customHeight="1" x14ac:dyDescent="0.2">
      <c r="A250" s="175" t="s">
        <v>251</v>
      </c>
      <c r="B250" s="168" t="s">
        <v>34</v>
      </c>
      <c r="C250" s="171">
        <v>525.03</v>
      </c>
      <c r="D250" s="163" t="s">
        <v>12</v>
      </c>
      <c r="E250" s="354"/>
      <c r="F250" s="121">
        <f>ROUND(C250*E250,2)</f>
        <v>0</v>
      </c>
      <c r="G250" s="120"/>
      <c r="H250" s="2"/>
      <c r="I250" s="2"/>
      <c r="J250" s="2"/>
      <c r="K250" s="2"/>
      <c r="L250" s="2"/>
      <c r="M250" s="2"/>
    </row>
    <row r="251" spans="1:16" s="53" customFormat="1" ht="12.75" customHeight="1" x14ac:dyDescent="0.2">
      <c r="A251" s="175" t="s">
        <v>252</v>
      </c>
      <c r="B251" s="168" t="s">
        <v>82</v>
      </c>
      <c r="C251" s="171">
        <v>40.21</v>
      </c>
      <c r="D251" s="163" t="s">
        <v>12</v>
      </c>
      <c r="E251" s="354"/>
      <c r="F251" s="121">
        <f>ROUND(C251*E251,2)</f>
        <v>0</v>
      </c>
      <c r="G251" s="120"/>
      <c r="H251" s="2"/>
      <c r="I251" s="2"/>
      <c r="J251" s="2"/>
      <c r="K251" s="2"/>
      <c r="L251" s="2"/>
      <c r="M251" s="2"/>
    </row>
    <row r="252" spans="1:16" s="53" customFormat="1" ht="25.5" x14ac:dyDescent="0.2">
      <c r="A252" s="175" t="s">
        <v>253</v>
      </c>
      <c r="B252" s="168" t="s">
        <v>84</v>
      </c>
      <c r="C252" s="171">
        <v>460.58</v>
      </c>
      <c r="D252" s="163" t="s">
        <v>12</v>
      </c>
      <c r="E252" s="354"/>
      <c r="F252" s="121">
        <f>ROUND(C252*E252,2)</f>
        <v>0</v>
      </c>
      <c r="G252" s="120"/>
      <c r="H252" s="2"/>
      <c r="I252" s="2"/>
      <c r="J252" s="2"/>
      <c r="K252" s="2"/>
      <c r="L252" s="2"/>
      <c r="M252" s="2"/>
    </row>
    <row r="253" spans="1:16" s="53" customFormat="1" ht="25.5" x14ac:dyDescent="0.2">
      <c r="A253" s="175" t="s">
        <v>254</v>
      </c>
      <c r="B253" s="168" t="s">
        <v>86</v>
      </c>
      <c r="C253" s="171">
        <v>83.79</v>
      </c>
      <c r="D253" s="163" t="s">
        <v>12</v>
      </c>
      <c r="E253" s="354"/>
      <c r="F253" s="121">
        <f>ROUND(C253*E253,2)</f>
        <v>0</v>
      </c>
      <c r="G253" s="120"/>
      <c r="H253" s="2"/>
      <c r="I253" s="2"/>
      <c r="J253" s="2"/>
      <c r="K253" s="2"/>
      <c r="L253" s="2"/>
      <c r="M253" s="2"/>
    </row>
    <row r="254" spans="1:16" s="53" customFormat="1" ht="7.5" customHeight="1" x14ac:dyDescent="0.2">
      <c r="A254" s="176"/>
      <c r="B254" s="177"/>
      <c r="C254" s="174"/>
      <c r="D254" s="166"/>
      <c r="E254" s="355"/>
      <c r="F254" s="356"/>
      <c r="G254" s="120"/>
      <c r="H254" s="2"/>
      <c r="I254" s="2"/>
      <c r="J254" s="2"/>
      <c r="K254" s="2"/>
      <c r="L254" s="2"/>
      <c r="M254" s="2"/>
    </row>
    <row r="255" spans="1:16" s="53" customFormat="1" ht="12.75" customHeight="1" x14ac:dyDescent="0.2">
      <c r="A255" s="178" t="s">
        <v>255</v>
      </c>
      <c r="B255" s="173" t="s">
        <v>87</v>
      </c>
      <c r="C255" s="171"/>
      <c r="D255" s="163"/>
      <c r="E255" s="354"/>
      <c r="F255" s="121"/>
      <c r="G255" s="120"/>
      <c r="H255" s="2"/>
      <c r="I255" s="2"/>
      <c r="J255" s="2"/>
      <c r="K255" s="2"/>
      <c r="L255" s="2"/>
      <c r="M255" s="2"/>
    </row>
    <row r="256" spans="1:16" s="53" customFormat="1" ht="12.75" customHeight="1" x14ac:dyDescent="0.2">
      <c r="A256" s="175" t="s">
        <v>256</v>
      </c>
      <c r="B256" s="168" t="s">
        <v>257</v>
      </c>
      <c r="C256" s="171">
        <v>491.92</v>
      </c>
      <c r="D256" s="163" t="s">
        <v>19</v>
      </c>
      <c r="E256" s="354"/>
      <c r="F256" s="121">
        <f>ROUND(C256*E256,2)</f>
        <v>0</v>
      </c>
      <c r="G256" s="120"/>
      <c r="H256" s="2"/>
      <c r="I256" s="2"/>
      <c r="J256" s="2"/>
      <c r="K256" s="2"/>
      <c r="L256" s="2"/>
      <c r="M256" s="2"/>
    </row>
    <row r="257" spans="1:16" s="53" customFormat="1" ht="7.5" customHeight="1" x14ac:dyDescent="0.2">
      <c r="A257" s="176"/>
      <c r="B257" s="177"/>
      <c r="C257" s="174"/>
      <c r="D257" s="166"/>
      <c r="E257" s="355"/>
      <c r="F257" s="356"/>
      <c r="G257" s="120"/>
      <c r="H257" s="2"/>
      <c r="I257" s="2"/>
      <c r="J257" s="2"/>
      <c r="K257" s="2"/>
      <c r="L257" s="2"/>
      <c r="M257" s="2"/>
    </row>
    <row r="258" spans="1:16" s="53" customFormat="1" ht="12.75" customHeight="1" x14ac:dyDescent="0.2">
      <c r="A258" s="178" t="s">
        <v>258</v>
      </c>
      <c r="B258" s="173" t="s">
        <v>90</v>
      </c>
      <c r="C258" s="171"/>
      <c r="D258" s="163"/>
      <c r="E258" s="354"/>
      <c r="F258" s="121"/>
      <c r="G258" s="120"/>
      <c r="H258" s="2"/>
      <c r="I258" s="2"/>
      <c r="J258" s="2"/>
      <c r="K258" s="2"/>
      <c r="L258" s="2"/>
      <c r="M258" s="2"/>
    </row>
    <row r="259" spans="1:16" s="53" customFormat="1" ht="12.75" customHeight="1" x14ac:dyDescent="0.2">
      <c r="A259" s="175" t="s">
        <v>259</v>
      </c>
      <c r="B259" s="168" t="s">
        <v>257</v>
      </c>
      <c r="C259" s="171">
        <v>491.92</v>
      </c>
      <c r="D259" s="163" t="s">
        <v>19</v>
      </c>
      <c r="E259" s="354"/>
      <c r="F259" s="121">
        <f>ROUND(C259*E259,2)</f>
        <v>0</v>
      </c>
      <c r="G259" s="120"/>
      <c r="H259" s="2"/>
      <c r="I259" s="2"/>
      <c r="J259" s="2"/>
      <c r="K259" s="2"/>
      <c r="L259" s="2"/>
      <c r="M259" s="2"/>
    </row>
    <row r="260" spans="1:16" s="53" customFormat="1" ht="6.75" customHeight="1" x14ac:dyDescent="0.2">
      <c r="A260" s="175"/>
      <c r="B260" s="168"/>
      <c r="C260" s="171"/>
      <c r="D260" s="163"/>
      <c r="E260" s="354"/>
      <c r="F260" s="121"/>
      <c r="G260" s="120"/>
      <c r="H260" s="2"/>
      <c r="I260" s="2"/>
      <c r="J260" s="2"/>
      <c r="K260" s="2"/>
      <c r="L260" s="2"/>
      <c r="M260" s="2"/>
    </row>
    <row r="261" spans="1:16" s="53" customFormat="1" ht="25.5" customHeight="1" x14ac:dyDescent="0.2">
      <c r="A261" s="240">
        <v>8.6999999999999993</v>
      </c>
      <c r="B261" s="204" t="s">
        <v>260</v>
      </c>
      <c r="C261" s="40">
        <v>1</v>
      </c>
      <c r="D261" s="141" t="s">
        <v>5</v>
      </c>
      <c r="E261" s="41"/>
      <c r="F261" s="351">
        <f>ROUND(C261*E261,2)</f>
        <v>0</v>
      </c>
      <c r="G261" s="120"/>
      <c r="H261" s="75"/>
      <c r="I261" s="2"/>
      <c r="J261" s="2"/>
      <c r="K261" s="28"/>
      <c r="L261" s="28"/>
      <c r="M261" s="2"/>
    </row>
    <row r="262" spans="1:16" s="62" customFormat="1" ht="7.5" customHeight="1" x14ac:dyDescent="0.2">
      <c r="A262" s="145"/>
      <c r="B262" s="241"/>
      <c r="C262" s="35">
        <v>0</v>
      </c>
      <c r="D262" s="149"/>
      <c r="E262" s="36"/>
      <c r="F262" s="350"/>
      <c r="G262" s="120"/>
      <c r="H262" s="51"/>
      <c r="I262" s="22"/>
      <c r="J262" s="61"/>
      <c r="K262" s="3"/>
      <c r="L262" s="29"/>
      <c r="M262" s="29"/>
      <c r="N262" s="29"/>
      <c r="O262" s="29"/>
      <c r="P262" s="29"/>
    </row>
    <row r="263" spans="1:16" s="62" customFormat="1" ht="25.5" customHeight="1" x14ac:dyDescent="0.2">
      <c r="A263" s="188">
        <v>9</v>
      </c>
      <c r="B263" s="165" t="s">
        <v>558</v>
      </c>
      <c r="C263" s="35"/>
      <c r="D263" s="149"/>
      <c r="E263" s="36"/>
      <c r="F263" s="350"/>
      <c r="G263" s="120"/>
      <c r="H263" s="51"/>
      <c r="I263" s="22"/>
      <c r="J263" s="61"/>
      <c r="K263" s="3"/>
      <c r="L263" s="29"/>
      <c r="M263" s="29"/>
      <c r="N263" s="29"/>
      <c r="O263" s="29"/>
      <c r="P263" s="29"/>
    </row>
    <row r="264" spans="1:16" s="62" customFormat="1" ht="13.5" customHeight="1" x14ac:dyDescent="0.2">
      <c r="A264" s="188"/>
      <c r="B264" s="165"/>
      <c r="C264" s="35"/>
      <c r="D264" s="149"/>
      <c r="E264" s="36"/>
      <c r="F264" s="350"/>
      <c r="G264" s="120"/>
      <c r="H264" s="51"/>
      <c r="I264" s="22"/>
      <c r="J264" s="61"/>
      <c r="K264" s="3"/>
      <c r="L264" s="29"/>
      <c r="M264" s="29"/>
      <c r="N264" s="29"/>
      <c r="O264" s="29"/>
      <c r="P264" s="29"/>
    </row>
    <row r="265" spans="1:16" s="62" customFormat="1" ht="13.5" customHeight="1" x14ac:dyDescent="0.2">
      <c r="A265" s="200">
        <v>9.1</v>
      </c>
      <c r="B265" s="165" t="s">
        <v>221</v>
      </c>
      <c r="C265" s="35"/>
      <c r="D265" s="162"/>
      <c r="E265" s="36"/>
      <c r="F265" s="350"/>
      <c r="G265" s="120"/>
      <c r="H265" s="51"/>
      <c r="I265" s="22"/>
      <c r="J265" s="61"/>
      <c r="K265" s="3"/>
      <c r="L265" s="29"/>
      <c r="M265" s="29"/>
      <c r="N265" s="29"/>
      <c r="O265" s="29"/>
      <c r="P265" s="29"/>
    </row>
    <row r="266" spans="1:16" s="62" customFormat="1" ht="25.5" x14ac:dyDescent="0.2">
      <c r="A266" s="201" t="s">
        <v>261</v>
      </c>
      <c r="B266" s="242" t="s">
        <v>262</v>
      </c>
      <c r="C266" s="80">
        <v>0.95</v>
      </c>
      <c r="D266" s="163" t="s">
        <v>12</v>
      </c>
      <c r="E266" s="41"/>
      <c r="F266" s="349">
        <f>ROUND((C266*E266),2)</f>
        <v>0</v>
      </c>
      <c r="G266" s="120"/>
      <c r="H266" s="51"/>
      <c r="I266" s="22"/>
      <c r="J266" s="61"/>
      <c r="K266" s="3"/>
      <c r="L266" s="29"/>
      <c r="M266" s="29"/>
      <c r="N266" s="29"/>
      <c r="O266" s="29"/>
      <c r="P266" s="29"/>
    </row>
    <row r="267" spans="1:16" s="62" customFormat="1" ht="6.75" customHeight="1" x14ac:dyDescent="0.2">
      <c r="A267" s="188"/>
      <c r="B267" s="165"/>
      <c r="C267" s="35"/>
      <c r="D267" s="149"/>
      <c r="E267" s="36"/>
      <c r="F267" s="348"/>
      <c r="G267" s="120"/>
      <c r="H267" s="51"/>
      <c r="I267" s="22"/>
      <c r="J267" s="61"/>
      <c r="K267" s="3"/>
      <c r="L267" s="29"/>
      <c r="M267" s="29"/>
      <c r="N267" s="29"/>
      <c r="O267" s="29"/>
      <c r="P267" s="29"/>
    </row>
    <row r="268" spans="1:16" s="62" customFormat="1" ht="13.5" customHeight="1" x14ac:dyDescent="0.2">
      <c r="A268" s="243">
        <v>9.1999999999999993</v>
      </c>
      <c r="B268" s="244" t="s">
        <v>263</v>
      </c>
      <c r="C268" s="81"/>
      <c r="D268" s="162"/>
      <c r="E268" s="366"/>
      <c r="F268" s="367">
        <f t="shared" ref="F268:F293" si="4">ROUND(C268*E268,2)</f>
        <v>0</v>
      </c>
      <c r="G268" s="120"/>
      <c r="H268" s="51"/>
      <c r="I268" s="22"/>
      <c r="J268" s="61"/>
      <c r="K268" s="3"/>
      <c r="L268" s="29"/>
      <c r="M268" s="29"/>
      <c r="N268" s="29"/>
      <c r="O268" s="29"/>
      <c r="P268" s="29"/>
    </row>
    <row r="269" spans="1:16" s="62" customFormat="1" ht="25.5" x14ac:dyDescent="0.2">
      <c r="A269" s="245" t="s">
        <v>264</v>
      </c>
      <c r="B269" s="242" t="s">
        <v>265</v>
      </c>
      <c r="C269" s="80">
        <v>841.5</v>
      </c>
      <c r="D269" s="163" t="s">
        <v>266</v>
      </c>
      <c r="E269" s="368"/>
      <c r="F269" s="369">
        <f t="shared" si="4"/>
        <v>0</v>
      </c>
      <c r="G269" s="120"/>
      <c r="H269" s="51"/>
      <c r="I269" s="22"/>
      <c r="J269" s="61"/>
      <c r="K269" s="3"/>
      <c r="L269" s="29"/>
      <c r="M269" s="29"/>
      <c r="N269" s="29"/>
      <c r="O269" s="29"/>
      <c r="P269" s="29"/>
    </row>
    <row r="270" spans="1:16" s="62" customFormat="1" ht="25.5" x14ac:dyDescent="0.2">
      <c r="A270" s="245" t="s">
        <v>267</v>
      </c>
      <c r="B270" s="242" t="s">
        <v>268</v>
      </c>
      <c r="C270" s="81">
        <v>1963.5</v>
      </c>
      <c r="D270" s="162" t="s">
        <v>266</v>
      </c>
      <c r="E270" s="366"/>
      <c r="F270" s="367">
        <f t="shared" si="4"/>
        <v>0</v>
      </c>
      <c r="G270" s="120"/>
      <c r="H270" s="51"/>
      <c r="I270" s="22"/>
      <c r="J270" s="61"/>
      <c r="K270" s="3"/>
      <c r="L270" s="29"/>
      <c r="M270" s="29"/>
      <c r="N270" s="29"/>
      <c r="O270" s="29"/>
      <c r="P270" s="29"/>
    </row>
    <row r="271" spans="1:16" s="62" customFormat="1" ht="25.5" x14ac:dyDescent="0.2">
      <c r="A271" s="245" t="s">
        <v>269</v>
      </c>
      <c r="B271" s="242" t="s">
        <v>270</v>
      </c>
      <c r="C271" s="81">
        <v>1320</v>
      </c>
      <c r="D271" s="162" t="s">
        <v>266</v>
      </c>
      <c r="E271" s="366"/>
      <c r="F271" s="367">
        <f t="shared" si="4"/>
        <v>0</v>
      </c>
      <c r="G271" s="120"/>
      <c r="H271" s="51"/>
      <c r="I271" s="22"/>
      <c r="J271" s="61"/>
      <c r="K271" s="3"/>
      <c r="L271" s="29"/>
      <c r="M271" s="29"/>
      <c r="N271" s="29"/>
      <c r="O271" s="29"/>
      <c r="P271" s="29"/>
    </row>
    <row r="272" spans="1:16" s="62" customFormat="1" ht="7.5" customHeight="1" x14ac:dyDescent="0.2">
      <c r="A272" s="240"/>
      <c r="B272" s="242"/>
      <c r="C272" s="81"/>
      <c r="D272" s="162"/>
      <c r="E272" s="366"/>
      <c r="F272" s="367">
        <f t="shared" si="4"/>
        <v>0</v>
      </c>
      <c r="G272" s="120"/>
      <c r="H272" s="51"/>
      <c r="I272" s="22"/>
      <c r="J272" s="61"/>
      <c r="K272" s="3"/>
      <c r="L272" s="29"/>
      <c r="M272" s="29"/>
      <c r="N272" s="29"/>
      <c r="O272" s="29"/>
      <c r="P272" s="29"/>
    </row>
    <row r="273" spans="1:16" s="62" customFormat="1" ht="13.5" customHeight="1" x14ac:dyDescent="0.2">
      <c r="A273" s="243">
        <v>9.3000000000000007</v>
      </c>
      <c r="B273" s="246" t="s">
        <v>271</v>
      </c>
      <c r="C273" s="183"/>
      <c r="D273" s="149"/>
      <c r="E273" s="68"/>
      <c r="F273" s="367">
        <f t="shared" si="4"/>
        <v>0</v>
      </c>
      <c r="G273" s="120"/>
      <c r="H273" s="51"/>
      <c r="I273" s="22"/>
      <c r="J273" s="61"/>
      <c r="K273" s="3"/>
      <c r="L273" s="29"/>
      <c r="M273" s="29"/>
      <c r="N273" s="29"/>
      <c r="O273" s="29"/>
      <c r="P273" s="29"/>
    </row>
    <row r="274" spans="1:16" s="62" customFormat="1" ht="13.5" customHeight="1" x14ac:dyDescent="0.2">
      <c r="A274" s="240" t="s">
        <v>272</v>
      </c>
      <c r="B274" s="247" t="s">
        <v>273</v>
      </c>
      <c r="C274" s="183">
        <v>79</v>
      </c>
      <c r="D274" s="149" t="s">
        <v>5</v>
      </c>
      <c r="E274" s="68"/>
      <c r="F274" s="367">
        <f t="shared" si="4"/>
        <v>0</v>
      </c>
      <c r="G274" s="120"/>
      <c r="H274" s="51"/>
      <c r="I274" s="22"/>
      <c r="J274" s="61"/>
      <c r="K274" s="3"/>
      <c r="L274" s="29"/>
      <c r="M274" s="29"/>
      <c r="N274" s="29"/>
      <c r="O274" s="29"/>
      <c r="P274" s="29"/>
    </row>
    <row r="275" spans="1:16" s="62" customFormat="1" ht="13.5" customHeight="1" x14ac:dyDescent="0.2">
      <c r="A275" s="240" t="s">
        <v>274</v>
      </c>
      <c r="B275" s="247" t="s">
        <v>275</v>
      </c>
      <c r="C275" s="183">
        <v>1</v>
      </c>
      <c r="D275" s="149" t="s">
        <v>5</v>
      </c>
      <c r="E275" s="68"/>
      <c r="F275" s="367">
        <f t="shared" si="4"/>
        <v>0</v>
      </c>
      <c r="G275" s="120"/>
      <c r="H275" s="51"/>
      <c r="I275" s="22"/>
      <c r="J275" s="61"/>
      <c r="K275" s="3"/>
      <c r="L275" s="29"/>
      <c r="M275" s="29"/>
      <c r="N275" s="29"/>
      <c r="O275" s="29"/>
      <c r="P275" s="29"/>
    </row>
    <row r="276" spans="1:16" s="62" customFormat="1" ht="13.5" customHeight="1" x14ac:dyDescent="0.2">
      <c r="A276" s="240" t="s">
        <v>276</v>
      </c>
      <c r="B276" s="247" t="s">
        <v>277</v>
      </c>
      <c r="C276" s="183">
        <v>1</v>
      </c>
      <c r="D276" s="149" t="s">
        <v>5</v>
      </c>
      <c r="E276" s="68"/>
      <c r="F276" s="367">
        <f t="shared" si="4"/>
        <v>0</v>
      </c>
      <c r="G276" s="120"/>
      <c r="H276" s="51"/>
      <c r="I276" s="22"/>
      <c r="J276" s="61"/>
      <c r="K276" s="3"/>
      <c r="L276" s="29"/>
      <c r="M276" s="29"/>
      <c r="N276" s="29"/>
      <c r="O276" s="29"/>
      <c r="P276" s="29"/>
    </row>
    <row r="277" spans="1:16" s="62" customFormat="1" ht="13.5" customHeight="1" x14ac:dyDescent="0.2">
      <c r="A277" s="240" t="s">
        <v>278</v>
      </c>
      <c r="B277" s="247" t="s">
        <v>279</v>
      </c>
      <c r="C277" s="183">
        <v>1</v>
      </c>
      <c r="D277" s="149" t="s">
        <v>5</v>
      </c>
      <c r="E277" s="68"/>
      <c r="F277" s="367">
        <f t="shared" si="4"/>
        <v>0</v>
      </c>
      <c r="G277" s="120"/>
      <c r="H277" s="51"/>
      <c r="I277" s="22"/>
      <c r="J277" s="61"/>
      <c r="K277" s="3"/>
      <c r="L277" s="29"/>
      <c r="M277" s="29"/>
      <c r="N277" s="29"/>
      <c r="O277" s="29"/>
      <c r="P277" s="29"/>
    </row>
    <row r="278" spans="1:16" s="62" customFormat="1" ht="13.5" customHeight="1" x14ac:dyDescent="0.2">
      <c r="A278" s="240" t="s">
        <v>280</v>
      </c>
      <c r="B278" s="247" t="s">
        <v>281</v>
      </c>
      <c r="C278" s="183">
        <v>1</v>
      </c>
      <c r="D278" s="149" t="s">
        <v>5</v>
      </c>
      <c r="E278" s="68"/>
      <c r="F278" s="370">
        <f t="shared" si="4"/>
        <v>0</v>
      </c>
      <c r="G278" s="120"/>
      <c r="H278" s="51"/>
      <c r="I278" s="22"/>
      <c r="J278" s="61"/>
      <c r="K278" s="3"/>
      <c r="L278" s="29"/>
      <c r="M278" s="29"/>
      <c r="N278" s="29"/>
      <c r="O278" s="29"/>
      <c r="P278" s="29"/>
    </row>
    <row r="279" spans="1:16" s="62" customFormat="1" ht="13.5" customHeight="1" x14ac:dyDescent="0.2">
      <c r="A279" s="240" t="s">
        <v>282</v>
      </c>
      <c r="B279" s="247" t="s">
        <v>283</v>
      </c>
      <c r="C279" s="183">
        <v>1</v>
      </c>
      <c r="D279" s="149" t="s">
        <v>5</v>
      </c>
      <c r="E279" s="68"/>
      <c r="F279" s="370">
        <f t="shared" si="4"/>
        <v>0</v>
      </c>
      <c r="G279" s="120"/>
      <c r="H279" s="51"/>
      <c r="I279" s="22"/>
      <c r="J279" s="61"/>
      <c r="K279" s="3"/>
      <c r="L279" s="29"/>
      <c r="M279" s="29"/>
      <c r="N279" s="29"/>
      <c r="O279" s="29"/>
      <c r="P279" s="29"/>
    </row>
    <row r="280" spans="1:16" s="62" customFormat="1" ht="6" customHeight="1" x14ac:dyDescent="0.2">
      <c r="A280" s="240"/>
      <c r="B280" s="242"/>
      <c r="C280" s="81"/>
      <c r="D280" s="162"/>
      <c r="E280" s="366"/>
      <c r="F280" s="370">
        <f t="shared" si="4"/>
        <v>0</v>
      </c>
      <c r="G280" s="120"/>
      <c r="H280" s="51"/>
      <c r="I280" s="22"/>
      <c r="J280" s="61"/>
      <c r="K280" s="3"/>
      <c r="L280" s="29"/>
      <c r="M280" s="29"/>
      <c r="N280" s="29"/>
      <c r="O280" s="29"/>
      <c r="P280" s="29"/>
    </row>
    <row r="281" spans="1:16" s="62" customFormat="1" ht="13.5" customHeight="1" x14ac:dyDescent="0.2">
      <c r="A281" s="243">
        <v>9.4</v>
      </c>
      <c r="B281" s="244" t="s">
        <v>284</v>
      </c>
      <c r="C281" s="81"/>
      <c r="D281" s="162"/>
      <c r="E281" s="366"/>
      <c r="F281" s="370">
        <f t="shared" si="4"/>
        <v>0</v>
      </c>
      <c r="G281" s="120"/>
      <c r="H281" s="51"/>
      <c r="I281" s="22"/>
      <c r="J281" s="61"/>
      <c r="K281" s="3"/>
      <c r="L281" s="29"/>
      <c r="M281" s="29"/>
      <c r="N281" s="29"/>
      <c r="O281" s="29"/>
      <c r="P281" s="29"/>
    </row>
    <row r="282" spans="1:16" s="62" customFormat="1" ht="13.5" customHeight="1" x14ac:dyDescent="0.2">
      <c r="A282" s="248" t="s">
        <v>285</v>
      </c>
      <c r="B282" s="249" t="s">
        <v>286</v>
      </c>
      <c r="C282" s="250">
        <v>1460.84</v>
      </c>
      <c r="D282" s="209" t="s">
        <v>149</v>
      </c>
      <c r="E282" s="363"/>
      <c r="F282" s="371">
        <f t="shared" si="4"/>
        <v>0</v>
      </c>
      <c r="G282" s="120"/>
      <c r="H282" s="51"/>
      <c r="I282" s="22"/>
      <c r="J282" s="61"/>
      <c r="K282" s="3"/>
      <c r="L282" s="29"/>
      <c r="M282" s="29"/>
      <c r="N282" s="29"/>
      <c r="O282" s="29"/>
      <c r="P282" s="29"/>
    </row>
    <row r="283" spans="1:16" s="62" customFormat="1" ht="13.5" customHeight="1" x14ac:dyDescent="0.2">
      <c r="A283" s="240" t="s">
        <v>287</v>
      </c>
      <c r="B283" s="251" t="s">
        <v>288</v>
      </c>
      <c r="C283" s="183">
        <v>73.239999999999995</v>
      </c>
      <c r="D283" s="149" t="s">
        <v>39</v>
      </c>
      <c r="E283" s="68"/>
      <c r="F283" s="367">
        <f t="shared" si="4"/>
        <v>0</v>
      </c>
      <c r="G283" s="120"/>
      <c r="H283" s="51"/>
      <c r="I283" s="22"/>
      <c r="J283" s="61"/>
      <c r="K283" s="3"/>
      <c r="L283" s="29"/>
      <c r="M283" s="29"/>
      <c r="N283" s="29"/>
      <c r="O283" s="29"/>
      <c r="P283" s="29"/>
    </row>
    <row r="284" spans="1:16" s="62" customFormat="1" ht="13.5" customHeight="1" x14ac:dyDescent="0.2">
      <c r="A284" s="240" t="s">
        <v>289</v>
      </c>
      <c r="B284" s="251" t="s">
        <v>290</v>
      </c>
      <c r="C284" s="183">
        <v>104.63</v>
      </c>
      <c r="D284" s="149" t="s">
        <v>39</v>
      </c>
      <c r="E284" s="68"/>
      <c r="F284" s="367">
        <f t="shared" si="4"/>
        <v>0</v>
      </c>
      <c r="G284" s="120"/>
      <c r="H284" s="51"/>
      <c r="I284" s="22"/>
      <c r="J284" s="61"/>
      <c r="K284" s="3"/>
      <c r="L284" s="29"/>
      <c r="M284" s="29"/>
      <c r="N284" s="29"/>
      <c r="O284" s="29"/>
      <c r="P284" s="29"/>
    </row>
    <row r="285" spans="1:16" s="62" customFormat="1" ht="13.5" customHeight="1" x14ac:dyDescent="0.2">
      <c r="A285" s="240" t="s">
        <v>291</v>
      </c>
      <c r="B285" s="251" t="s">
        <v>292</v>
      </c>
      <c r="C285" s="183">
        <v>11</v>
      </c>
      <c r="D285" s="149" t="s">
        <v>5</v>
      </c>
      <c r="E285" s="68"/>
      <c r="F285" s="367">
        <f t="shared" si="4"/>
        <v>0</v>
      </c>
      <c r="G285" s="120"/>
      <c r="H285" s="51"/>
      <c r="I285" s="22"/>
      <c r="J285" s="61"/>
      <c r="K285" s="3"/>
      <c r="L285" s="29"/>
      <c r="M285" s="29"/>
      <c r="N285" s="29"/>
      <c r="O285" s="29"/>
      <c r="P285" s="29"/>
    </row>
    <row r="286" spans="1:16" s="62" customFormat="1" ht="13.5" customHeight="1" x14ac:dyDescent="0.2">
      <c r="A286" s="240" t="s">
        <v>293</v>
      </c>
      <c r="B286" s="251" t="s">
        <v>294</v>
      </c>
      <c r="C286" s="183">
        <v>1</v>
      </c>
      <c r="D286" s="149" t="s">
        <v>39</v>
      </c>
      <c r="E286" s="68"/>
      <c r="F286" s="367">
        <f t="shared" si="4"/>
        <v>0</v>
      </c>
      <c r="G286" s="120"/>
      <c r="H286" s="51"/>
      <c r="I286" s="22"/>
      <c r="J286" s="61"/>
      <c r="K286" s="3"/>
      <c r="L286" s="29"/>
      <c r="M286" s="29"/>
      <c r="N286" s="29"/>
      <c r="O286" s="29"/>
      <c r="P286" s="29"/>
    </row>
    <row r="287" spans="1:16" s="62" customFormat="1" ht="13.5" customHeight="1" x14ac:dyDescent="0.2">
      <c r="A287" s="240"/>
      <c r="B287" s="242"/>
      <c r="C287" s="81"/>
      <c r="D287" s="162"/>
      <c r="E287" s="366"/>
      <c r="F287" s="367">
        <f t="shared" si="4"/>
        <v>0</v>
      </c>
      <c r="G287" s="120"/>
      <c r="H287" s="51"/>
      <c r="I287" s="22"/>
      <c r="J287" s="61"/>
      <c r="K287" s="3"/>
      <c r="L287" s="29"/>
      <c r="M287" s="29"/>
      <c r="N287" s="29"/>
      <c r="O287" s="29"/>
      <c r="P287" s="29"/>
    </row>
    <row r="288" spans="1:16" s="62" customFormat="1" ht="13.5" customHeight="1" x14ac:dyDescent="0.2">
      <c r="A288" s="243">
        <v>9.5</v>
      </c>
      <c r="B288" s="244" t="s">
        <v>271</v>
      </c>
      <c r="C288" s="81"/>
      <c r="D288" s="162"/>
      <c r="E288" s="366"/>
      <c r="F288" s="367">
        <f t="shared" si="4"/>
        <v>0</v>
      </c>
      <c r="G288" s="120"/>
      <c r="H288" s="51"/>
      <c r="I288" s="22"/>
      <c r="J288" s="61"/>
      <c r="K288" s="3"/>
      <c r="L288" s="29"/>
      <c r="M288" s="29"/>
      <c r="N288" s="29"/>
      <c r="O288" s="29"/>
      <c r="P288" s="29"/>
    </row>
    <row r="289" spans="1:16" s="62" customFormat="1" ht="13.5" customHeight="1" x14ac:dyDescent="0.2">
      <c r="A289" s="240" t="s">
        <v>295</v>
      </c>
      <c r="B289" s="197" t="s">
        <v>296</v>
      </c>
      <c r="C289" s="81">
        <v>550</v>
      </c>
      <c r="D289" s="162" t="s">
        <v>5</v>
      </c>
      <c r="E289" s="366"/>
      <c r="F289" s="367">
        <f t="shared" si="4"/>
        <v>0</v>
      </c>
      <c r="G289" s="120"/>
      <c r="H289" s="51"/>
      <c r="I289" s="22"/>
      <c r="J289" s="61"/>
      <c r="K289" s="3"/>
      <c r="L289" s="29"/>
      <c r="M289" s="29"/>
      <c r="N289" s="29"/>
      <c r="O289" s="29"/>
      <c r="P289" s="29"/>
    </row>
    <row r="290" spans="1:16" s="62" customFormat="1" ht="13.5" customHeight="1" x14ac:dyDescent="0.2">
      <c r="A290" s="240" t="s">
        <v>297</v>
      </c>
      <c r="B290" s="251" t="s">
        <v>298</v>
      </c>
      <c r="C290" s="183">
        <v>127.6</v>
      </c>
      <c r="D290" s="149" t="s">
        <v>39</v>
      </c>
      <c r="E290" s="68"/>
      <c r="F290" s="367">
        <f t="shared" si="4"/>
        <v>0</v>
      </c>
      <c r="G290" s="120"/>
      <c r="H290" s="51"/>
      <c r="I290" s="22"/>
      <c r="J290" s="61"/>
      <c r="K290" s="3"/>
      <c r="L290" s="29"/>
      <c r="M290" s="29"/>
      <c r="N290" s="29"/>
      <c r="O290" s="29"/>
      <c r="P290" s="29"/>
    </row>
    <row r="291" spans="1:16" s="62" customFormat="1" ht="13.5" customHeight="1" x14ac:dyDescent="0.2">
      <c r="A291" s="240"/>
      <c r="B291" s="242"/>
      <c r="C291" s="81"/>
      <c r="D291" s="162"/>
      <c r="E291" s="366"/>
      <c r="F291" s="367">
        <f t="shared" si="4"/>
        <v>0</v>
      </c>
      <c r="G291" s="120"/>
      <c r="H291" s="51"/>
      <c r="I291" s="22"/>
      <c r="J291" s="61"/>
      <c r="K291" s="3"/>
      <c r="L291" s="29"/>
      <c r="M291" s="29"/>
      <c r="N291" s="29"/>
      <c r="O291" s="29"/>
      <c r="P291" s="29"/>
    </row>
    <row r="292" spans="1:16" s="62" customFormat="1" ht="13.5" customHeight="1" x14ac:dyDescent="0.2">
      <c r="A292" s="243">
        <v>9.6</v>
      </c>
      <c r="B292" s="244" t="s">
        <v>299</v>
      </c>
      <c r="C292" s="252"/>
      <c r="D292" s="253"/>
      <c r="E292" s="372"/>
      <c r="F292" s="367">
        <f t="shared" si="4"/>
        <v>0</v>
      </c>
      <c r="G292" s="120"/>
      <c r="H292" s="51"/>
      <c r="I292" s="22"/>
      <c r="J292" s="61"/>
      <c r="K292" s="3"/>
      <c r="L292" s="29"/>
      <c r="M292" s="29"/>
      <c r="N292" s="29"/>
      <c r="O292" s="29"/>
      <c r="P292" s="29"/>
    </row>
    <row r="293" spans="1:16" s="62" customFormat="1" ht="13.5" customHeight="1" x14ac:dyDescent="0.2">
      <c r="A293" s="240" t="s">
        <v>300</v>
      </c>
      <c r="B293" s="242" t="s">
        <v>301</v>
      </c>
      <c r="C293" s="81">
        <v>9</v>
      </c>
      <c r="D293" s="162" t="s">
        <v>302</v>
      </c>
      <c r="E293" s="366"/>
      <c r="F293" s="367">
        <f t="shared" si="4"/>
        <v>0</v>
      </c>
      <c r="G293" s="120"/>
      <c r="H293" s="51"/>
      <c r="I293" s="22"/>
      <c r="J293" s="61"/>
      <c r="K293" s="3"/>
      <c r="L293" s="29"/>
      <c r="M293" s="29"/>
      <c r="N293" s="29"/>
      <c r="O293" s="29"/>
      <c r="P293" s="29"/>
    </row>
    <row r="294" spans="1:16" s="62" customFormat="1" ht="13.5" customHeight="1" x14ac:dyDescent="0.2">
      <c r="A294" s="240"/>
      <c r="B294" s="242"/>
      <c r="C294" s="81"/>
      <c r="D294" s="162"/>
      <c r="E294" s="366"/>
      <c r="F294" s="367"/>
      <c r="G294" s="120"/>
      <c r="H294" s="51"/>
      <c r="I294" s="22"/>
      <c r="J294" s="61"/>
      <c r="K294" s="3"/>
      <c r="L294" s="29"/>
      <c r="M294" s="29"/>
      <c r="N294" s="29"/>
      <c r="O294" s="29"/>
      <c r="P294" s="29"/>
    </row>
    <row r="295" spans="1:16" s="62" customFormat="1" ht="13.5" customHeight="1" x14ac:dyDescent="0.2">
      <c r="A295" s="243">
        <v>9.6999999999999993</v>
      </c>
      <c r="B295" s="244" t="s">
        <v>303</v>
      </c>
      <c r="C295" s="81"/>
      <c r="D295" s="162"/>
      <c r="E295" s="366"/>
      <c r="F295" s="367"/>
      <c r="G295" s="120"/>
      <c r="H295" s="51"/>
      <c r="I295" s="22"/>
      <c r="J295" s="61"/>
      <c r="K295" s="3"/>
      <c r="L295" s="29"/>
      <c r="M295" s="29"/>
      <c r="N295" s="29"/>
      <c r="O295" s="29"/>
      <c r="P295" s="29"/>
    </row>
    <row r="296" spans="1:16" s="62" customFormat="1" ht="13.5" customHeight="1" x14ac:dyDescent="0.2">
      <c r="A296" s="240" t="s">
        <v>304</v>
      </c>
      <c r="B296" s="242" t="s">
        <v>305</v>
      </c>
      <c r="C296" s="81">
        <v>118.8</v>
      </c>
      <c r="D296" s="162" t="s">
        <v>14</v>
      </c>
      <c r="E296" s="366"/>
      <c r="F296" s="367">
        <f>ROUND(C296*E296,2)</f>
        <v>0</v>
      </c>
      <c r="G296" s="120"/>
      <c r="H296" s="51"/>
      <c r="I296" s="22"/>
      <c r="J296" s="61"/>
      <c r="K296" s="3"/>
      <c r="L296" s="29"/>
      <c r="M296" s="29"/>
      <c r="N296" s="29"/>
      <c r="O296" s="29"/>
      <c r="P296" s="29"/>
    </row>
    <row r="297" spans="1:16" s="62" customFormat="1" ht="13.5" customHeight="1" x14ac:dyDescent="0.2">
      <c r="A297" s="240" t="s">
        <v>306</v>
      </c>
      <c r="B297" s="242" t="s">
        <v>307</v>
      </c>
      <c r="C297" s="81">
        <v>118.8</v>
      </c>
      <c r="D297" s="162" t="s">
        <v>14</v>
      </c>
      <c r="E297" s="366"/>
      <c r="F297" s="367">
        <f>ROUND(C297*E297,2)</f>
        <v>0</v>
      </c>
      <c r="G297" s="120"/>
      <c r="H297" s="51"/>
      <c r="I297" s="22"/>
      <c r="J297" s="61"/>
      <c r="K297" s="3"/>
      <c r="L297" s="29"/>
      <c r="M297" s="29"/>
      <c r="N297" s="29"/>
      <c r="O297" s="29"/>
      <c r="P297" s="29"/>
    </row>
    <row r="298" spans="1:16" s="62" customFormat="1" ht="13.5" customHeight="1" x14ac:dyDescent="0.2">
      <c r="A298" s="240"/>
      <c r="B298" s="242"/>
      <c r="C298" s="81"/>
      <c r="D298" s="162"/>
      <c r="E298" s="366"/>
      <c r="F298" s="367"/>
      <c r="G298" s="120"/>
      <c r="H298" s="51"/>
      <c r="I298" s="22"/>
      <c r="J298" s="61"/>
      <c r="K298" s="3"/>
      <c r="L298" s="29"/>
      <c r="M298" s="29"/>
      <c r="N298" s="29"/>
      <c r="O298" s="29"/>
      <c r="P298" s="29"/>
    </row>
    <row r="299" spans="1:16" s="62" customFormat="1" ht="13.5" customHeight="1" x14ac:dyDescent="0.2">
      <c r="A299" s="190">
        <v>10</v>
      </c>
      <c r="B299" s="221" t="s">
        <v>308</v>
      </c>
      <c r="C299" s="35"/>
      <c r="D299" s="149"/>
      <c r="E299" s="36"/>
      <c r="F299" s="348">
        <f>ROUND((C299*E299),2)</f>
        <v>0</v>
      </c>
      <c r="G299" s="120"/>
      <c r="H299" s="51"/>
      <c r="I299" s="22"/>
      <c r="J299" s="61"/>
      <c r="K299" s="3"/>
      <c r="L299" s="29"/>
      <c r="M299" s="29"/>
      <c r="N299" s="29"/>
      <c r="O299" s="29"/>
      <c r="P299" s="29"/>
    </row>
    <row r="300" spans="1:16" s="62" customFormat="1" ht="13.5" customHeight="1" x14ac:dyDescent="0.2">
      <c r="A300" s="159">
        <v>10.1</v>
      </c>
      <c r="B300" s="160" t="s">
        <v>309</v>
      </c>
      <c r="C300" s="35">
        <v>266.02</v>
      </c>
      <c r="D300" s="162" t="s">
        <v>19</v>
      </c>
      <c r="E300" s="36"/>
      <c r="F300" s="348">
        <f>ROUND((C300*E300),2)</f>
        <v>0</v>
      </c>
      <c r="G300" s="120"/>
      <c r="H300" s="51"/>
      <c r="I300" s="22"/>
      <c r="J300" s="61"/>
      <c r="K300" s="3"/>
      <c r="L300" s="29"/>
      <c r="M300" s="29"/>
      <c r="N300" s="29"/>
      <c r="O300" s="29"/>
      <c r="P300" s="29"/>
    </row>
    <row r="301" spans="1:16" s="62" customFormat="1" ht="13.5" customHeight="1" x14ac:dyDescent="0.2">
      <c r="A301" s="159">
        <v>10.199999999999999</v>
      </c>
      <c r="B301" s="199" t="s">
        <v>310</v>
      </c>
      <c r="C301" s="35">
        <v>6</v>
      </c>
      <c r="D301" s="149" t="s">
        <v>5</v>
      </c>
      <c r="E301" s="36"/>
      <c r="F301" s="348">
        <f>ROUND((C301*E301),2)</f>
        <v>0</v>
      </c>
      <c r="G301" s="120"/>
      <c r="H301" s="51"/>
      <c r="I301" s="22"/>
      <c r="J301" s="61"/>
      <c r="K301" s="3"/>
      <c r="L301" s="29"/>
      <c r="M301" s="29"/>
      <c r="N301" s="29"/>
      <c r="O301" s="29"/>
      <c r="P301" s="29"/>
    </row>
    <row r="302" spans="1:16" s="62" customFormat="1" ht="13.5" customHeight="1" x14ac:dyDescent="0.2">
      <c r="A302" s="159">
        <v>10.3</v>
      </c>
      <c r="B302" s="194" t="s">
        <v>311</v>
      </c>
      <c r="C302" s="35">
        <v>20.079999999999998</v>
      </c>
      <c r="D302" s="149" t="s">
        <v>14</v>
      </c>
      <c r="E302" s="36"/>
      <c r="F302" s="348">
        <f>ROUND((C302*E302),2)</f>
        <v>0</v>
      </c>
      <c r="G302" s="120"/>
      <c r="H302" s="51"/>
      <c r="I302" s="22"/>
      <c r="J302" s="61"/>
      <c r="K302" s="3"/>
      <c r="L302" s="29"/>
      <c r="M302" s="29"/>
      <c r="N302" s="29"/>
      <c r="O302" s="29"/>
      <c r="P302" s="29"/>
    </row>
    <row r="303" spans="1:16" s="62" customFormat="1" ht="13.5" customHeight="1" x14ac:dyDescent="0.2">
      <c r="A303" s="145"/>
      <c r="B303" s="241"/>
      <c r="C303" s="35"/>
      <c r="D303" s="149"/>
      <c r="E303" s="36"/>
      <c r="F303" s="350"/>
      <c r="G303" s="120"/>
      <c r="H303" s="51"/>
      <c r="I303" s="22"/>
      <c r="J303" s="61"/>
      <c r="K303" s="3"/>
      <c r="L303" s="29"/>
      <c r="M303" s="29"/>
      <c r="N303" s="29"/>
      <c r="O303" s="29"/>
      <c r="P303" s="29"/>
    </row>
    <row r="304" spans="1:16" s="62" customFormat="1" ht="13.5" customHeight="1" x14ac:dyDescent="0.2">
      <c r="A304" s="201">
        <v>11</v>
      </c>
      <c r="B304" s="146" t="s">
        <v>312</v>
      </c>
      <c r="C304" s="35">
        <v>1</v>
      </c>
      <c r="D304" s="149" t="s">
        <v>313</v>
      </c>
      <c r="E304" s="36"/>
      <c r="F304" s="350">
        <f>ROUND((C304*E304),2)</f>
        <v>0</v>
      </c>
      <c r="G304" s="120"/>
      <c r="H304" s="51"/>
      <c r="I304" s="22"/>
      <c r="J304" s="61"/>
      <c r="K304" s="3"/>
      <c r="L304" s="29"/>
      <c r="M304" s="29"/>
      <c r="N304" s="29"/>
      <c r="O304" s="29"/>
      <c r="P304" s="29"/>
    </row>
    <row r="305" spans="1:16" s="62" customFormat="1" ht="13.5" customHeight="1" x14ac:dyDescent="0.2">
      <c r="A305" s="145">
        <v>12</v>
      </c>
      <c r="B305" s="146" t="s">
        <v>314</v>
      </c>
      <c r="C305" s="35">
        <v>92</v>
      </c>
      <c r="D305" s="149" t="s">
        <v>14</v>
      </c>
      <c r="E305" s="36"/>
      <c r="F305" s="350">
        <f>ROUND((C305*E305),2)</f>
        <v>0</v>
      </c>
      <c r="G305" s="120"/>
      <c r="H305" s="51"/>
      <c r="I305" s="22"/>
      <c r="J305" s="61"/>
      <c r="K305" s="3"/>
      <c r="L305" s="29"/>
      <c r="M305" s="29"/>
      <c r="N305" s="29"/>
      <c r="O305" s="29"/>
      <c r="P305" s="29"/>
    </row>
    <row r="306" spans="1:16" s="62" customFormat="1" ht="13.5" customHeight="1" x14ac:dyDescent="0.2">
      <c r="A306" s="222">
        <v>13</v>
      </c>
      <c r="B306" s="222" t="s">
        <v>315</v>
      </c>
      <c r="C306" s="148">
        <v>1</v>
      </c>
      <c r="D306" s="148" t="s">
        <v>5</v>
      </c>
      <c r="E306" s="357"/>
      <c r="F306" s="350">
        <f>ROUND((C306*E306),2)</f>
        <v>0</v>
      </c>
      <c r="G306" s="120"/>
      <c r="H306" s="51"/>
      <c r="I306" s="22"/>
      <c r="J306" s="61"/>
      <c r="K306" s="3"/>
      <c r="L306" s="29"/>
      <c r="M306" s="29"/>
      <c r="N306" s="29"/>
      <c r="O306" s="29"/>
      <c r="P306" s="29"/>
    </row>
    <row r="307" spans="1:16" s="62" customFormat="1" ht="13.5" customHeight="1" x14ac:dyDescent="0.2">
      <c r="A307" s="192">
        <v>14</v>
      </c>
      <c r="B307" s="194" t="s">
        <v>316</v>
      </c>
      <c r="C307" s="35">
        <v>1</v>
      </c>
      <c r="D307" s="149" t="s">
        <v>5</v>
      </c>
      <c r="E307" s="36"/>
      <c r="F307" s="350">
        <f>ROUND((C307*E307),2)</f>
        <v>0</v>
      </c>
      <c r="G307" s="120"/>
      <c r="H307" s="51"/>
      <c r="I307" s="22"/>
      <c r="J307" s="61"/>
      <c r="K307" s="3"/>
      <c r="L307" s="29"/>
      <c r="M307" s="29"/>
      <c r="N307" s="29"/>
      <c r="O307" s="29"/>
      <c r="P307" s="29"/>
    </row>
    <row r="308" spans="1:16" s="62" customFormat="1" ht="13.5" customHeight="1" x14ac:dyDescent="0.2">
      <c r="A308" s="192"/>
      <c r="B308" s="194"/>
      <c r="C308" s="35"/>
      <c r="D308" s="149"/>
      <c r="E308" s="36"/>
      <c r="F308" s="350"/>
      <c r="G308" s="120"/>
      <c r="H308" s="51"/>
      <c r="I308" s="22"/>
      <c r="J308" s="61"/>
      <c r="K308" s="3"/>
      <c r="L308" s="29"/>
      <c r="M308" s="29"/>
      <c r="N308" s="29"/>
      <c r="O308" s="29"/>
      <c r="P308" s="29"/>
    </row>
    <row r="309" spans="1:16" s="62" customFormat="1" ht="13.5" customHeight="1" x14ac:dyDescent="0.2">
      <c r="A309" s="254">
        <v>15</v>
      </c>
      <c r="B309" s="255" t="s">
        <v>317</v>
      </c>
      <c r="C309" s="35"/>
      <c r="D309" s="162"/>
      <c r="E309" s="67"/>
      <c r="F309" s="122">
        <f t="shared" ref="F309:F314" si="5">ROUND(C309*E309,2)</f>
        <v>0</v>
      </c>
      <c r="G309" s="120"/>
      <c r="H309" s="51"/>
      <c r="I309" s="22"/>
      <c r="J309" s="61"/>
      <c r="K309" s="3"/>
      <c r="L309" s="29"/>
      <c r="M309" s="29"/>
      <c r="N309" s="29"/>
      <c r="O309" s="29"/>
      <c r="P309" s="29"/>
    </row>
    <row r="310" spans="1:16" s="62" customFormat="1" ht="13.5" customHeight="1" x14ac:dyDescent="0.2">
      <c r="A310" s="256">
        <v>15.1</v>
      </c>
      <c r="B310" s="197" t="s">
        <v>318</v>
      </c>
      <c r="C310" s="35">
        <v>1</v>
      </c>
      <c r="D310" s="162" t="s">
        <v>5</v>
      </c>
      <c r="E310" s="67"/>
      <c r="F310" s="122">
        <f t="shared" si="5"/>
        <v>0</v>
      </c>
      <c r="G310" s="120"/>
      <c r="H310" s="51"/>
      <c r="I310" s="22"/>
      <c r="J310" s="61"/>
      <c r="K310" s="3"/>
      <c r="L310" s="29"/>
      <c r="M310" s="29"/>
      <c r="N310" s="29"/>
      <c r="O310" s="29"/>
      <c r="P310" s="29"/>
    </row>
    <row r="311" spans="1:16" s="62" customFormat="1" ht="41.25" customHeight="1" x14ac:dyDescent="0.2">
      <c r="A311" s="256">
        <v>15.2</v>
      </c>
      <c r="B311" s="197" t="s">
        <v>319</v>
      </c>
      <c r="C311" s="40">
        <v>1</v>
      </c>
      <c r="D311" s="163" t="s">
        <v>5</v>
      </c>
      <c r="E311" s="67"/>
      <c r="F311" s="123">
        <f t="shared" si="5"/>
        <v>0</v>
      </c>
      <c r="G311" s="120"/>
      <c r="H311" s="51"/>
      <c r="I311" s="22"/>
      <c r="J311" s="61"/>
      <c r="K311" s="3"/>
      <c r="L311" s="29"/>
      <c r="M311" s="29"/>
      <c r="N311" s="29"/>
      <c r="O311" s="29"/>
      <c r="P311" s="29"/>
    </row>
    <row r="312" spans="1:16" s="62" customFormat="1" ht="42.75" customHeight="1" x14ac:dyDescent="0.2">
      <c r="A312" s="256">
        <v>15.3</v>
      </c>
      <c r="B312" s="257" t="s">
        <v>320</v>
      </c>
      <c r="C312" s="40">
        <v>1</v>
      </c>
      <c r="D312" s="163" t="s">
        <v>5</v>
      </c>
      <c r="E312" s="67"/>
      <c r="F312" s="123">
        <f t="shared" si="5"/>
        <v>0</v>
      </c>
      <c r="G312" s="120"/>
      <c r="H312" s="51"/>
      <c r="I312" s="22"/>
      <c r="J312" s="61"/>
      <c r="K312" s="3"/>
      <c r="L312" s="29"/>
      <c r="M312" s="29"/>
      <c r="N312" s="29"/>
      <c r="O312" s="29"/>
      <c r="P312" s="29"/>
    </row>
    <row r="313" spans="1:16" s="62" customFormat="1" ht="39.75" customHeight="1" x14ac:dyDescent="0.2">
      <c r="A313" s="256">
        <v>15.4</v>
      </c>
      <c r="B313" s="242" t="s">
        <v>321</v>
      </c>
      <c r="C313" s="35">
        <v>1</v>
      </c>
      <c r="D313" s="162" t="s">
        <v>5</v>
      </c>
      <c r="E313" s="68"/>
      <c r="F313" s="122">
        <f t="shared" si="5"/>
        <v>0</v>
      </c>
      <c r="G313" s="120"/>
      <c r="H313" s="51"/>
      <c r="I313" s="22"/>
      <c r="J313" s="61"/>
      <c r="K313" s="3"/>
      <c r="L313" s="29"/>
      <c r="M313" s="29"/>
      <c r="N313" s="29"/>
      <c r="O313" s="29"/>
      <c r="P313" s="29"/>
    </row>
    <row r="314" spans="1:16" s="62" customFormat="1" ht="13.5" customHeight="1" x14ac:dyDescent="0.2">
      <c r="A314" s="256">
        <v>15.5</v>
      </c>
      <c r="B314" s="197" t="s">
        <v>322</v>
      </c>
      <c r="C314" s="35">
        <v>1</v>
      </c>
      <c r="D314" s="162" t="s">
        <v>5</v>
      </c>
      <c r="E314" s="68"/>
      <c r="F314" s="122">
        <f t="shared" si="5"/>
        <v>0</v>
      </c>
      <c r="G314" s="120"/>
      <c r="H314" s="51"/>
      <c r="I314" s="22"/>
      <c r="J314" s="61"/>
      <c r="K314" s="3"/>
      <c r="L314" s="29"/>
      <c r="M314" s="29"/>
      <c r="N314" s="29"/>
      <c r="O314" s="29"/>
      <c r="P314" s="29"/>
    </row>
    <row r="315" spans="1:16" s="62" customFormat="1" ht="13.5" customHeight="1" x14ac:dyDescent="0.2">
      <c r="A315" s="233"/>
      <c r="B315" s="258"/>
      <c r="C315" s="148"/>
      <c r="D315" s="149"/>
      <c r="E315" s="357"/>
      <c r="F315" s="348"/>
      <c r="G315" s="120"/>
      <c r="H315" s="51"/>
      <c r="I315" s="22"/>
      <c r="J315" s="61"/>
      <c r="K315" s="3"/>
      <c r="L315" s="29"/>
      <c r="M315" s="29"/>
      <c r="N315" s="29"/>
      <c r="O315" s="29"/>
      <c r="P315" s="29"/>
    </row>
    <row r="316" spans="1:16" s="62" customFormat="1" ht="13.5" customHeight="1" x14ac:dyDescent="0.2">
      <c r="A316" s="179" t="s">
        <v>323</v>
      </c>
      <c r="B316" s="180" t="s">
        <v>324</v>
      </c>
      <c r="C316" s="148"/>
      <c r="D316" s="149"/>
      <c r="E316" s="357"/>
      <c r="F316" s="348"/>
      <c r="G316" s="120"/>
      <c r="H316" s="51"/>
      <c r="I316" s="22"/>
      <c r="J316" s="61"/>
      <c r="K316" s="3"/>
      <c r="L316" s="29"/>
      <c r="M316" s="29"/>
      <c r="N316" s="29"/>
      <c r="O316" s="29"/>
      <c r="P316" s="29"/>
    </row>
    <row r="317" spans="1:16" s="62" customFormat="1" ht="13.5" customHeight="1" x14ac:dyDescent="0.2">
      <c r="A317" s="179"/>
      <c r="B317" s="180"/>
      <c r="C317" s="148"/>
      <c r="D317" s="149"/>
      <c r="E317" s="357"/>
      <c r="F317" s="348"/>
      <c r="G317" s="120"/>
      <c r="H317" s="51"/>
      <c r="I317" s="22"/>
      <c r="J317" s="61"/>
      <c r="K317" s="3"/>
      <c r="L317" s="29"/>
      <c r="M317" s="29"/>
      <c r="N317" s="29"/>
      <c r="O317" s="29"/>
      <c r="P317" s="29"/>
    </row>
    <row r="318" spans="1:16" s="62" customFormat="1" ht="13.5" customHeight="1" x14ac:dyDescent="0.2">
      <c r="A318" s="179">
        <v>1</v>
      </c>
      <c r="B318" s="180" t="s">
        <v>28</v>
      </c>
      <c r="C318" s="148"/>
      <c r="D318" s="149"/>
      <c r="E318" s="357"/>
      <c r="F318" s="348"/>
      <c r="G318" s="120"/>
      <c r="H318" s="51"/>
      <c r="I318" s="22"/>
      <c r="J318" s="61"/>
      <c r="K318" s="3"/>
      <c r="L318" s="29"/>
      <c r="M318" s="29"/>
      <c r="N318" s="29"/>
      <c r="O318" s="29"/>
      <c r="P318" s="29"/>
    </row>
    <row r="319" spans="1:16" s="62" customFormat="1" ht="13.5" customHeight="1" x14ac:dyDescent="0.2">
      <c r="A319" s="233">
        <v>1.1000000000000001</v>
      </c>
      <c r="B319" s="259" t="s">
        <v>24</v>
      </c>
      <c r="C319" s="148">
        <v>1</v>
      </c>
      <c r="D319" s="149" t="s">
        <v>325</v>
      </c>
      <c r="E319" s="357"/>
      <c r="F319" s="348">
        <f>ROUND((C319*E319),2)</f>
        <v>0</v>
      </c>
      <c r="G319" s="120"/>
      <c r="H319" s="51"/>
      <c r="I319" s="22"/>
      <c r="J319" s="61"/>
      <c r="K319" s="3"/>
      <c r="L319" s="29"/>
      <c r="M319" s="29"/>
      <c r="N319" s="29"/>
      <c r="O319" s="29"/>
      <c r="P319" s="29"/>
    </row>
    <row r="320" spans="1:16" s="62" customFormat="1" ht="8.25" customHeight="1" x14ac:dyDescent="0.2">
      <c r="A320" s="233"/>
      <c r="B320" s="259"/>
      <c r="C320" s="148"/>
      <c r="D320" s="149"/>
      <c r="E320" s="357"/>
      <c r="F320" s="348"/>
      <c r="G320" s="120"/>
      <c r="H320" s="51"/>
      <c r="I320" s="22"/>
      <c r="J320" s="61"/>
      <c r="K320" s="3"/>
      <c r="L320" s="29"/>
      <c r="M320" s="29"/>
      <c r="N320" s="29"/>
      <c r="O320" s="29"/>
      <c r="P320" s="29"/>
    </row>
    <row r="321" spans="1:16" s="2" customFormat="1" ht="12.75" customHeight="1" x14ac:dyDescent="0.2">
      <c r="A321" s="179">
        <v>2</v>
      </c>
      <c r="B321" s="260" t="s">
        <v>11</v>
      </c>
      <c r="C321" s="148"/>
      <c r="D321" s="149"/>
      <c r="E321" s="357"/>
      <c r="F321" s="350"/>
      <c r="G321" s="120"/>
      <c r="H321" s="33"/>
      <c r="I321" s="22"/>
      <c r="J321" s="54"/>
      <c r="K321" s="3"/>
      <c r="L321" s="69"/>
    </row>
    <row r="322" spans="1:16" s="62" customFormat="1" ht="25.5" x14ac:dyDescent="0.2">
      <c r="A322" s="233">
        <v>2.1</v>
      </c>
      <c r="B322" s="242" t="s">
        <v>326</v>
      </c>
      <c r="C322" s="40">
        <v>21.1</v>
      </c>
      <c r="D322" s="141" t="s">
        <v>12</v>
      </c>
      <c r="E322" s="41"/>
      <c r="F322" s="351">
        <f>ROUND((C322*E322),2)</f>
        <v>0</v>
      </c>
      <c r="G322" s="120"/>
      <c r="H322" s="51"/>
      <c r="I322" s="22"/>
      <c r="J322" s="61"/>
      <c r="K322" s="3"/>
      <c r="L322" s="29"/>
      <c r="M322" s="29"/>
      <c r="N322" s="29"/>
      <c r="O322" s="29"/>
      <c r="P322" s="29"/>
    </row>
    <row r="323" spans="1:16" s="62" customFormat="1" ht="13.5" customHeight="1" x14ac:dyDescent="0.2">
      <c r="A323" s="233">
        <v>2.2000000000000002</v>
      </c>
      <c r="B323" s="259" t="s">
        <v>35</v>
      </c>
      <c r="C323" s="148">
        <v>7.17</v>
      </c>
      <c r="D323" s="149" t="s">
        <v>12</v>
      </c>
      <c r="E323" s="357"/>
      <c r="F323" s="350">
        <f>ROUND((C323*E323),2)</f>
        <v>0</v>
      </c>
      <c r="G323" s="120"/>
      <c r="H323" s="51"/>
      <c r="I323" s="22"/>
      <c r="J323" s="61"/>
      <c r="K323" s="3"/>
      <c r="L323" s="29"/>
      <c r="M323" s="29"/>
      <c r="N323" s="29"/>
      <c r="O323" s="29"/>
      <c r="P323" s="29"/>
    </row>
    <row r="324" spans="1:16" s="62" customFormat="1" ht="13.5" customHeight="1" x14ac:dyDescent="0.2">
      <c r="A324" s="235">
        <v>2.2999999999999998</v>
      </c>
      <c r="B324" s="261" t="s">
        <v>242</v>
      </c>
      <c r="C324" s="262">
        <v>16.25</v>
      </c>
      <c r="D324" s="209" t="s">
        <v>12</v>
      </c>
      <c r="E324" s="373"/>
      <c r="F324" s="359">
        <f>ROUND((C324*E324),2)</f>
        <v>0</v>
      </c>
      <c r="G324" s="120"/>
      <c r="H324" s="51"/>
      <c r="I324" s="22"/>
      <c r="J324" s="61"/>
      <c r="K324" s="3"/>
      <c r="L324" s="29"/>
      <c r="M324" s="29"/>
      <c r="N324" s="29"/>
      <c r="O324" s="29"/>
      <c r="P324" s="29"/>
    </row>
    <row r="325" spans="1:16" s="62" customFormat="1" ht="13.5" customHeight="1" x14ac:dyDescent="0.2">
      <c r="A325" s="233"/>
      <c r="B325" s="259"/>
      <c r="C325" s="148"/>
      <c r="D325" s="149"/>
      <c r="E325" s="357"/>
      <c r="F325" s="348"/>
      <c r="G325" s="120"/>
      <c r="H325" s="51"/>
      <c r="I325" s="22"/>
      <c r="J325" s="61"/>
      <c r="K325" s="3"/>
      <c r="L325" s="29"/>
      <c r="M325" s="29"/>
      <c r="N325" s="29"/>
      <c r="O325" s="29"/>
      <c r="P325" s="29"/>
    </row>
    <row r="326" spans="1:16" s="62" customFormat="1" x14ac:dyDescent="0.2">
      <c r="A326" s="179">
        <v>3</v>
      </c>
      <c r="B326" s="260" t="s">
        <v>327</v>
      </c>
      <c r="C326" s="148">
        <v>0</v>
      </c>
      <c r="D326" s="149"/>
      <c r="E326" s="357"/>
      <c r="F326" s="348"/>
      <c r="G326" s="120"/>
      <c r="H326" s="51"/>
      <c r="I326" s="22"/>
      <c r="K326" s="3"/>
    </row>
    <row r="327" spans="1:16" s="62" customFormat="1" ht="25.5" x14ac:dyDescent="0.2">
      <c r="A327" s="205">
        <v>3.1</v>
      </c>
      <c r="B327" s="195" t="s">
        <v>550</v>
      </c>
      <c r="C327" s="40">
        <v>3.91</v>
      </c>
      <c r="D327" s="40" t="s">
        <v>12</v>
      </c>
      <c r="E327" s="41"/>
      <c r="F327" s="349">
        <f t="shared" ref="F327:F343" si="6">ROUND((C327*E327),2)</f>
        <v>0</v>
      </c>
      <c r="G327" s="120"/>
      <c r="H327" s="51"/>
      <c r="I327" s="22"/>
      <c r="K327" s="3"/>
    </row>
    <row r="328" spans="1:16" s="62" customFormat="1" ht="25.5" x14ac:dyDescent="0.2">
      <c r="A328" s="263">
        <v>3.2</v>
      </c>
      <c r="B328" s="264" t="s">
        <v>551</v>
      </c>
      <c r="C328" s="40">
        <v>1.28</v>
      </c>
      <c r="D328" s="40" t="s">
        <v>12</v>
      </c>
      <c r="E328" s="41"/>
      <c r="F328" s="349">
        <f t="shared" si="6"/>
        <v>0</v>
      </c>
      <c r="G328" s="120"/>
      <c r="H328" s="51"/>
      <c r="I328" s="22"/>
      <c r="K328" s="3"/>
    </row>
    <row r="329" spans="1:16" s="62" customFormat="1" ht="25.5" x14ac:dyDescent="0.2">
      <c r="A329" s="265">
        <v>3.3</v>
      </c>
      <c r="B329" s="264" t="s">
        <v>552</v>
      </c>
      <c r="C329" s="40">
        <v>4.95</v>
      </c>
      <c r="D329" s="40" t="s">
        <v>12</v>
      </c>
      <c r="E329" s="41"/>
      <c r="F329" s="349">
        <f t="shared" si="6"/>
        <v>0</v>
      </c>
      <c r="G329" s="120"/>
      <c r="H329" s="136"/>
      <c r="I329" s="22"/>
      <c r="K329" s="3"/>
    </row>
    <row r="330" spans="1:16" s="62" customFormat="1" ht="25.5" x14ac:dyDescent="0.2">
      <c r="A330" s="265">
        <v>3.4</v>
      </c>
      <c r="B330" s="264" t="s">
        <v>553</v>
      </c>
      <c r="C330" s="40">
        <v>1.9</v>
      </c>
      <c r="D330" s="40" t="s">
        <v>12</v>
      </c>
      <c r="E330" s="41"/>
      <c r="F330" s="349">
        <f t="shared" si="6"/>
        <v>0</v>
      </c>
      <c r="G330" s="120"/>
      <c r="H330" s="51"/>
      <c r="I330" s="70"/>
      <c r="K330" s="3"/>
    </row>
    <row r="331" spans="1:16" s="62" customFormat="1" x14ac:dyDescent="0.2">
      <c r="A331" s="263">
        <v>3.5</v>
      </c>
      <c r="B331" s="264" t="s">
        <v>328</v>
      </c>
      <c r="C331" s="40">
        <v>1.24</v>
      </c>
      <c r="D331" s="40" t="s">
        <v>12</v>
      </c>
      <c r="E331" s="41"/>
      <c r="F331" s="349">
        <f t="shared" si="6"/>
        <v>0</v>
      </c>
      <c r="G331" s="120"/>
      <c r="H331" s="51"/>
      <c r="I331" s="22"/>
      <c r="K331" s="3"/>
    </row>
    <row r="332" spans="1:16" s="62" customFormat="1" x14ac:dyDescent="0.2">
      <c r="A332" s="263">
        <v>3.6</v>
      </c>
      <c r="B332" s="264" t="s">
        <v>329</v>
      </c>
      <c r="C332" s="40">
        <v>7.6</v>
      </c>
      <c r="D332" s="40" t="s">
        <v>12</v>
      </c>
      <c r="E332" s="41"/>
      <c r="F332" s="349">
        <f t="shared" si="6"/>
        <v>0</v>
      </c>
      <c r="G332" s="120"/>
      <c r="H332" s="51"/>
      <c r="I332" s="22"/>
      <c r="K332" s="3"/>
    </row>
    <row r="333" spans="1:16" s="62" customFormat="1" x14ac:dyDescent="0.2">
      <c r="A333" s="263">
        <v>3.7</v>
      </c>
      <c r="B333" s="264" t="s">
        <v>330</v>
      </c>
      <c r="C333" s="40">
        <v>0.43</v>
      </c>
      <c r="D333" s="40" t="s">
        <v>12</v>
      </c>
      <c r="E333" s="41"/>
      <c r="F333" s="349">
        <f t="shared" si="6"/>
        <v>0</v>
      </c>
      <c r="G333" s="120"/>
      <c r="H333" s="51"/>
      <c r="I333" s="22"/>
      <c r="K333" s="3"/>
    </row>
    <row r="334" spans="1:16" s="62" customFormat="1" x14ac:dyDescent="0.2">
      <c r="A334" s="263">
        <v>3.8</v>
      </c>
      <c r="B334" s="264" t="s">
        <v>331</v>
      </c>
      <c r="C334" s="40">
        <v>0.15</v>
      </c>
      <c r="D334" s="40" t="s">
        <v>12</v>
      </c>
      <c r="E334" s="41"/>
      <c r="F334" s="349">
        <f t="shared" si="6"/>
        <v>0</v>
      </c>
      <c r="G334" s="120"/>
      <c r="H334" s="51"/>
      <c r="I334" s="22"/>
      <c r="K334" s="3"/>
    </row>
    <row r="335" spans="1:16" s="62" customFormat="1" x14ac:dyDescent="0.2">
      <c r="A335" s="263">
        <v>3.9</v>
      </c>
      <c r="B335" s="264" t="s">
        <v>332</v>
      </c>
      <c r="C335" s="40">
        <v>0.99</v>
      </c>
      <c r="D335" s="40" t="s">
        <v>12</v>
      </c>
      <c r="E335" s="41"/>
      <c r="F335" s="349">
        <f t="shared" si="6"/>
        <v>0</v>
      </c>
      <c r="G335" s="120"/>
      <c r="H335" s="51"/>
      <c r="I335" s="22"/>
      <c r="K335" s="3"/>
    </row>
    <row r="336" spans="1:16" s="62" customFormat="1" x14ac:dyDescent="0.2">
      <c r="A336" s="266">
        <v>3.1</v>
      </c>
      <c r="B336" s="264" t="s">
        <v>333</v>
      </c>
      <c r="C336" s="40">
        <v>8.89</v>
      </c>
      <c r="D336" s="40" t="s">
        <v>12</v>
      </c>
      <c r="E336" s="41"/>
      <c r="F336" s="349">
        <f t="shared" si="6"/>
        <v>0</v>
      </c>
      <c r="G336" s="120"/>
      <c r="H336" s="51"/>
      <c r="I336" s="22"/>
      <c r="K336" s="3"/>
    </row>
    <row r="337" spans="1:16" s="62" customFormat="1" x14ac:dyDescent="0.2">
      <c r="A337" s="266">
        <v>3.11</v>
      </c>
      <c r="B337" s="264" t="s">
        <v>334</v>
      </c>
      <c r="C337" s="40">
        <v>1.44</v>
      </c>
      <c r="D337" s="40" t="s">
        <v>12</v>
      </c>
      <c r="E337" s="41"/>
      <c r="F337" s="349">
        <f t="shared" si="6"/>
        <v>0</v>
      </c>
      <c r="G337" s="120"/>
      <c r="H337" s="51"/>
      <c r="I337" s="22"/>
      <c r="K337" s="3"/>
    </row>
    <row r="338" spans="1:16" s="62" customFormat="1" x14ac:dyDescent="0.2">
      <c r="A338" s="266">
        <v>3.12</v>
      </c>
      <c r="B338" s="264" t="s">
        <v>335</v>
      </c>
      <c r="C338" s="40">
        <v>0.83</v>
      </c>
      <c r="D338" s="40" t="s">
        <v>12</v>
      </c>
      <c r="E338" s="41"/>
      <c r="F338" s="349">
        <f t="shared" si="6"/>
        <v>0</v>
      </c>
      <c r="G338" s="120"/>
      <c r="H338" s="51"/>
      <c r="I338" s="22"/>
      <c r="K338" s="3"/>
    </row>
    <row r="339" spans="1:16" s="62" customFormat="1" x14ac:dyDescent="0.2">
      <c r="A339" s="266">
        <v>3.13</v>
      </c>
      <c r="B339" s="264" t="s">
        <v>336</v>
      </c>
      <c r="C339" s="40">
        <v>5.12</v>
      </c>
      <c r="D339" s="40" t="s">
        <v>12</v>
      </c>
      <c r="E339" s="41"/>
      <c r="F339" s="349">
        <f t="shared" si="6"/>
        <v>0</v>
      </c>
      <c r="G339" s="120"/>
      <c r="H339" s="51"/>
      <c r="I339" s="22"/>
      <c r="K339" s="3"/>
    </row>
    <row r="340" spans="1:16" s="62" customFormat="1" x14ac:dyDescent="0.2">
      <c r="A340" s="266">
        <v>3.14</v>
      </c>
      <c r="B340" s="264" t="s">
        <v>337</v>
      </c>
      <c r="C340" s="40">
        <v>8.9499999999999993</v>
      </c>
      <c r="D340" s="40" t="s">
        <v>12</v>
      </c>
      <c r="E340" s="41"/>
      <c r="F340" s="351">
        <f t="shared" si="6"/>
        <v>0</v>
      </c>
      <c r="G340" s="120"/>
      <c r="H340" s="51"/>
      <c r="I340" s="22"/>
      <c r="K340" s="3"/>
    </row>
    <row r="341" spans="1:16" s="62" customFormat="1" x14ac:dyDescent="0.2">
      <c r="A341" s="266">
        <v>3.15</v>
      </c>
      <c r="B341" s="264" t="s">
        <v>338</v>
      </c>
      <c r="C341" s="40">
        <v>10.84</v>
      </c>
      <c r="D341" s="40" t="s">
        <v>12</v>
      </c>
      <c r="E341" s="41"/>
      <c r="F341" s="351">
        <f t="shared" si="6"/>
        <v>0</v>
      </c>
      <c r="G341" s="120"/>
      <c r="H341" s="51"/>
      <c r="I341" s="22"/>
      <c r="K341" s="3"/>
    </row>
    <row r="342" spans="1:16" s="62" customFormat="1" ht="25.5" x14ac:dyDescent="0.2">
      <c r="A342" s="266">
        <v>3.16</v>
      </c>
      <c r="B342" s="264" t="s">
        <v>339</v>
      </c>
      <c r="C342" s="40">
        <v>6.75</v>
      </c>
      <c r="D342" s="40" t="s">
        <v>12</v>
      </c>
      <c r="E342" s="41"/>
      <c r="F342" s="351">
        <f t="shared" si="6"/>
        <v>0</v>
      </c>
      <c r="G342" s="120"/>
      <c r="H342" s="51"/>
      <c r="I342" s="22"/>
      <c r="K342" s="3"/>
    </row>
    <row r="343" spans="1:16" s="62" customFormat="1" x14ac:dyDescent="0.2">
      <c r="A343" s="266">
        <v>3.17</v>
      </c>
      <c r="B343" s="264" t="s">
        <v>340</v>
      </c>
      <c r="C343" s="40">
        <v>1.65</v>
      </c>
      <c r="D343" s="40" t="s">
        <v>12</v>
      </c>
      <c r="E343" s="41"/>
      <c r="F343" s="351">
        <f t="shared" si="6"/>
        <v>0</v>
      </c>
      <c r="G343" s="120"/>
      <c r="H343" s="51"/>
      <c r="I343" s="22"/>
      <c r="K343" s="3"/>
    </row>
    <row r="344" spans="1:16" s="62" customFormat="1" x14ac:dyDescent="0.2">
      <c r="A344" s="217"/>
      <c r="B344" s="222"/>
      <c r="C344" s="40"/>
      <c r="D344" s="40"/>
      <c r="E344" s="41"/>
      <c r="F344" s="351"/>
      <c r="G344" s="120"/>
      <c r="H344" s="51"/>
      <c r="I344" s="22"/>
      <c r="K344" s="3"/>
    </row>
    <row r="345" spans="1:16" s="62" customFormat="1" ht="25.5" x14ac:dyDescent="0.2">
      <c r="A345" s="188">
        <v>4</v>
      </c>
      <c r="B345" s="267" t="s">
        <v>341</v>
      </c>
      <c r="C345" s="59"/>
      <c r="D345" s="198"/>
      <c r="E345" s="60"/>
      <c r="F345" s="350"/>
      <c r="G345" s="120"/>
      <c r="H345" s="51"/>
      <c r="I345" s="22"/>
      <c r="J345" s="61"/>
      <c r="K345" s="3"/>
      <c r="L345" s="29"/>
      <c r="M345" s="29"/>
      <c r="N345" s="29"/>
      <c r="O345" s="29"/>
      <c r="P345" s="29"/>
    </row>
    <row r="346" spans="1:16" s="62" customFormat="1" ht="13.5" customHeight="1" x14ac:dyDescent="0.2">
      <c r="A346" s="201">
        <v>4.0999999999999996</v>
      </c>
      <c r="B346" s="161" t="s">
        <v>11</v>
      </c>
      <c r="C346" s="35">
        <v>1</v>
      </c>
      <c r="D346" s="162" t="s">
        <v>325</v>
      </c>
      <c r="E346" s="357"/>
      <c r="F346" s="348">
        <f t="shared" ref="F346:F351" si="7">ROUND((C346*E346),2)</f>
        <v>0</v>
      </c>
      <c r="G346" s="120"/>
      <c r="H346" s="51"/>
      <c r="I346" s="22"/>
      <c r="J346" s="61"/>
      <c r="K346" s="3"/>
      <c r="L346" s="29"/>
      <c r="M346" s="29"/>
      <c r="N346" s="29"/>
      <c r="O346" s="29"/>
      <c r="P346" s="29"/>
    </row>
    <row r="347" spans="1:16" s="62" customFormat="1" ht="13.5" customHeight="1" x14ac:dyDescent="0.2">
      <c r="A347" s="201">
        <v>4.2</v>
      </c>
      <c r="B347" s="161" t="s">
        <v>554</v>
      </c>
      <c r="C347" s="35">
        <v>0.18</v>
      </c>
      <c r="D347" s="162" t="s">
        <v>12</v>
      </c>
      <c r="E347" s="357"/>
      <c r="F347" s="348">
        <f t="shared" si="7"/>
        <v>0</v>
      </c>
      <c r="G347" s="120"/>
      <c r="H347" s="51"/>
      <c r="I347" s="22"/>
      <c r="J347" s="61"/>
      <c r="K347" s="3"/>
      <c r="L347" s="29"/>
      <c r="M347" s="29"/>
      <c r="N347" s="29"/>
      <c r="O347" s="29"/>
      <c r="P347" s="29"/>
    </row>
    <row r="348" spans="1:16" s="62" customFormat="1" ht="13.5" customHeight="1" x14ac:dyDescent="0.2">
      <c r="A348" s="201">
        <v>4.3</v>
      </c>
      <c r="B348" s="161" t="s">
        <v>555</v>
      </c>
      <c r="C348" s="35">
        <v>1.97</v>
      </c>
      <c r="D348" s="162" t="s">
        <v>12</v>
      </c>
      <c r="E348" s="36"/>
      <c r="F348" s="348">
        <f t="shared" si="7"/>
        <v>0</v>
      </c>
      <c r="G348" s="120"/>
      <c r="H348" s="51"/>
      <c r="I348" s="22"/>
      <c r="J348" s="71"/>
      <c r="K348" s="3"/>
      <c r="L348" s="29"/>
      <c r="M348" s="29"/>
      <c r="N348" s="29"/>
      <c r="O348" s="29"/>
      <c r="P348" s="29"/>
    </row>
    <row r="349" spans="1:16" s="62" customFormat="1" ht="25.5" x14ac:dyDescent="0.2">
      <c r="A349" s="201">
        <v>4.4000000000000004</v>
      </c>
      <c r="B349" s="161" t="s">
        <v>342</v>
      </c>
      <c r="C349" s="40">
        <v>0.23</v>
      </c>
      <c r="D349" s="163" t="s">
        <v>12</v>
      </c>
      <c r="E349" s="41"/>
      <c r="F349" s="349">
        <f t="shared" si="7"/>
        <v>0</v>
      </c>
      <c r="G349" s="120"/>
      <c r="H349" s="51"/>
      <c r="I349" s="22"/>
      <c r="J349" s="61"/>
      <c r="K349" s="3"/>
      <c r="L349" s="29"/>
      <c r="M349" s="29"/>
      <c r="N349" s="29"/>
      <c r="O349" s="29"/>
      <c r="P349" s="29"/>
    </row>
    <row r="350" spans="1:16" s="62" customFormat="1" ht="13.5" customHeight="1" x14ac:dyDescent="0.2">
      <c r="A350" s="201">
        <v>4.5</v>
      </c>
      <c r="B350" s="161" t="s">
        <v>343</v>
      </c>
      <c r="C350" s="35">
        <v>17.309999999999999</v>
      </c>
      <c r="D350" s="162" t="s">
        <v>14</v>
      </c>
      <c r="E350" s="357"/>
      <c r="F350" s="348">
        <f t="shared" si="7"/>
        <v>0</v>
      </c>
      <c r="G350" s="120"/>
      <c r="H350" s="51"/>
      <c r="I350" s="22"/>
      <c r="J350" s="61"/>
      <c r="K350" s="3"/>
      <c r="L350" s="29"/>
      <c r="M350" s="29"/>
      <c r="N350" s="29"/>
      <c r="O350" s="29"/>
      <c r="P350" s="29"/>
    </row>
    <row r="351" spans="1:16" s="62" customFormat="1" ht="13.5" customHeight="1" x14ac:dyDescent="0.2">
      <c r="A351" s="201">
        <v>4.5999999999999996</v>
      </c>
      <c r="B351" s="161" t="s">
        <v>344</v>
      </c>
      <c r="C351" s="35">
        <v>9.9</v>
      </c>
      <c r="D351" s="162" t="s">
        <v>19</v>
      </c>
      <c r="E351" s="357"/>
      <c r="F351" s="348">
        <f t="shared" si="7"/>
        <v>0</v>
      </c>
      <c r="G351" s="120"/>
      <c r="H351" s="51"/>
      <c r="I351" s="22"/>
      <c r="J351" s="61"/>
      <c r="K351" s="3"/>
      <c r="L351" s="29"/>
      <c r="M351" s="29"/>
      <c r="N351" s="29"/>
      <c r="O351" s="29"/>
      <c r="P351" s="29"/>
    </row>
    <row r="352" spans="1:16" s="62" customFormat="1" ht="12.75" customHeight="1" x14ac:dyDescent="0.2">
      <c r="A352" s="233"/>
      <c r="B352" s="259"/>
      <c r="C352" s="148"/>
      <c r="D352" s="149"/>
      <c r="E352" s="357"/>
      <c r="F352" s="348"/>
      <c r="G352" s="120"/>
      <c r="H352" s="51"/>
      <c r="I352" s="22"/>
      <c r="J352" s="61"/>
      <c r="K352" s="3"/>
      <c r="L352" s="29"/>
      <c r="M352" s="29"/>
      <c r="N352" s="29"/>
      <c r="O352" s="29"/>
      <c r="P352" s="29"/>
    </row>
    <row r="353" spans="1:16" s="62" customFormat="1" ht="12.75" customHeight="1" x14ac:dyDescent="0.2">
      <c r="A353" s="179">
        <v>5</v>
      </c>
      <c r="B353" s="260" t="s">
        <v>345</v>
      </c>
      <c r="C353" s="148"/>
      <c r="D353" s="149"/>
      <c r="E353" s="357"/>
      <c r="F353" s="348"/>
      <c r="G353" s="120"/>
      <c r="H353" s="51"/>
      <c r="I353" s="22"/>
      <c r="J353" s="61"/>
      <c r="K353" s="3"/>
      <c r="L353" s="29"/>
      <c r="M353" s="29"/>
      <c r="N353" s="29"/>
      <c r="O353" s="29"/>
      <c r="P353" s="29"/>
    </row>
    <row r="354" spans="1:16" s="62" customFormat="1" ht="12.75" customHeight="1" x14ac:dyDescent="0.2">
      <c r="A354" s="233">
        <v>5.0999999999999996</v>
      </c>
      <c r="B354" s="259" t="s">
        <v>346</v>
      </c>
      <c r="C354" s="148">
        <v>233.15</v>
      </c>
      <c r="D354" s="149" t="s">
        <v>14</v>
      </c>
      <c r="E354" s="357"/>
      <c r="F354" s="348">
        <f>ROUND((C354*E354),2)</f>
        <v>0</v>
      </c>
      <c r="G354" s="120"/>
      <c r="H354" s="51"/>
      <c r="I354" s="22"/>
      <c r="J354" s="61"/>
      <c r="K354" s="3"/>
      <c r="L354" s="29"/>
      <c r="M354" s="29"/>
      <c r="N354" s="29"/>
      <c r="O354" s="29"/>
      <c r="P354" s="29"/>
    </row>
    <row r="355" spans="1:16" s="62" customFormat="1" ht="12.75" customHeight="1" x14ac:dyDescent="0.2">
      <c r="A355" s="233"/>
      <c r="B355" s="259"/>
      <c r="C355" s="148"/>
      <c r="D355" s="149"/>
      <c r="E355" s="357"/>
      <c r="F355" s="348"/>
      <c r="G355" s="120"/>
      <c r="H355" s="51"/>
      <c r="I355" s="22"/>
      <c r="J355" s="61"/>
      <c r="K355" s="3"/>
      <c r="L355" s="29"/>
      <c r="M355" s="29"/>
      <c r="N355" s="29"/>
      <c r="O355" s="29"/>
      <c r="P355" s="29"/>
    </row>
    <row r="356" spans="1:16" s="62" customFormat="1" ht="12.75" customHeight="1" x14ac:dyDescent="0.2">
      <c r="A356" s="179">
        <v>6</v>
      </c>
      <c r="B356" s="260" t="s">
        <v>347</v>
      </c>
      <c r="C356" s="148"/>
      <c r="D356" s="149"/>
      <c r="E356" s="357"/>
      <c r="F356" s="348"/>
      <c r="G356" s="120"/>
      <c r="H356" s="51"/>
      <c r="I356" s="22"/>
      <c r="J356" s="61"/>
      <c r="K356" s="3"/>
      <c r="L356" s="29"/>
      <c r="M356" s="29"/>
      <c r="N356" s="29"/>
      <c r="O356" s="29"/>
      <c r="P356" s="29"/>
    </row>
    <row r="357" spans="1:16" s="62" customFormat="1" ht="12.75" customHeight="1" x14ac:dyDescent="0.2">
      <c r="A357" s="233">
        <v>6.1</v>
      </c>
      <c r="B357" s="259" t="s">
        <v>31</v>
      </c>
      <c r="C357" s="148">
        <v>137.57</v>
      </c>
      <c r="D357" s="149" t="s">
        <v>14</v>
      </c>
      <c r="E357" s="357"/>
      <c r="F357" s="348">
        <f t="shared" ref="F357:F368" si="8">ROUND((C357*E357),2)</f>
        <v>0</v>
      </c>
      <c r="G357" s="120"/>
      <c r="H357" s="51"/>
      <c r="I357" s="22"/>
      <c r="J357" s="61"/>
      <c r="K357" s="3"/>
      <c r="L357" s="29"/>
      <c r="M357" s="29"/>
      <c r="N357" s="29"/>
      <c r="O357" s="29"/>
      <c r="P357" s="29"/>
    </row>
    <row r="358" spans="1:16" s="62" customFormat="1" ht="12.75" customHeight="1" x14ac:dyDescent="0.2">
      <c r="A358" s="233">
        <v>6.2</v>
      </c>
      <c r="B358" s="259" t="s">
        <v>17</v>
      </c>
      <c r="C358" s="148">
        <v>137.57</v>
      </c>
      <c r="D358" s="149" t="s">
        <v>14</v>
      </c>
      <c r="E358" s="357"/>
      <c r="F358" s="348">
        <f t="shared" si="8"/>
        <v>0</v>
      </c>
      <c r="G358" s="120"/>
      <c r="H358" s="51"/>
      <c r="I358" s="22"/>
      <c r="J358" s="61"/>
      <c r="K358" s="3"/>
      <c r="L358" s="29"/>
      <c r="M358" s="29"/>
      <c r="N358" s="29"/>
      <c r="O358" s="29"/>
      <c r="P358" s="29"/>
    </row>
    <row r="359" spans="1:16" s="62" customFormat="1" ht="12.75" customHeight="1" x14ac:dyDescent="0.2">
      <c r="A359" s="233">
        <v>6.3</v>
      </c>
      <c r="B359" s="259" t="s">
        <v>348</v>
      </c>
      <c r="C359" s="148">
        <v>131</v>
      </c>
      <c r="D359" s="149" t="s">
        <v>14</v>
      </c>
      <c r="E359" s="357"/>
      <c r="F359" s="348">
        <f t="shared" si="8"/>
        <v>0</v>
      </c>
      <c r="G359" s="120"/>
      <c r="H359" s="51"/>
      <c r="I359" s="22"/>
      <c r="J359" s="61"/>
      <c r="K359" s="3"/>
      <c r="L359" s="29"/>
      <c r="M359" s="29"/>
      <c r="N359" s="29"/>
      <c r="O359" s="29"/>
      <c r="P359" s="29"/>
    </row>
    <row r="360" spans="1:16" s="62" customFormat="1" ht="12.75" customHeight="1" x14ac:dyDescent="0.2">
      <c r="A360" s="233">
        <v>6.4</v>
      </c>
      <c r="B360" s="259" t="s">
        <v>15</v>
      </c>
      <c r="C360" s="148">
        <v>88.5</v>
      </c>
      <c r="D360" s="149" t="s">
        <v>14</v>
      </c>
      <c r="E360" s="357"/>
      <c r="F360" s="348">
        <f t="shared" si="8"/>
        <v>0</v>
      </c>
      <c r="G360" s="120"/>
      <c r="H360" s="51"/>
      <c r="I360" s="22"/>
      <c r="J360" s="61"/>
      <c r="K360" s="3"/>
      <c r="L360" s="29"/>
      <c r="M360" s="29"/>
      <c r="N360" s="29"/>
      <c r="O360" s="29"/>
      <c r="P360" s="29"/>
    </row>
    <row r="361" spans="1:16" s="62" customFormat="1" ht="12.75" customHeight="1" x14ac:dyDescent="0.2">
      <c r="A361" s="233">
        <v>6.5</v>
      </c>
      <c r="B361" s="259" t="s">
        <v>32</v>
      </c>
      <c r="C361" s="148">
        <v>219.23</v>
      </c>
      <c r="D361" s="149" t="s">
        <v>22</v>
      </c>
      <c r="E361" s="357"/>
      <c r="F361" s="348">
        <f t="shared" si="8"/>
        <v>0</v>
      </c>
      <c r="G361" s="120"/>
      <c r="H361" s="51"/>
      <c r="I361" s="22"/>
      <c r="J361" s="61"/>
      <c r="K361" s="3"/>
      <c r="L361" s="29"/>
      <c r="M361" s="29"/>
      <c r="N361" s="29"/>
      <c r="O361" s="29"/>
      <c r="P361" s="29"/>
    </row>
    <row r="362" spans="1:16" s="62" customFormat="1" x14ac:dyDescent="0.2">
      <c r="A362" s="233">
        <v>6.6</v>
      </c>
      <c r="B362" s="259" t="s">
        <v>33</v>
      </c>
      <c r="C362" s="148">
        <v>51.48</v>
      </c>
      <c r="D362" s="149" t="s">
        <v>22</v>
      </c>
      <c r="E362" s="357"/>
      <c r="F362" s="348">
        <f t="shared" si="8"/>
        <v>0</v>
      </c>
      <c r="G362" s="120"/>
      <c r="H362" s="51"/>
      <c r="I362" s="22"/>
      <c r="J362" s="61"/>
      <c r="K362" s="3"/>
      <c r="L362" s="29"/>
      <c r="M362" s="29"/>
      <c r="N362" s="29"/>
      <c r="O362" s="29"/>
      <c r="P362" s="29"/>
    </row>
    <row r="363" spans="1:16" s="62" customFormat="1" ht="12.75" customHeight="1" x14ac:dyDescent="0.2">
      <c r="A363" s="233">
        <v>6.7</v>
      </c>
      <c r="B363" s="259" t="s">
        <v>349</v>
      </c>
      <c r="C363" s="148">
        <v>6.17</v>
      </c>
      <c r="D363" s="149" t="s">
        <v>14</v>
      </c>
      <c r="E363" s="357"/>
      <c r="F363" s="348">
        <f t="shared" si="8"/>
        <v>0</v>
      </c>
      <c r="G363" s="120"/>
      <c r="H363" s="51"/>
      <c r="I363" s="22"/>
      <c r="J363" s="61"/>
      <c r="K363" s="3"/>
      <c r="L363" s="29"/>
      <c r="M363" s="29"/>
      <c r="N363" s="29"/>
      <c r="O363" s="29"/>
      <c r="P363" s="29"/>
    </row>
    <row r="364" spans="1:16" s="62" customFormat="1" ht="12.75" customHeight="1" x14ac:dyDescent="0.2">
      <c r="A364" s="233">
        <v>6.8</v>
      </c>
      <c r="B364" s="259" t="s">
        <v>350</v>
      </c>
      <c r="C364" s="148">
        <v>15.84</v>
      </c>
      <c r="D364" s="149" t="s">
        <v>14</v>
      </c>
      <c r="E364" s="357"/>
      <c r="F364" s="350">
        <f t="shared" si="8"/>
        <v>0</v>
      </c>
      <c r="G364" s="120"/>
      <c r="H364" s="51"/>
      <c r="I364" s="22"/>
      <c r="J364" s="61"/>
      <c r="K364" s="3"/>
      <c r="L364" s="29"/>
      <c r="M364" s="29"/>
      <c r="N364" s="29"/>
      <c r="O364" s="29"/>
      <c r="P364" s="29"/>
    </row>
    <row r="365" spans="1:16" s="62" customFormat="1" ht="12.75" customHeight="1" x14ac:dyDescent="0.2">
      <c r="A365" s="233">
        <v>6.9</v>
      </c>
      <c r="B365" s="259" t="s">
        <v>351</v>
      </c>
      <c r="C365" s="148">
        <v>4.95</v>
      </c>
      <c r="D365" s="149" t="s">
        <v>14</v>
      </c>
      <c r="E365" s="357"/>
      <c r="F365" s="350">
        <f t="shared" si="8"/>
        <v>0</v>
      </c>
      <c r="G365" s="120"/>
      <c r="H365" s="51"/>
      <c r="I365" s="22"/>
      <c r="J365" s="61"/>
      <c r="K365" s="3"/>
      <c r="L365" s="29"/>
      <c r="M365" s="29"/>
      <c r="N365" s="29"/>
      <c r="O365" s="29"/>
      <c r="P365" s="29"/>
    </row>
    <row r="366" spans="1:16" s="62" customFormat="1" ht="12.75" customHeight="1" x14ac:dyDescent="0.2">
      <c r="A366" s="268">
        <v>6.1</v>
      </c>
      <c r="B366" s="259" t="s">
        <v>352</v>
      </c>
      <c r="C366" s="148">
        <v>24.75</v>
      </c>
      <c r="D366" s="149" t="s">
        <v>14</v>
      </c>
      <c r="E366" s="357"/>
      <c r="F366" s="350">
        <f t="shared" si="8"/>
        <v>0</v>
      </c>
      <c r="G366" s="120"/>
      <c r="H366" s="51"/>
      <c r="I366" s="22"/>
      <c r="J366" s="61"/>
      <c r="K366" s="3"/>
      <c r="L366" s="29"/>
      <c r="M366" s="29"/>
      <c r="N366" s="29"/>
      <c r="O366" s="29"/>
      <c r="P366" s="29"/>
    </row>
    <row r="367" spans="1:16" s="62" customFormat="1" ht="12.75" customHeight="1" x14ac:dyDescent="0.2">
      <c r="A367" s="233">
        <v>6.11</v>
      </c>
      <c r="B367" s="259" t="s">
        <v>353</v>
      </c>
      <c r="C367" s="148">
        <v>141.47</v>
      </c>
      <c r="D367" s="149" t="s">
        <v>14</v>
      </c>
      <c r="E367" s="357"/>
      <c r="F367" s="350">
        <f t="shared" si="8"/>
        <v>0</v>
      </c>
      <c r="G367" s="120"/>
      <c r="H367" s="51"/>
      <c r="I367" s="22"/>
      <c r="J367" s="61"/>
      <c r="K367" s="3"/>
      <c r="L367" s="29"/>
      <c r="M367" s="29"/>
      <c r="N367" s="29"/>
      <c r="O367" s="29"/>
      <c r="P367" s="29"/>
    </row>
    <row r="368" spans="1:16" s="62" customFormat="1" ht="12.75" customHeight="1" x14ac:dyDescent="0.2">
      <c r="A368" s="269">
        <v>6.12</v>
      </c>
      <c r="B368" s="270" t="s">
        <v>354</v>
      </c>
      <c r="C368" s="262">
        <v>75.89</v>
      </c>
      <c r="D368" s="209" t="s">
        <v>14</v>
      </c>
      <c r="E368" s="373"/>
      <c r="F368" s="359">
        <f t="shared" si="8"/>
        <v>0</v>
      </c>
      <c r="G368" s="120"/>
      <c r="H368" s="51"/>
      <c r="I368" s="22"/>
      <c r="J368" s="61"/>
      <c r="K368" s="3"/>
      <c r="L368" s="29"/>
      <c r="M368" s="29"/>
      <c r="N368" s="29"/>
      <c r="O368" s="29"/>
      <c r="P368" s="29"/>
    </row>
    <row r="369" spans="1:16" s="62" customFormat="1" ht="12.75" customHeight="1" x14ac:dyDescent="0.2">
      <c r="A369" s="233"/>
      <c r="B369" s="271"/>
      <c r="C369" s="148"/>
      <c r="D369" s="149"/>
      <c r="E369" s="357"/>
      <c r="F369" s="348"/>
      <c r="G369" s="120"/>
      <c r="H369" s="51"/>
      <c r="I369" s="22"/>
      <c r="J369" s="61"/>
      <c r="K369" s="3"/>
      <c r="L369" s="29"/>
      <c r="M369" s="29"/>
      <c r="N369" s="29"/>
      <c r="O369" s="29"/>
      <c r="P369" s="29"/>
    </row>
    <row r="370" spans="1:16" s="62" customFormat="1" ht="12.75" customHeight="1" x14ac:dyDescent="0.2">
      <c r="A370" s="179">
        <v>7</v>
      </c>
      <c r="B370" s="260" t="s">
        <v>355</v>
      </c>
      <c r="C370" s="148"/>
      <c r="D370" s="149"/>
      <c r="E370" s="357"/>
      <c r="F370" s="348"/>
      <c r="G370" s="120"/>
      <c r="H370" s="51"/>
      <c r="I370" s="22"/>
      <c r="J370" s="61"/>
      <c r="K370" s="3"/>
      <c r="L370" s="29"/>
      <c r="M370" s="29"/>
      <c r="N370" s="29"/>
      <c r="O370" s="29"/>
      <c r="P370" s="29"/>
    </row>
    <row r="371" spans="1:16" s="62" customFormat="1" ht="12.75" customHeight="1" x14ac:dyDescent="0.2">
      <c r="A371" s="233">
        <v>7.1</v>
      </c>
      <c r="B371" s="272" t="s">
        <v>559</v>
      </c>
      <c r="C371" s="148">
        <v>5</v>
      </c>
      <c r="D371" s="149" t="s">
        <v>5</v>
      </c>
      <c r="E371" s="357"/>
      <c r="F371" s="348">
        <f>ROUND((C371*E371),2)</f>
        <v>0</v>
      </c>
      <c r="G371" s="120"/>
      <c r="H371" s="51"/>
      <c r="I371" s="22"/>
      <c r="J371" s="61"/>
      <c r="K371" s="3"/>
      <c r="L371" s="29"/>
      <c r="M371" s="29"/>
      <c r="N371" s="29"/>
      <c r="O371" s="29"/>
      <c r="P371" s="29"/>
    </row>
    <row r="372" spans="1:16" s="62" customFormat="1" ht="12.75" customHeight="1" x14ac:dyDescent="0.2">
      <c r="A372" s="233">
        <v>7.2</v>
      </c>
      <c r="B372" s="259" t="s">
        <v>560</v>
      </c>
      <c r="C372" s="148">
        <v>3.59</v>
      </c>
      <c r="D372" s="149" t="s">
        <v>14</v>
      </c>
      <c r="E372" s="357"/>
      <c r="F372" s="348">
        <f>ROUND((C372*E372),2)</f>
        <v>0</v>
      </c>
      <c r="G372" s="120"/>
      <c r="H372" s="51"/>
      <c r="I372" s="22"/>
      <c r="J372" s="61"/>
      <c r="K372" s="3"/>
      <c r="L372" s="29"/>
      <c r="M372" s="29"/>
      <c r="N372" s="29"/>
      <c r="O372" s="29"/>
      <c r="P372" s="29"/>
    </row>
    <row r="373" spans="1:16" s="62" customFormat="1" ht="12.75" customHeight="1" x14ac:dyDescent="0.2">
      <c r="A373" s="233"/>
      <c r="B373" s="259"/>
      <c r="C373" s="148"/>
      <c r="D373" s="149"/>
      <c r="E373" s="357"/>
      <c r="F373" s="348"/>
      <c r="G373" s="120"/>
      <c r="H373" s="51"/>
      <c r="I373" s="22"/>
      <c r="J373" s="61"/>
      <c r="K373" s="3"/>
      <c r="L373" s="29"/>
      <c r="M373" s="29"/>
      <c r="N373" s="29"/>
      <c r="O373" s="29"/>
      <c r="P373" s="29"/>
    </row>
    <row r="374" spans="1:16" s="62" customFormat="1" ht="12.75" customHeight="1" x14ac:dyDescent="0.2">
      <c r="A374" s="179">
        <v>8</v>
      </c>
      <c r="B374" s="260" t="s">
        <v>27</v>
      </c>
      <c r="C374" s="148"/>
      <c r="D374" s="149"/>
      <c r="E374" s="357"/>
      <c r="F374" s="348"/>
      <c r="G374" s="120"/>
      <c r="H374" s="51"/>
      <c r="I374" s="22"/>
      <c r="J374" s="61"/>
      <c r="K374" s="3"/>
      <c r="L374" s="29"/>
      <c r="M374" s="29"/>
      <c r="N374" s="29"/>
      <c r="O374" s="29"/>
      <c r="P374" s="29"/>
    </row>
    <row r="375" spans="1:16" s="62" customFormat="1" ht="12.75" customHeight="1" x14ac:dyDescent="0.2">
      <c r="A375" s="233">
        <v>8.1</v>
      </c>
      <c r="B375" s="259" t="s">
        <v>356</v>
      </c>
      <c r="C375" s="148">
        <v>258.62</v>
      </c>
      <c r="D375" s="149" t="s">
        <v>149</v>
      </c>
      <c r="E375" s="357"/>
      <c r="F375" s="348">
        <f>ROUND((C375*E375),2)</f>
        <v>0</v>
      </c>
      <c r="G375" s="120"/>
      <c r="H375" s="51"/>
      <c r="I375" s="22"/>
      <c r="J375" s="61"/>
      <c r="K375" s="3"/>
      <c r="L375" s="29"/>
      <c r="M375" s="29"/>
      <c r="N375" s="29"/>
      <c r="O375" s="29"/>
      <c r="P375" s="29"/>
    </row>
    <row r="376" spans="1:16" s="62" customFormat="1" ht="12.75" customHeight="1" x14ac:dyDescent="0.2">
      <c r="A376" s="233"/>
      <c r="B376" s="259"/>
      <c r="C376" s="148"/>
      <c r="D376" s="149"/>
      <c r="E376" s="357"/>
      <c r="F376" s="348"/>
      <c r="G376" s="120"/>
      <c r="H376" s="51"/>
      <c r="I376" s="22"/>
      <c r="J376" s="61"/>
      <c r="K376" s="3"/>
      <c r="L376" s="29"/>
      <c r="M376" s="29"/>
      <c r="N376" s="29"/>
      <c r="O376" s="29"/>
      <c r="P376" s="29"/>
    </row>
    <row r="377" spans="1:16" s="62" customFormat="1" ht="12.75" customHeight="1" x14ac:dyDescent="0.2">
      <c r="A377" s="273">
        <v>9</v>
      </c>
      <c r="B377" s="274" t="s">
        <v>357</v>
      </c>
      <c r="C377" s="275">
        <v>3</v>
      </c>
      <c r="D377" s="276" t="s">
        <v>5</v>
      </c>
      <c r="E377" s="374"/>
      <c r="F377" s="348">
        <f t="shared" ref="F377:F383" si="9">ROUND((C377*E377),2)</f>
        <v>0</v>
      </c>
      <c r="G377" s="120"/>
      <c r="H377" s="51"/>
      <c r="I377" s="22"/>
      <c r="J377" s="61"/>
      <c r="K377" s="3"/>
      <c r="L377" s="29"/>
      <c r="M377" s="29"/>
      <c r="N377" s="29"/>
      <c r="O377" s="29"/>
      <c r="P377" s="29"/>
    </row>
    <row r="378" spans="1:16" s="62" customFormat="1" ht="12.75" customHeight="1" x14ac:dyDescent="0.2">
      <c r="A378" s="277">
        <v>10</v>
      </c>
      <c r="B378" s="274" t="s">
        <v>358</v>
      </c>
      <c r="C378" s="278">
        <v>2</v>
      </c>
      <c r="D378" s="279" t="s">
        <v>5</v>
      </c>
      <c r="E378" s="375"/>
      <c r="F378" s="348">
        <f t="shared" si="9"/>
        <v>0</v>
      </c>
      <c r="G378" s="120"/>
      <c r="H378" s="51"/>
      <c r="I378" s="22"/>
      <c r="J378" s="61"/>
      <c r="K378" s="3"/>
      <c r="L378" s="72"/>
    </row>
    <row r="379" spans="1:16" s="62" customFormat="1" ht="12.75" customHeight="1" x14ac:dyDescent="0.2">
      <c r="A379" s="233">
        <v>11</v>
      </c>
      <c r="B379" s="259" t="s">
        <v>359</v>
      </c>
      <c r="C379" s="148">
        <v>1</v>
      </c>
      <c r="D379" s="149" t="s">
        <v>5</v>
      </c>
      <c r="E379" s="357"/>
      <c r="F379" s="348">
        <f t="shared" si="9"/>
        <v>0</v>
      </c>
      <c r="G379" s="120"/>
      <c r="H379" s="51"/>
      <c r="I379" s="22"/>
      <c r="J379" s="61"/>
      <c r="K379" s="3"/>
      <c r="L379" s="72"/>
    </row>
    <row r="380" spans="1:16" s="62" customFormat="1" ht="12.75" customHeight="1" x14ac:dyDescent="0.2">
      <c r="A380" s="233">
        <v>12</v>
      </c>
      <c r="B380" s="259" t="s">
        <v>360</v>
      </c>
      <c r="C380" s="148">
        <v>2</v>
      </c>
      <c r="D380" s="149" t="s">
        <v>5</v>
      </c>
      <c r="E380" s="357"/>
      <c r="F380" s="348">
        <f t="shared" si="9"/>
        <v>0</v>
      </c>
      <c r="G380" s="120"/>
      <c r="H380" s="51"/>
      <c r="I380" s="22"/>
      <c r="J380" s="61"/>
      <c r="K380" s="3"/>
      <c r="L380" s="72"/>
    </row>
    <row r="381" spans="1:16" s="62" customFormat="1" ht="12.75" customHeight="1" x14ac:dyDescent="0.2">
      <c r="A381" s="233">
        <v>13</v>
      </c>
      <c r="B381" s="259" t="s">
        <v>361</v>
      </c>
      <c r="C381" s="148">
        <v>1</v>
      </c>
      <c r="D381" s="149" t="s">
        <v>5</v>
      </c>
      <c r="E381" s="357"/>
      <c r="F381" s="348">
        <f t="shared" si="9"/>
        <v>0</v>
      </c>
      <c r="G381" s="120"/>
      <c r="H381" s="51"/>
      <c r="I381" s="22"/>
      <c r="J381" s="61"/>
      <c r="K381" s="3"/>
      <c r="L381" s="72"/>
    </row>
    <row r="382" spans="1:16" s="62" customFormat="1" ht="12.75" customHeight="1" x14ac:dyDescent="0.2">
      <c r="A382" s="280">
        <v>14</v>
      </c>
      <c r="B382" s="264" t="s">
        <v>362</v>
      </c>
      <c r="C382" s="148">
        <v>1</v>
      </c>
      <c r="D382" s="149" t="s">
        <v>5</v>
      </c>
      <c r="E382" s="357"/>
      <c r="F382" s="348">
        <f t="shared" si="9"/>
        <v>0</v>
      </c>
      <c r="G382" s="120"/>
      <c r="H382" s="51"/>
      <c r="I382" s="22"/>
      <c r="J382" s="61"/>
      <c r="K382" s="3"/>
      <c r="L382" s="72"/>
    </row>
    <row r="383" spans="1:16" s="62" customFormat="1" ht="12.75" customHeight="1" x14ac:dyDescent="0.2">
      <c r="A383" s="233">
        <v>15</v>
      </c>
      <c r="B383" s="259" t="s">
        <v>363</v>
      </c>
      <c r="C383" s="148">
        <v>1</v>
      </c>
      <c r="D383" s="149" t="s">
        <v>325</v>
      </c>
      <c r="E383" s="357"/>
      <c r="F383" s="348">
        <f t="shared" si="9"/>
        <v>0</v>
      </c>
      <c r="G383" s="120"/>
      <c r="H383" s="51"/>
      <c r="I383" s="22"/>
      <c r="J383" s="61"/>
      <c r="K383" s="3"/>
      <c r="L383" s="72"/>
    </row>
    <row r="384" spans="1:16" s="62" customFormat="1" ht="26.25" customHeight="1" x14ac:dyDescent="0.2">
      <c r="A384" s="179">
        <v>16</v>
      </c>
      <c r="B384" s="260" t="s">
        <v>364</v>
      </c>
      <c r="C384" s="148"/>
      <c r="D384" s="149"/>
      <c r="E384" s="357"/>
      <c r="F384" s="350"/>
      <c r="G384" s="120"/>
      <c r="H384" s="51"/>
      <c r="I384" s="22"/>
      <c r="J384" s="61"/>
      <c r="K384" s="3"/>
      <c r="L384" s="72"/>
    </row>
    <row r="385" spans="1:12" s="62" customFormat="1" ht="12.75" customHeight="1" x14ac:dyDescent="0.2">
      <c r="A385" s="280">
        <v>16.100000000000001</v>
      </c>
      <c r="B385" s="264" t="s">
        <v>561</v>
      </c>
      <c r="C385" s="148">
        <v>1</v>
      </c>
      <c r="D385" s="149" t="s">
        <v>5</v>
      </c>
      <c r="E385" s="357"/>
      <c r="F385" s="350">
        <f t="shared" ref="F385:F394" si="10">ROUND((C385*E385),2)</f>
        <v>0</v>
      </c>
      <c r="G385" s="120"/>
      <c r="H385" s="51"/>
      <c r="I385" s="22"/>
      <c r="J385" s="61"/>
      <c r="K385" s="3"/>
      <c r="L385" s="72"/>
    </row>
    <row r="386" spans="1:12" s="62" customFormat="1" ht="12.75" customHeight="1" x14ac:dyDescent="0.2">
      <c r="A386" s="233">
        <v>16.2</v>
      </c>
      <c r="B386" s="259" t="s">
        <v>365</v>
      </c>
      <c r="C386" s="148">
        <v>1</v>
      </c>
      <c r="D386" s="149" t="s">
        <v>5</v>
      </c>
      <c r="E386" s="357"/>
      <c r="F386" s="350">
        <f t="shared" si="10"/>
        <v>0</v>
      </c>
      <c r="G386" s="120"/>
      <c r="H386" s="51"/>
      <c r="I386" s="22"/>
      <c r="J386" s="61"/>
      <c r="K386" s="3"/>
      <c r="L386" s="72"/>
    </row>
    <row r="387" spans="1:12" s="62" customFormat="1" ht="14.25" customHeight="1" x14ac:dyDescent="0.2">
      <c r="A387" s="280">
        <v>16.3</v>
      </c>
      <c r="B387" s="259" t="s">
        <v>366</v>
      </c>
      <c r="C387" s="148">
        <v>1</v>
      </c>
      <c r="D387" s="149" t="s">
        <v>5</v>
      </c>
      <c r="E387" s="357"/>
      <c r="F387" s="350">
        <f t="shared" si="10"/>
        <v>0</v>
      </c>
      <c r="G387" s="120"/>
      <c r="H387" s="51"/>
      <c r="I387" s="22"/>
      <c r="J387" s="61"/>
      <c r="K387" s="3"/>
      <c r="L387" s="72"/>
    </row>
    <row r="388" spans="1:12" s="62" customFormat="1" ht="12.75" customHeight="1" x14ac:dyDescent="0.2">
      <c r="A388" s="233">
        <v>16.399999999999999</v>
      </c>
      <c r="B388" s="264" t="s">
        <v>367</v>
      </c>
      <c r="C388" s="148">
        <v>1</v>
      </c>
      <c r="D388" s="149" t="s">
        <v>5</v>
      </c>
      <c r="E388" s="357"/>
      <c r="F388" s="350">
        <f t="shared" si="10"/>
        <v>0</v>
      </c>
      <c r="G388" s="120"/>
      <c r="H388" s="51"/>
      <c r="I388" s="22"/>
      <c r="J388" s="61"/>
      <c r="K388" s="3"/>
      <c r="L388" s="72"/>
    </row>
    <row r="389" spans="1:12" s="62" customFormat="1" ht="25.5" x14ac:dyDescent="0.2">
      <c r="A389" s="280">
        <v>16.5</v>
      </c>
      <c r="B389" s="264" t="s">
        <v>368</v>
      </c>
      <c r="C389" s="40">
        <v>1</v>
      </c>
      <c r="D389" s="141" t="s">
        <v>5</v>
      </c>
      <c r="E389" s="41"/>
      <c r="F389" s="351">
        <f t="shared" si="10"/>
        <v>0</v>
      </c>
      <c r="G389" s="120"/>
      <c r="H389" s="51"/>
      <c r="I389" s="22"/>
      <c r="J389" s="61"/>
      <c r="K389" s="3"/>
      <c r="L389" s="72"/>
    </row>
    <row r="390" spans="1:12" s="62" customFormat="1" ht="12.75" customHeight="1" x14ac:dyDescent="0.2">
      <c r="A390" s="280">
        <v>16.600000000000001</v>
      </c>
      <c r="B390" s="281" t="s">
        <v>369</v>
      </c>
      <c r="C390" s="148">
        <v>1</v>
      </c>
      <c r="D390" s="149" t="s">
        <v>5</v>
      </c>
      <c r="E390" s="357"/>
      <c r="F390" s="348">
        <f t="shared" si="10"/>
        <v>0</v>
      </c>
      <c r="G390" s="120"/>
      <c r="H390" s="51"/>
      <c r="I390" s="22"/>
      <c r="J390" s="61"/>
      <c r="K390" s="3"/>
      <c r="L390" s="72"/>
    </row>
    <row r="391" spans="1:12" s="62" customFormat="1" ht="12.75" customHeight="1" x14ac:dyDescent="0.2">
      <c r="A391" s="280">
        <v>16.7</v>
      </c>
      <c r="B391" s="259" t="s">
        <v>370</v>
      </c>
      <c r="C391" s="148">
        <v>3</v>
      </c>
      <c r="D391" s="149" t="s">
        <v>5</v>
      </c>
      <c r="E391" s="357"/>
      <c r="F391" s="348">
        <f t="shared" si="10"/>
        <v>0</v>
      </c>
      <c r="G391" s="120"/>
      <c r="H391" s="51"/>
      <c r="I391" s="22"/>
      <c r="J391" s="61"/>
      <c r="K391" s="3"/>
      <c r="L391" s="72"/>
    </row>
    <row r="392" spans="1:12" s="62" customFormat="1" ht="12.75" customHeight="1" x14ac:dyDescent="0.2">
      <c r="A392" s="233">
        <v>16.8</v>
      </c>
      <c r="B392" s="259" t="s">
        <v>371</v>
      </c>
      <c r="C392" s="148">
        <v>2</v>
      </c>
      <c r="D392" s="149" t="s">
        <v>372</v>
      </c>
      <c r="E392" s="357"/>
      <c r="F392" s="348">
        <f t="shared" si="10"/>
        <v>0</v>
      </c>
      <c r="G392" s="120"/>
      <c r="H392" s="51"/>
      <c r="I392" s="22"/>
      <c r="J392" s="61"/>
      <c r="K392" s="3"/>
      <c r="L392" s="72"/>
    </row>
    <row r="393" spans="1:12" s="62" customFormat="1" ht="12.75" customHeight="1" x14ac:dyDescent="0.2">
      <c r="A393" s="280">
        <v>16.899999999999999</v>
      </c>
      <c r="B393" s="282" t="s">
        <v>373</v>
      </c>
      <c r="C393" s="148">
        <v>1</v>
      </c>
      <c r="D393" s="149" t="s">
        <v>325</v>
      </c>
      <c r="E393" s="357"/>
      <c r="F393" s="348">
        <f t="shared" si="10"/>
        <v>0</v>
      </c>
      <c r="G393" s="120"/>
      <c r="H393" s="51"/>
      <c r="I393" s="22"/>
      <c r="J393" s="61"/>
      <c r="K393" s="3"/>
      <c r="L393" s="72"/>
    </row>
    <row r="394" spans="1:12" s="62" customFormat="1" ht="12.75" customHeight="1" x14ac:dyDescent="0.2">
      <c r="A394" s="268">
        <v>16.100000000000001</v>
      </c>
      <c r="B394" s="259" t="s">
        <v>374</v>
      </c>
      <c r="C394" s="148">
        <v>3</v>
      </c>
      <c r="D394" s="149" t="s">
        <v>302</v>
      </c>
      <c r="E394" s="357"/>
      <c r="F394" s="348">
        <f t="shared" si="10"/>
        <v>0</v>
      </c>
      <c r="G394" s="120"/>
      <c r="H394" s="51"/>
      <c r="I394" s="22"/>
      <c r="J394" s="61"/>
      <c r="K394" s="3"/>
      <c r="L394" s="72"/>
    </row>
    <row r="395" spans="1:12" s="62" customFormat="1" ht="12.75" customHeight="1" x14ac:dyDescent="0.2">
      <c r="A395" s="233"/>
      <c r="B395" s="259"/>
      <c r="C395" s="148"/>
      <c r="D395" s="149"/>
      <c r="E395" s="357"/>
      <c r="F395" s="348"/>
      <c r="G395" s="120"/>
      <c r="H395" s="51"/>
      <c r="I395" s="22"/>
      <c r="J395" s="61"/>
      <c r="K395" s="3"/>
      <c r="L395" s="72"/>
    </row>
    <row r="396" spans="1:12" s="62" customFormat="1" ht="12.75" customHeight="1" x14ac:dyDescent="0.2">
      <c r="A396" s="179">
        <v>17</v>
      </c>
      <c r="B396" s="260" t="s">
        <v>375</v>
      </c>
      <c r="C396" s="148"/>
      <c r="D396" s="149"/>
      <c r="E396" s="357"/>
      <c r="F396" s="348"/>
      <c r="G396" s="120"/>
      <c r="H396" s="51"/>
      <c r="I396" s="22"/>
      <c r="J396" s="61"/>
      <c r="K396" s="3"/>
      <c r="L396" s="72"/>
    </row>
    <row r="397" spans="1:12" s="62" customFormat="1" ht="12.75" customHeight="1" x14ac:dyDescent="0.2">
      <c r="A397" s="233">
        <v>17.100000000000001</v>
      </c>
      <c r="B397" s="259" t="s">
        <v>376</v>
      </c>
      <c r="C397" s="148">
        <v>15</v>
      </c>
      <c r="D397" s="149" t="s">
        <v>5</v>
      </c>
      <c r="E397" s="357"/>
      <c r="F397" s="348">
        <f t="shared" ref="F397:F403" si="11">ROUND((C397*E397),2)</f>
        <v>0</v>
      </c>
      <c r="G397" s="120"/>
      <c r="H397" s="51"/>
      <c r="I397" s="22"/>
      <c r="J397" s="61"/>
      <c r="K397" s="3"/>
      <c r="L397" s="72"/>
    </row>
    <row r="398" spans="1:12" s="62" customFormat="1" ht="12.75" customHeight="1" x14ac:dyDescent="0.2">
      <c r="A398" s="233">
        <v>17.2</v>
      </c>
      <c r="B398" s="259" t="s">
        <v>377</v>
      </c>
      <c r="C398" s="148">
        <v>2</v>
      </c>
      <c r="D398" s="149" t="s">
        <v>5</v>
      </c>
      <c r="E398" s="357"/>
      <c r="F398" s="348">
        <f t="shared" si="11"/>
        <v>0</v>
      </c>
      <c r="G398" s="120"/>
      <c r="H398" s="51"/>
      <c r="I398" s="22"/>
      <c r="J398" s="61"/>
      <c r="K398" s="3"/>
      <c r="L398" s="72"/>
    </row>
    <row r="399" spans="1:12" s="73" customFormat="1" ht="12.75" customHeight="1" x14ac:dyDescent="0.2">
      <c r="A399" s="233">
        <v>17.3</v>
      </c>
      <c r="B399" s="259" t="s">
        <v>378</v>
      </c>
      <c r="C399" s="148">
        <v>13</v>
      </c>
      <c r="D399" s="149" t="s">
        <v>5</v>
      </c>
      <c r="E399" s="357"/>
      <c r="F399" s="348">
        <f t="shared" si="11"/>
        <v>0</v>
      </c>
      <c r="G399" s="120"/>
      <c r="H399" s="51"/>
      <c r="I399" s="22"/>
      <c r="K399" s="3"/>
    </row>
    <row r="400" spans="1:12" s="73" customFormat="1" ht="12.75" customHeight="1" x14ac:dyDescent="0.2">
      <c r="A400" s="233">
        <v>17.399999999999999</v>
      </c>
      <c r="B400" s="259" t="s">
        <v>379</v>
      </c>
      <c r="C400" s="148">
        <v>2</v>
      </c>
      <c r="D400" s="149" t="s">
        <v>5</v>
      </c>
      <c r="E400" s="357"/>
      <c r="F400" s="348">
        <f t="shared" si="11"/>
        <v>0</v>
      </c>
      <c r="G400" s="120"/>
      <c r="H400" s="51"/>
      <c r="I400" s="22"/>
      <c r="K400" s="3"/>
    </row>
    <row r="401" spans="1:50" s="73" customFormat="1" ht="12.75" customHeight="1" x14ac:dyDescent="0.2">
      <c r="A401" s="233">
        <v>17.5</v>
      </c>
      <c r="B401" s="259" t="s">
        <v>380</v>
      </c>
      <c r="C401" s="148">
        <v>6</v>
      </c>
      <c r="D401" s="149" t="s">
        <v>5</v>
      </c>
      <c r="E401" s="357"/>
      <c r="F401" s="348">
        <f t="shared" si="11"/>
        <v>0</v>
      </c>
      <c r="G401" s="120"/>
      <c r="H401" s="51"/>
      <c r="I401" s="22"/>
      <c r="K401" s="3"/>
    </row>
    <row r="402" spans="1:50" s="73" customFormat="1" ht="25.5" x14ac:dyDescent="0.2">
      <c r="A402" s="233">
        <v>17.600000000000001</v>
      </c>
      <c r="B402" s="264" t="s">
        <v>381</v>
      </c>
      <c r="C402" s="40">
        <v>2</v>
      </c>
      <c r="D402" s="141" t="s">
        <v>5</v>
      </c>
      <c r="E402" s="41"/>
      <c r="F402" s="349">
        <f t="shared" si="11"/>
        <v>0</v>
      </c>
      <c r="G402" s="120"/>
      <c r="H402" s="51"/>
      <c r="I402" s="22"/>
      <c r="K402" s="3"/>
    </row>
    <row r="403" spans="1:50" s="23" customFormat="1" ht="25.5" x14ac:dyDescent="0.2">
      <c r="A403" s="283">
        <v>17.7</v>
      </c>
      <c r="B403" s="204" t="s">
        <v>382</v>
      </c>
      <c r="C403" s="80">
        <v>15</v>
      </c>
      <c r="D403" s="141" t="s">
        <v>38</v>
      </c>
      <c r="E403" s="368"/>
      <c r="F403" s="376">
        <f t="shared" si="11"/>
        <v>0</v>
      </c>
      <c r="G403" s="120"/>
      <c r="H403" s="74"/>
      <c r="I403" s="75"/>
      <c r="J403" s="2"/>
      <c r="K403" s="76"/>
      <c r="L403" s="76"/>
      <c r="M403" s="7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:50" s="73" customFormat="1" ht="12.75" customHeight="1" x14ac:dyDescent="0.2">
      <c r="A404" s="233"/>
      <c r="B404" s="259"/>
      <c r="C404" s="148"/>
      <c r="D404" s="149"/>
      <c r="E404" s="357"/>
      <c r="F404" s="348"/>
      <c r="G404" s="120"/>
      <c r="H404" s="51"/>
      <c r="I404" s="22"/>
      <c r="K404" s="3"/>
    </row>
    <row r="405" spans="1:50" s="73" customFormat="1" ht="12.75" customHeight="1" x14ac:dyDescent="0.2">
      <c r="A405" s="179">
        <v>18</v>
      </c>
      <c r="B405" s="260" t="s">
        <v>383</v>
      </c>
      <c r="C405" s="148"/>
      <c r="D405" s="149"/>
      <c r="E405" s="357"/>
      <c r="F405" s="348"/>
      <c r="G405" s="120"/>
      <c r="H405" s="51"/>
      <c r="I405" s="22"/>
      <c r="K405" s="3"/>
    </row>
    <row r="406" spans="1:50" s="62" customFormat="1" ht="12.75" customHeight="1" x14ac:dyDescent="0.2">
      <c r="A406" s="233">
        <v>18.100000000000001</v>
      </c>
      <c r="B406" s="83" t="s">
        <v>384</v>
      </c>
      <c r="C406" s="148">
        <v>15.86</v>
      </c>
      <c r="D406" s="149" t="s">
        <v>385</v>
      </c>
      <c r="E406" s="357"/>
      <c r="F406" s="348">
        <f>ROUND((C406*E406),2)</f>
        <v>0</v>
      </c>
      <c r="G406" s="120"/>
      <c r="H406" s="51"/>
      <c r="I406" s="22"/>
      <c r="J406" s="61"/>
      <c r="K406" s="3"/>
      <c r="L406" s="72"/>
    </row>
    <row r="407" spans="1:50" s="62" customFormat="1" ht="25.5" x14ac:dyDescent="0.2">
      <c r="A407" s="233">
        <v>18.2</v>
      </c>
      <c r="B407" s="264" t="s">
        <v>386</v>
      </c>
      <c r="C407" s="40">
        <v>39.049999999999997</v>
      </c>
      <c r="D407" s="141" t="s">
        <v>149</v>
      </c>
      <c r="E407" s="41"/>
      <c r="F407" s="349">
        <f>ROUND((C407*E407),2)</f>
        <v>0</v>
      </c>
      <c r="G407" s="120"/>
      <c r="H407" s="51"/>
      <c r="I407" s="22"/>
      <c r="J407" s="61"/>
      <c r="K407" s="3"/>
      <c r="L407" s="72"/>
    </row>
    <row r="408" spans="1:50" s="62" customFormat="1" ht="12.75" customHeight="1" x14ac:dyDescent="0.2">
      <c r="A408" s="233">
        <v>18.3</v>
      </c>
      <c r="B408" s="259" t="s">
        <v>387</v>
      </c>
      <c r="C408" s="148">
        <v>1</v>
      </c>
      <c r="D408" s="149" t="s">
        <v>5</v>
      </c>
      <c r="E408" s="357"/>
      <c r="F408" s="348">
        <f>ROUND((C408*E408),2)</f>
        <v>0</v>
      </c>
      <c r="G408" s="120"/>
      <c r="H408" s="51"/>
      <c r="I408" s="22"/>
      <c r="J408" s="61"/>
      <c r="K408" s="3"/>
      <c r="L408" s="72"/>
    </row>
    <row r="409" spans="1:50" s="62" customFormat="1" ht="12.75" customHeight="1" x14ac:dyDescent="0.2">
      <c r="A409" s="233"/>
      <c r="B409" s="259"/>
      <c r="C409" s="148"/>
      <c r="D409" s="149"/>
      <c r="E409" s="357"/>
      <c r="F409" s="348"/>
      <c r="G409" s="120"/>
      <c r="H409" s="51"/>
      <c r="I409" s="22"/>
      <c r="J409" s="61"/>
      <c r="K409" s="3"/>
      <c r="L409" s="72"/>
    </row>
    <row r="410" spans="1:50" s="62" customFormat="1" ht="12.75" customHeight="1" x14ac:dyDescent="0.2">
      <c r="A410" s="284">
        <v>19</v>
      </c>
      <c r="B410" s="285" t="s">
        <v>388</v>
      </c>
      <c r="C410" s="35"/>
      <c r="D410" s="149"/>
      <c r="E410" s="41"/>
      <c r="F410" s="348"/>
      <c r="G410" s="120"/>
      <c r="H410" s="51"/>
      <c r="I410" s="22"/>
      <c r="J410" s="61"/>
      <c r="K410" s="3"/>
      <c r="L410" s="72"/>
    </row>
    <row r="411" spans="1:50" s="62" customFormat="1" ht="12.75" customHeight="1" x14ac:dyDescent="0.2">
      <c r="A411" s="286">
        <v>19.100000000000001</v>
      </c>
      <c r="B411" s="271" t="s">
        <v>389</v>
      </c>
      <c r="C411" s="35">
        <v>1</v>
      </c>
      <c r="D411" s="149" t="s">
        <v>5</v>
      </c>
      <c r="E411" s="41"/>
      <c r="F411" s="348">
        <f t="shared" ref="F411:F418" si="12">ROUND((C411*E411),2)</f>
        <v>0</v>
      </c>
      <c r="G411" s="120"/>
      <c r="H411" s="51"/>
      <c r="I411" s="22"/>
      <c r="J411" s="61"/>
      <c r="K411" s="3"/>
      <c r="L411" s="72"/>
    </row>
    <row r="412" spans="1:50" s="62" customFormat="1" ht="12.75" customHeight="1" x14ac:dyDescent="0.2">
      <c r="A412" s="286">
        <v>19.2</v>
      </c>
      <c r="B412" s="271" t="s">
        <v>390</v>
      </c>
      <c r="C412" s="35">
        <v>1</v>
      </c>
      <c r="D412" s="149" t="s">
        <v>5</v>
      </c>
      <c r="E412" s="41"/>
      <c r="F412" s="350">
        <f t="shared" si="12"/>
        <v>0</v>
      </c>
      <c r="G412" s="120"/>
      <c r="H412" s="51"/>
      <c r="I412" s="22"/>
      <c r="J412" s="61"/>
      <c r="K412" s="3"/>
      <c r="L412" s="72"/>
    </row>
    <row r="413" spans="1:50" s="62" customFormat="1" ht="12.75" customHeight="1" x14ac:dyDescent="0.2">
      <c r="A413" s="286">
        <v>19.3</v>
      </c>
      <c r="B413" s="271" t="s">
        <v>391</v>
      </c>
      <c r="C413" s="35">
        <v>1</v>
      </c>
      <c r="D413" s="149" t="s">
        <v>5</v>
      </c>
      <c r="E413" s="41"/>
      <c r="F413" s="350">
        <f t="shared" si="12"/>
        <v>0</v>
      </c>
      <c r="G413" s="120"/>
      <c r="H413" s="51"/>
      <c r="I413" s="22"/>
      <c r="J413" s="61"/>
      <c r="K413" s="3"/>
      <c r="L413" s="72"/>
    </row>
    <row r="414" spans="1:50" s="62" customFormat="1" ht="12.75" customHeight="1" x14ac:dyDescent="0.2">
      <c r="A414" s="287">
        <v>19.399999999999999</v>
      </c>
      <c r="B414" s="288" t="s">
        <v>392</v>
      </c>
      <c r="C414" s="45">
        <v>2</v>
      </c>
      <c r="D414" s="209" t="s">
        <v>5</v>
      </c>
      <c r="E414" s="56"/>
      <c r="F414" s="359">
        <f t="shared" si="12"/>
        <v>0</v>
      </c>
      <c r="G414" s="120"/>
      <c r="H414" s="51"/>
      <c r="I414" s="22"/>
      <c r="J414" s="61"/>
      <c r="K414" s="3"/>
      <c r="L414" s="72"/>
    </row>
    <row r="415" spans="1:50" s="62" customFormat="1" ht="12.75" customHeight="1" x14ac:dyDescent="0.2">
      <c r="A415" s="286">
        <v>19.5</v>
      </c>
      <c r="B415" s="271" t="s">
        <v>393</v>
      </c>
      <c r="C415" s="35">
        <v>2</v>
      </c>
      <c r="D415" s="149" t="s">
        <v>5</v>
      </c>
      <c r="E415" s="41"/>
      <c r="F415" s="348">
        <f t="shared" si="12"/>
        <v>0</v>
      </c>
      <c r="G415" s="120"/>
      <c r="H415" s="51"/>
      <c r="I415" s="22"/>
      <c r="J415" s="61"/>
      <c r="K415" s="3"/>
      <c r="L415" s="72"/>
    </row>
    <row r="416" spans="1:50" s="62" customFormat="1" ht="12.75" customHeight="1" x14ac:dyDescent="0.2">
      <c r="A416" s="286">
        <v>19.600000000000001</v>
      </c>
      <c r="B416" s="271" t="s">
        <v>394</v>
      </c>
      <c r="C416" s="35">
        <v>6</v>
      </c>
      <c r="D416" s="149" t="s">
        <v>5</v>
      </c>
      <c r="E416" s="41"/>
      <c r="F416" s="348">
        <f t="shared" si="12"/>
        <v>0</v>
      </c>
      <c r="G416" s="120"/>
      <c r="H416" s="51"/>
      <c r="I416" s="22"/>
      <c r="J416" s="61"/>
      <c r="K416" s="3"/>
      <c r="L416" s="72"/>
    </row>
    <row r="417" spans="1:13" s="62" customFormat="1" ht="12.75" customHeight="1" x14ac:dyDescent="0.2">
      <c r="A417" s="286">
        <v>19.7</v>
      </c>
      <c r="B417" s="271" t="s">
        <v>395</v>
      </c>
      <c r="C417" s="35">
        <v>2</v>
      </c>
      <c r="D417" s="149" t="s">
        <v>5</v>
      </c>
      <c r="E417" s="41"/>
      <c r="F417" s="348">
        <f t="shared" si="12"/>
        <v>0</v>
      </c>
      <c r="G417" s="120"/>
      <c r="H417" s="51"/>
      <c r="I417" s="22"/>
      <c r="J417" s="61"/>
      <c r="K417" s="3"/>
      <c r="L417" s="72"/>
    </row>
    <row r="418" spans="1:13" s="62" customFormat="1" ht="12.75" customHeight="1" x14ac:dyDescent="0.2">
      <c r="A418" s="286">
        <v>19.8</v>
      </c>
      <c r="B418" s="259" t="s">
        <v>396</v>
      </c>
      <c r="C418" s="148">
        <v>1</v>
      </c>
      <c r="D418" s="149" t="s">
        <v>5</v>
      </c>
      <c r="E418" s="357"/>
      <c r="F418" s="348">
        <f t="shared" si="12"/>
        <v>0</v>
      </c>
      <c r="G418" s="120"/>
      <c r="H418" s="51"/>
      <c r="I418" s="22"/>
      <c r="J418" s="61"/>
      <c r="K418" s="3"/>
      <c r="L418" s="72"/>
    </row>
    <row r="419" spans="1:13" s="78" customFormat="1" ht="63.75" x14ac:dyDescent="0.2">
      <c r="A419" s="240">
        <v>19.899999999999999</v>
      </c>
      <c r="B419" s="197" t="s">
        <v>397</v>
      </c>
      <c r="C419" s="40">
        <v>1</v>
      </c>
      <c r="D419" s="141" t="s">
        <v>5</v>
      </c>
      <c r="E419" s="41"/>
      <c r="F419" s="349">
        <f>ROUND(C419*E419,2)</f>
        <v>0</v>
      </c>
      <c r="G419" s="120"/>
      <c r="H419" s="104"/>
      <c r="I419" s="104"/>
      <c r="J419" s="104"/>
      <c r="K419" s="104"/>
      <c r="L419" s="104"/>
      <c r="M419" s="104"/>
    </row>
    <row r="420" spans="1:13" s="78" customFormat="1" x14ac:dyDescent="0.2">
      <c r="A420" s="245">
        <v>19.100000000000001</v>
      </c>
      <c r="B420" s="197" t="s">
        <v>398</v>
      </c>
      <c r="C420" s="289">
        <v>1</v>
      </c>
      <c r="D420" s="290" t="s">
        <v>5</v>
      </c>
      <c r="E420" s="377"/>
      <c r="F420" s="378">
        <f>ROUND(C420*E420,2)</f>
        <v>0</v>
      </c>
      <c r="G420" s="120"/>
      <c r="H420" s="104"/>
      <c r="I420" s="104"/>
      <c r="J420" s="104"/>
      <c r="K420" s="104"/>
      <c r="L420" s="104"/>
      <c r="M420" s="104"/>
    </row>
    <row r="421" spans="1:13" s="78" customFormat="1" x14ac:dyDescent="0.2">
      <c r="A421" s="240"/>
      <c r="B421" s="197"/>
      <c r="C421" s="289"/>
      <c r="D421" s="290"/>
      <c r="E421" s="377"/>
      <c r="F421" s="378"/>
      <c r="G421" s="120"/>
      <c r="H421" s="104"/>
      <c r="I421" s="104"/>
      <c r="J421" s="104"/>
      <c r="K421" s="104"/>
      <c r="L421" s="104"/>
      <c r="M421" s="104"/>
    </row>
    <row r="422" spans="1:13" s="78" customFormat="1" ht="25.5" x14ac:dyDescent="0.2">
      <c r="A422" s="254">
        <v>20</v>
      </c>
      <c r="B422" s="291" t="s">
        <v>399</v>
      </c>
      <c r="C422" s="59"/>
      <c r="D422" s="162"/>
      <c r="E422" s="67"/>
      <c r="F422" s="122"/>
      <c r="G422" s="120"/>
      <c r="H422" s="104"/>
      <c r="I422" s="104"/>
      <c r="J422" s="104"/>
      <c r="K422" s="104"/>
      <c r="L422" s="104"/>
      <c r="M422" s="104"/>
    </row>
    <row r="423" spans="1:13" s="78" customFormat="1" x14ac:dyDescent="0.2">
      <c r="A423" s="256">
        <v>20.100000000000001</v>
      </c>
      <c r="B423" s="292" t="s">
        <v>400</v>
      </c>
      <c r="C423" s="35">
        <v>1</v>
      </c>
      <c r="D423" s="162" t="s">
        <v>5</v>
      </c>
      <c r="E423" s="67"/>
      <c r="F423" s="122">
        <f t="shared" ref="F423:F430" si="13">ROUND(C423*E423,2)</f>
        <v>0</v>
      </c>
      <c r="G423" s="120"/>
      <c r="H423" s="104"/>
      <c r="I423" s="104"/>
      <c r="J423" s="104"/>
      <c r="K423" s="104"/>
      <c r="L423" s="104"/>
      <c r="M423" s="104"/>
    </row>
    <row r="424" spans="1:13" s="78" customFormat="1" ht="25.5" x14ac:dyDescent="0.2">
      <c r="A424" s="256">
        <v>20.2</v>
      </c>
      <c r="B424" s="197" t="s">
        <v>401</v>
      </c>
      <c r="C424" s="40">
        <v>1</v>
      </c>
      <c r="D424" s="163" t="s">
        <v>5</v>
      </c>
      <c r="E424" s="67"/>
      <c r="F424" s="123">
        <f t="shared" si="13"/>
        <v>0</v>
      </c>
      <c r="G424" s="120"/>
      <c r="H424" s="104"/>
      <c r="I424" s="104"/>
      <c r="J424" s="104"/>
      <c r="K424" s="104"/>
      <c r="L424" s="104"/>
      <c r="M424" s="104"/>
    </row>
    <row r="425" spans="1:13" s="78" customFormat="1" ht="25.5" x14ac:dyDescent="0.2">
      <c r="A425" s="256">
        <v>20.3</v>
      </c>
      <c r="B425" s="197" t="s">
        <v>402</v>
      </c>
      <c r="C425" s="40">
        <v>1</v>
      </c>
      <c r="D425" s="163" t="s">
        <v>5</v>
      </c>
      <c r="E425" s="67"/>
      <c r="F425" s="123">
        <f t="shared" si="13"/>
        <v>0</v>
      </c>
      <c r="G425" s="120"/>
      <c r="H425" s="104"/>
      <c r="I425" s="104"/>
      <c r="J425" s="104"/>
      <c r="K425" s="104"/>
      <c r="L425" s="104"/>
      <c r="M425" s="104"/>
    </row>
    <row r="426" spans="1:13" s="78" customFormat="1" ht="63.75" customHeight="1" x14ac:dyDescent="0.2">
      <c r="A426" s="256">
        <v>20.399999999999999</v>
      </c>
      <c r="B426" s="293" t="s">
        <v>403</v>
      </c>
      <c r="C426" s="40">
        <v>1</v>
      </c>
      <c r="D426" s="163" t="s">
        <v>5</v>
      </c>
      <c r="E426" s="67"/>
      <c r="F426" s="123">
        <f t="shared" si="13"/>
        <v>0</v>
      </c>
      <c r="G426" s="120"/>
      <c r="H426" s="104"/>
      <c r="I426" s="104"/>
      <c r="J426" s="104"/>
      <c r="K426" s="104"/>
      <c r="L426" s="104"/>
      <c r="M426" s="104"/>
    </row>
    <row r="427" spans="1:13" s="78" customFormat="1" ht="18" customHeight="1" x14ac:dyDescent="0.2">
      <c r="A427" s="256">
        <v>20.5</v>
      </c>
      <c r="B427" s="293" t="s">
        <v>404</v>
      </c>
      <c r="C427" s="35">
        <v>1</v>
      </c>
      <c r="D427" s="162" t="s">
        <v>5</v>
      </c>
      <c r="E427" s="67"/>
      <c r="F427" s="122">
        <f t="shared" si="13"/>
        <v>0</v>
      </c>
      <c r="G427" s="120"/>
      <c r="H427" s="104"/>
      <c r="I427" s="104"/>
      <c r="J427" s="104"/>
      <c r="K427" s="104"/>
      <c r="L427" s="104"/>
      <c r="M427" s="104"/>
    </row>
    <row r="428" spans="1:13" s="78" customFormat="1" ht="25.5" x14ac:dyDescent="0.2">
      <c r="A428" s="256">
        <v>20.6</v>
      </c>
      <c r="B428" s="293" t="s">
        <v>405</v>
      </c>
      <c r="C428" s="40">
        <v>1</v>
      </c>
      <c r="D428" s="163" t="s">
        <v>5</v>
      </c>
      <c r="E428" s="67"/>
      <c r="F428" s="123">
        <f t="shared" si="13"/>
        <v>0</v>
      </c>
      <c r="G428" s="120"/>
      <c r="H428" s="104"/>
      <c r="I428" s="104"/>
      <c r="J428" s="104"/>
      <c r="K428" s="104"/>
      <c r="L428" s="104"/>
      <c r="M428" s="104"/>
    </row>
    <row r="429" spans="1:13" s="78" customFormat="1" ht="15.75" customHeight="1" x14ac:dyDescent="0.2">
      <c r="A429" s="256">
        <v>20.7</v>
      </c>
      <c r="B429" s="294" t="s">
        <v>406</v>
      </c>
      <c r="C429" s="40">
        <v>1</v>
      </c>
      <c r="D429" s="163" t="s">
        <v>5</v>
      </c>
      <c r="E429" s="67"/>
      <c r="F429" s="124">
        <f t="shared" si="13"/>
        <v>0</v>
      </c>
      <c r="G429" s="120"/>
      <c r="H429" s="104"/>
      <c r="I429" s="104"/>
      <c r="J429" s="104"/>
      <c r="K429" s="104"/>
      <c r="L429" s="104"/>
      <c r="M429" s="104"/>
    </row>
    <row r="430" spans="1:13" s="78" customFormat="1" ht="90.75" customHeight="1" x14ac:dyDescent="0.2">
      <c r="A430" s="256">
        <v>20.8</v>
      </c>
      <c r="B430" s="294" t="s">
        <v>407</v>
      </c>
      <c r="C430" s="40">
        <v>1</v>
      </c>
      <c r="D430" s="163" t="s">
        <v>5</v>
      </c>
      <c r="E430" s="67"/>
      <c r="F430" s="124">
        <f t="shared" si="13"/>
        <v>0</v>
      </c>
      <c r="G430" s="120"/>
      <c r="H430" s="104"/>
      <c r="I430" s="104"/>
      <c r="J430" s="104"/>
      <c r="K430" s="104"/>
      <c r="L430" s="104"/>
      <c r="M430" s="104"/>
    </row>
    <row r="431" spans="1:13" s="62" customFormat="1" ht="12.75" customHeight="1" x14ac:dyDescent="0.2">
      <c r="A431" s="233"/>
      <c r="B431" s="259"/>
      <c r="C431" s="148"/>
      <c r="D431" s="149"/>
      <c r="E431" s="357"/>
      <c r="F431" s="348"/>
      <c r="G431" s="120"/>
      <c r="H431" s="51"/>
      <c r="I431" s="22"/>
      <c r="J431" s="61"/>
      <c r="K431" s="3"/>
      <c r="L431" s="72"/>
    </row>
    <row r="432" spans="1:13" s="62" customFormat="1" ht="12.75" customHeight="1" x14ac:dyDescent="0.2">
      <c r="A432" s="295">
        <v>21</v>
      </c>
      <c r="B432" s="260" t="s">
        <v>408</v>
      </c>
      <c r="C432" s="148"/>
      <c r="D432" s="149"/>
      <c r="E432" s="357"/>
      <c r="F432" s="348"/>
      <c r="G432" s="120"/>
      <c r="H432" s="51"/>
      <c r="I432" s="22"/>
      <c r="J432" s="61"/>
      <c r="K432" s="3"/>
      <c r="L432" s="72"/>
    </row>
    <row r="433" spans="1:12" s="62" customFormat="1" ht="12.75" customHeight="1" x14ac:dyDescent="0.2">
      <c r="A433" s="233">
        <v>21.1</v>
      </c>
      <c r="B433" s="259" t="s">
        <v>409</v>
      </c>
      <c r="C433" s="148">
        <v>3</v>
      </c>
      <c r="D433" s="149" t="s">
        <v>5</v>
      </c>
      <c r="E433" s="357"/>
      <c r="F433" s="348">
        <f>ROUND((C433*E433),2)</f>
        <v>0</v>
      </c>
      <c r="G433" s="120"/>
      <c r="H433" s="51"/>
      <c r="I433" s="22"/>
      <c r="J433" s="61"/>
      <c r="K433" s="3"/>
      <c r="L433" s="72"/>
    </row>
    <row r="434" spans="1:12" s="62" customFormat="1" ht="12.75" customHeight="1" x14ac:dyDescent="0.2">
      <c r="A434" s="233">
        <v>21.2</v>
      </c>
      <c r="B434" s="259" t="s">
        <v>410</v>
      </c>
      <c r="C434" s="148">
        <v>1</v>
      </c>
      <c r="D434" s="149" t="s">
        <v>5</v>
      </c>
      <c r="E434" s="357"/>
      <c r="F434" s="348">
        <f>ROUND((C434*E434),2)</f>
        <v>0</v>
      </c>
      <c r="G434" s="120"/>
      <c r="H434" s="51"/>
      <c r="I434" s="22"/>
      <c r="J434" s="61"/>
      <c r="K434" s="3"/>
      <c r="L434" s="72"/>
    </row>
    <row r="435" spans="1:12" s="62" customFormat="1" ht="12.75" customHeight="1" x14ac:dyDescent="0.2">
      <c r="A435" s="233">
        <v>21.3</v>
      </c>
      <c r="B435" s="259" t="s">
        <v>411</v>
      </c>
      <c r="C435" s="148">
        <v>1</v>
      </c>
      <c r="D435" s="149" t="s">
        <v>5</v>
      </c>
      <c r="E435" s="357"/>
      <c r="F435" s="348">
        <f>ROUND((C435*E435),2)</f>
        <v>0</v>
      </c>
      <c r="G435" s="120"/>
      <c r="H435" s="51"/>
      <c r="I435" s="22"/>
      <c r="J435" s="61"/>
      <c r="K435" s="3"/>
      <c r="L435" s="72"/>
    </row>
    <row r="436" spans="1:12" s="62" customFormat="1" ht="12.75" customHeight="1" x14ac:dyDescent="0.2">
      <c r="A436" s="233"/>
      <c r="B436" s="259"/>
      <c r="C436" s="148"/>
      <c r="D436" s="149"/>
      <c r="E436" s="357"/>
      <c r="F436" s="348"/>
      <c r="G436" s="120"/>
      <c r="H436" s="51"/>
      <c r="I436" s="22"/>
      <c r="J436" s="61"/>
      <c r="K436" s="3"/>
      <c r="L436" s="72"/>
    </row>
    <row r="437" spans="1:12" s="62" customFormat="1" ht="12.75" customHeight="1" x14ac:dyDescent="0.2">
      <c r="A437" s="179">
        <v>22</v>
      </c>
      <c r="B437" s="260" t="s">
        <v>412</v>
      </c>
      <c r="C437" s="148"/>
      <c r="D437" s="149"/>
      <c r="E437" s="357"/>
      <c r="F437" s="348"/>
      <c r="G437" s="120"/>
      <c r="H437" s="51"/>
      <c r="I437" s="22"/>
      <c r="J437" s="61"/>
      <c r="K437" s="3"/>
      <c r="L437" s="72"/>
    </row>
    <row r="438" spans="1:12" s="62" customFormat="1" ht="12.75" customHeight="1" x14ac:dyDescent="0.2">
      <c r="A438" s="280">
        <v>22.1</v>
      </c>
      <c r="B438" s="259" t="s">
        <v>413</v>
      </c>
      <c r="C438" s="148">
        <v>2</v>
      </c>
      <c r="D438" s="149" t="s">
        <v>5</v>
      </c>
      <c r="E438" s="357"/>
      <c r="F438" s="348">
        <f t="shared" ref="F438:F450" si="14">ROUND((C438*E438),2)</f>
        <v>0</v>
      </c>
      <c r="G438" s="120"/>
      <c r="H438" s="51"/>
      <c r="I438" s="22"/>
      <c r="J438" s="61"/>
      <c r="K438" s="3"/>
      <c r="L438" s="72"/>
    </row>
    <row r="439" spans="1:12" s="62" customFormat="1" ht="12.75" customHeight="1" x14ac:dyDescent="0.2">
      <c r="A439" s="280">
        <v>22.2</v>
      </c>
      <c r="B439" s="259" t="s">
        <v>414</v>
      </c>
      <c r="C439" s="148">
        <v>4</v>
      </c>
      <c r="D439" s="149" t="s">
        <v>5</v>
      </c>
      <c r="E439" s="357"/>
      <c r="F439" s="348">
        <f t="shared" si="14"/>
        <v>0</v>
      </c>
      <c r="G439" s="120"/>
      <c r="H439" s="51"/>
      <c r="I439" s="22"/>
      <c r="J439" s="61"/>
      <c r="K439" s="3"/>
      <c r="L439" s="72"/>
    </row>
    <row r="440" spans="1:12" s="62" customFormat="1" ht="12.75" customHeight="1" x14ac:dyDescent="0.2">
      <c r="A440" s="280">
        <v>22.3</v>
      </c>
      <c r="B440" s="259" t="s">
        <v>415</v>
      </c>
      <c r="C440" s="148">
        <v>4</v>
      </c>
      <c r="D440" s="149" t="s">
        <v>5</v>
      </c>
      <c r="E440" s="357"/>
      <c r="F440" s="348">
        <f t="shared" si="14"/>
        <v>0</v>
      </c>
      <c r="G440" s="120"/>
      <c r="H440" s="51"/>
      <c r="I440" s="22"/>
      <c r="J440" s="61"/>
      <c r="K440" s="3"/>
      <c r="L440" s="72"/>
    </row>
    <row r="441" spans="1:12" s="62" customFormat="1" ht="12.75" customHeight="1" x14ac:dyDescent="0.2">
      <c r="A441" s="280">
        <v>22.4</v>
      </c>
      <c r="B441" s="259" t="s">
        <v>416</v>
      </c>
      <c r="C441" s="148">
        <v>2</v>
      </c>
      <c r="D441" s="149" t="s">
        <v>5</v>
      </c>
      <c r="E441" s="357"/>
      <c r="F441" s="348">
        <f t="shared" si="14"/>
        <v>0</v>
      </c>
      <c r="G441" s="120"/>
      <c r="H441" s="51"/>
      <c r="I441" s="22"/>
      <c r="J441" s="61"/>
      <c r="K441" s="3"/>
      <c r="L441" s="72"/>
    </row>
    <row r="442" spans="1:12" s="62" customFormat="1" ht="12.75" customHeight="1" x14ac:dyDescent="0.2">
      <c r="A442" s="280">
        <v>22.5</v>
      </c>
      <c r="B442" s="259" t="s">
        <v>417</v>
      </c>
      <c r="C442" s="148">
        <v>2</v>
      </c>
      <c r="D442" s="149" t="s">
        <v>5</v>
      </c>
      <c r="E442" s="357"/>
      <c r="F442" s="348">
        <f t="shared" si="14"/>
        <v>0</v>
      </c>
      <c r="G442" s="120"/>
      <c r="H442" s="51"/>
      <c r="I442" s="22"/>
      <c r="J442" s="61"/>
      <c r="K442" s="3"/>
      <c r="L442" s="72"/>
    </row>
    <row r="443" spans="1:12" s="62" customFormat="1" ht="12.75" customHeight="1" x14ac:dyDescent="0.2">
      <c r="A443" s="280">
        <v>22.6</v>
      </c>
      <c r="B443" s="259" t="s">
        <v>418</v>
      </c>
      <c r="C443" s="148">
        <v>2</v>
      </c>
      <c r="D443" s="149" t="s">
        <v>5</v>
      </c>
      <c r="E443" s="357"/>
      <c r="F443" s="348">
        <f t="shared" si="14"/>
        <v>0</v>
      </c>
      <c r="G443" s="120"/>
      <c r="H443" s="51"/>
      <c r="I443" s="22"/>
      <c r="J443" s="61"/>
      <c r="K443" s="3"/>
      <c r="L443" s="72"/>
    </row>
    <row r="444" spans="1:12" s="62" customFormat="1" ht="12.75" customHeight="1" x14ac:dyDescent="0.2">
      <c r="A444" s="280">
        <v>22.7</v>
      </c>
      <c r="B444" s="259" t="s">
        <v>419</v>
      </c>
      <c r="C444" s="148">
        <v>286</v>
      </c>
      <c r="D444" s="149" t="s">
        <v>420</v>
      </c>
      <c r="E444" s="357"/>
      <c r="F444" s="350">
        <f t="shared" si="14"/>
        <v>0</v>
      </c>
      <c r="G444" s="120"/>
      <c r="H444" s="51"/>
      <c r="I444" s="22"/>
      <c r="J444" s="61"/>
      <c r="K444" s="3"/>
      <c r="L444" s="72"/>
    </row>
    <row r="445" spans="1:12" s="62" customFormat="1" x14ac:dyDescent="0.2">
      <c r="A445" s="280">
        <v>22.8</v>
      </c>
      <c r="B445" s="259" t="s">
        <v>421</v>
      </c>
      <c r="C445" s="148">
        <v>2</v>
      </c>
      <c r="D445" s="149" t="s">
        <v>5</v>
      </c>
      <c r="E445" s="357"/>
      <c r="F445" s="350">
        <f t="shared" si="14"/>
        <v>0</v>
      </c>
      <c r="G445" s="120"/>
      <c r="H445" s="51"/>
      <c r="I445" s="22"/>
      <c r="K445" s="3"/>
    </row>
    <row r="446" spans="1:12" s="62" customFormat="1" x14ac:dyDescent="0.2">
      <c r="A446" s="280">
        <v>22.9</v>
      </c>
      <c r="B446" s="259" t="s">
        <v>422</v>
      </c>
      <c r="C446" s="148">
        <v>2</v>
      </c>
      <c r="D446" s="149" t="s">
        <v>5</v>
      </c>
      <c r="E446" s="357"/>
      <c r="F446" s="350">
        <f t="shared" si="14"/>
        <v>0</v>
      </c>
      <c r="G446" s="120"/>
      <c r="H446" s="51"/>
      <c r="I446" s="22"/>
      <c r="K446" s="3"/>
    </row>
    <row r="447" spans="1:12" s="62" customFormat="1" x14ac:dyDescent="0.2">
      <c r="A447" s="296">
        <v>22.1</v>
      </c>
      <c r="B447" s="261" t="s">
        <v>423</v>
      </c>
      <c r="C447" s="262">
        <v>1</v>
      </c>
      <c r="D447" s="209" t="s">
        <v>325</v>
      </c>
      <c r="E447" s="373"/>
      <c r="F447" s="359">
        <f t="shared" si="14"/>
        <v>0</v>
      </c>
      <c r="G447" s="120"/>
      <c r="H447" s="51"/>
      <c r="I447" s="22"/>
      <c r="K447" s="3"/>
    </row>
    <row r="448" spans="1:12" s="62" customFormat="1" x14ac:dyDescent="0.2">
      <c r="A448" s="233">
        <v>22.11</v>
      </c>
      <c r="B448" s="259" t="s">
        <v>424</v>
      </c>
      <c r="C448" s="148">
        <v>2</v>
      </c>
      <c r="D448" s="149" t="s">
        <v>5</v>
      </c>
      <c r="E448" s="357"/>
      <c r="F448" s="348">
        <f t="shared" si="14"/>
        <v>0</v>
      </c>
      <c r="G448" s="120"/>
      <c r="H448" s="51"/>
      <c r="I448" s="22"/>
      <c r="K448" s="3"/>
    </row>
    <row r="449" spans="1:11" s="62" customFormat="1" x14ac:dyDescent="0.2">
      <c r="A449" s="233">
        <v>22.12</v>
      </c>
      <c r="B449" s="259" t="s">
        <v>425</v>
      </c>
      <c r="C449" s="148">
        <v>2</v>
      </c>
      <c r="D449" s="149" t="s">
        <v>5</v>
      </c>
      <c r="E449" s="357"/>
      <c r="F449" s="348">
        <f t="shared" si="14"/>
        <v>0</v>
      </c>
      <c r="G449" s="120"/>
      <c r="H449" s="51"/>
      <c r="I449" s="22"/>
      <c r="K449" s="3"/>
    </row>
    <row r="450" spans="1:11" s="62" customFormat="1" x14ac:dyDescent="0.2">
      <c r="A450" s="233">
        <v>22.13</v>
      </c>
      <c r="B450" s="259" t="s">
        <v>426</v>
      </c>
      <c r="C450" s="148">
        <v>2</v>
      </c>
      <c r="D450" s="149" t="s">
        <v>5</v>
      </c>
      <c r="E450" s="357"/>
      <c r="F450" s="348">
        <f t="shared" si="14"/>
        <v>0</v>
      </c>
      <c r="G450" s="120"/>
      <c r="H450" s="51"/>
      <c r="I450" s="22"/>
      <c r="K450" s="3"/>
    </row>
    <row r="451" spans="1:11" s="62" customFormat="1" x14ac:dyDescent="0.2">
      <c r="A451" s="233"/>
      <c r="B451" s="258"/>
      <c r="C451" s="148"/>
      <c r="D451" s="149"/>
      <c r="E451" s="357"/>
      <c r="F451" s="348"/>
      <c r="G451" s="120"/>
      <c r="H451" s="51"/>
      <c r="I451" s="22"/>
      <c r="K451" s="3"/>
    </row>
    <row r="452" spans="1:11" s="62" customFormat="1" x14ac:dyDescent="0.2">
      <c r="A452" s="297" t="s">
        <v>427</v>
      </c>
      <c r="B452" s="182" t="s">
        <v>428</v>
      </c>
      <c r="C452" s="35">
        <v>0</v>
      </c>
      <c r="D452" s="149"/>
      <c r="E452" s="36"/>
      <c r="F452" s="348"/>
      <c r="G452" s="120"/>
      <c r="H452" s="51"/>
      <c r="I452" s="22"/>
      <c r="K452" s="3"/>
    </row>
    <row r="453" spans="1:11" s="62" customFormat="1" x14ac:dyDescent="0.2">
      <c r="A453" s="297"/>
      <c r="B453" s="182"/>
      <c r="C453" s="35">
        <v>0</v>
      </c>
      <c r="D453" s="149"/>
      <c r="E453" s="36"/>
      <c r="F453" s="348"/>
      <c r="G453" s="120"/>
      <c r="H453" s="51"/>
      <c r="I453" s="22"/>
      <c r="K453" s="3"/>
    </row>
    <row r="454" spans="1:11" s="62" customFormat="1" x14ac:dyDescent="0.2">
      <c r="A454" s="233">
        <v>1</v>
      </c>
      <c r="B454" s="234" t="s">
        <v>24</v>
      </c>
      <c r="C454" s="35">
        <v>1</v>
      </c>
      <c r="D454" s="149" t="s">
        <v>325</v>
      </c>
      <c r="E454" s="68"/>
      <c r="F454" s="348">
        <f>ROUND((C454*E454),2)</f>
        <v>0</v>
      </c>
      <c r="G454" s="120"/>
      <c r="H454" s="51"/>
      <c r="I454" s="22"/>
      <c r="K454" s="3"/>
    </row>
    <row r="455" spans="1:11" s="62" customFormat="1" x14ac:dyDescent="0.2">
      <c r="A455" s="233"/>
      <c r="B455" s="234"/>
      <c r="C455" s="35"/>
      <c r="D455" s="149"/>
      <c r="E455" s="68"/>
      <c r="F455" s="348"/>
      <c r="G455" s="120"/>
      <c r="H455" s="51"/>
      <c r="I455" s="22"/>
      <c r="K455" s="3"/>
    </row>
    <row r="456" spans="1:11" s="62" customFormat="1" x14ac:dyDescent="0.2">
      <c r="A456" s="179">
        <v>2</v>
      </c>
      <c r="B456" s="180" t="s">
        <v>11</v>
      </c>
      <c r="C456" s="35"/>
      <c r="D456" s="149"/>
      <c r="E456" s="68"/>
      <c r="F456" s="348"/>
      <c r="G456" s="120"/>
      <c r="H456" s="51"/>
      <c r="I456" s="22"/>
      <c r="K456" s="3"/>
    </row>
    <row r="457" spans="1:11" s="62" customFormat="1" x14ac:dyDescent="0.2">
      <c r="A457" s="280">
        <v>2.1</v>
      </c>
      <c r="B457" s="281" t="s">
        <v>429</v>
      </c>
      <c r="C457" s="35">
        <v>10.46</v>
      </c>
      <c r="D457" s="149" t="s">
        <v>12</v>
      </c>
      <c r="E457" s="68"/>
      <c r="F457" s="348">
        <f>ROUND((C457*E457),2)</f>
        <v>0</v>
      </c>
      <c r="G457" s="120"/>
      <c r="H457" s="51"/>
      <c r="I457" s="22"/>
      <c r="K457" s="3"/>
    </row>
    <row r="458" spans="1:11" s="62" customFormat="1" x14ac:dyDescent="0.2">
      <c r="A458" s="233">
        <v>2.2000000000000002</v>
      </c>
      <c r="B458" s="234" t="s">
        <v>35</v>
      </c>
      <c r="C458" s="35">
        <v>1.34</v>
      </c>
      <c r="D458" s="149" t="s">
        <v>12</v>
      </c>
      <c r="E458" s="68"/>
      <c r="F458" s="350">
        <f>ROUND((C458*E458),2)</f>
        <v>0</v>
      </c>
      <c r="G458" s="120"/>
      <c r="H458" s="51"/>
      <c r="I458" s="22"/>
      <c r="K458" s="3"/>
    </row>
    <row r="459" spans="1:11" s="62" customFormat="1" x14ac:dyDescent="0.2">
      <c r="A459" s="233">
        <v>2.2999999999999998</v>
      </c>
      <c r="B459" s="234" t="s">
        <v>242</v>
      </c>
      <c r="C459" s="35">
        <v>10.95</v>
      </c>
      <c r="D459" s="149" t="s">
        <v>12</v>
      </c>
      <c r="E459" s="68"/>
      <c r="F459" s="350">
        <f>ROUND((C459*E459),2)</f>
        <v>0</v>
      </c>
      <c r="G459" s="120"/>
      <c r="H459" s="51"/>
      <c r="I459" s="22"/>
      <c r="K459" s="3"/>
    </row>
    <row r="460" spans="1:11" s="62" customFormat="1" x14ac:dyDescent="0.2">
      <c r="A460" s="298"/>
      <c r="B460" s="299"/>
      <c r="C460" s="40"/>
      <c r="D460" s="141"/>
      <c r="E460" s="41"/>
      <c r="F460" s="350"/>
      <c r="G460" s="120"/>
      <c r="H460" s="51"/>
      <c r="I460" s="22"/>
      <c r="K460" s="3"/>
    </row>
    <row r="461" spans="1:11" s="62" customFormat="1" x14ac:dyDescent="0.2">
      <c r="A461" s="300">
        <v>3</v>
      </c>
      <c r="B461" s="301" t="s">
        <v>430</v>
      </c>
      <c r="C461" s="40"/>
      <c r="D461" s="141"/>
      <c r="E461" s="41"/>
      <c r="F461" s="350"/>
      <c r="G461" s="120"/>
      <c r="H461" s="51"/>
      <c r="I461" s="22"/>
      <c r="K461" s="3"/>
    </row>
    <row r="462" spans="1:11" s="62" customFormat="1" x14ac:dyDescent="0.2">
      <c r="A462" s="302">
        <v>3.1</v>
      </c>
      <c r="B462" s="234" t="s">
        <v>431</v>
      </c>
      <c r="C462" s="40">
        <v>2.2000000000000002</v>
      </c>
      <c r="D462" s="141" t="s">
        <v>12</v>
      </c>
      <c r="E462" s="68"/>
      <c r="F462" s="350">
        <f>ROUND((C462*E462),2)</f>
        <v>0</v>
      </c>
      <c r="G462" s="120"/>
      <c r="H462" s="51"/>
      <c r="I462" s="22"/>
      <c r="K462" s="3"/>
    </row>
    <row r="463" spans="1:11" s="38" customFormat="1" x14ac:dyDescent="0.2">
      <c r="A463" s="302">
        <v>3.2</v>
      </c>
      <c r="B463" s="234" t="s">
        <v>432</v>
      </c>
      <c r="C463" s="40">
        <v>1.61</v>
      </c>
      <c r="D463" s="141" t="s">
        <v>12</v>
      </c>
      <c r="E463" s="68"/>
      <c r="F463" s="350">
        <f>ROUND((C463*E463),2)</f>
        <v>0</v>
      </c>
      <c r="G463" s="120"/>
      <c r="H463" s="51"/>
      <c r="I463" s="22"/>
      <c r="K463" s="3"/>
    </row>
    <row r="464" spans="1:11" s="38" customFormat="1" x14ac:dyDescent="0.2">
      <c r="A464" s="302">
        <v>3.3</v>
      </c>
      <c r="B464" s="299" t="s">
        <v>433</v>
      </c>
      <c r="C464" s="40">
        <v>2.17</v>
      </c>
      <c r="D464" s="141" t="s">
        <v>12</v>
      </c>
      <c r="E464" s="41"/>
      <c r="F464" s="348">
        <f>ROUND((C464*E464),2)</f>
        <v>0</v>
      </c>
      <c r="G464" s="120"/>
      <c r="H464" s="51"/>
      <c r="I464" s="22"/>
      <c r="K464" s="3"/>
    </row>
    <row r="465" spans="1:11" s="38" customFormat="1" x14ac:dyDescent="0.2">
      <c r="A465" s="302">
        <v>3.4</v>
      </c>
      <c r="B465" s="299" t="s">
        <v>434</v>
      </c>
      <c r="C465" s="35">
        <v>3.93</v>
      </c>
      <c r="D465" s="141" t="s">
        <v>12</v>
      </c>
      <c r="E465" s="41"/>
      <c r="F465" s="348">
        <f>ROUND((C465*E465),2)</f>
        <v>0</v>
      </c>
      <c r="G465" s="120"/>
      <c r="H465" s="51"/>
      <c r="I465" s="22"/>
      <c r="K465" s="3"/>
    </row>
    <row r="466" spans="1:11" s="38" customFormat="1" x14ac:dyDescent="0.2">
      <c r="A466" s="302"/>
      <c r="B466" s="299"/>
      <c r="C466" s="40"/>
      <c r="D466" s="141"/>
      <c r="E466" s="41"/>
      <c r="F466" s="348"/>
      <c r="G466" s="120"/>
      <c r="H466" s="51"/>
      <c r="I466" s="22"/>
      <c r="K466" s="3"/>
    </row>
    <row r="467" spans="1:11" s="62" customFormat="1" x14ac:dyDescent="0.2">
      <c r="A467" s="300">
        <v>4</v>
      </c>
      <c r="B467" s="301" t="s">
        <v>435</v>
      </c>
      <c r="C467" s="40"/>
      <c r="D467" s="141"/>
      <c r="E467" s="41"/>
      <c r="F467" s="348"/>
      <c r="G467" s="120"/>
      <c r="H467" s="51"/>
      <c r="I467" s="22"/>
      <c r="K467" s="3"/>
    </row>
    <row r="468" spans="1:11" s="62" customFormat="1" x14ac:dyDescent="0.2">
      <c r="A468" s="302">
        <v>4.0999999999999996</v>
      </c>
      <c r="B468" s="299" t="s">
        <v>436</v>
      </c>
      <c r="C468" s="40">
        <v>62.99</v>
      </c>
      <c r="D468" s="141" t="s">
        <v>14</v>
      </c>
      <c r="E468" s="41"/>
      <c r="F468" s="348">
        <f>ROUND((C468*E468),2)</f>
        <v>0</v>
      </c>
      <c r="G468" s="120"/>
      <c r="H468" s="51"/>
      <c r="I468" s="22"/>
      <c r="K468" s="3"/>
    </row>
    <row r="469" spans="1:11" s="38" customFormat="1" ht="7.5" customHeight="1" x14ac:dyDescent="0.2">
      <c r="A469" s="302"/>
      <c r="B469" s="299"/>
      <c r="C469" s="40"/>
      <c r="D469" s="141"/>
      <c r="E469" s="41"/>
      <c r="F469" s="348"/>
      <c r="G469" s="120"/>
      <c r="H469" s="51"/>
      <c r="I469" s="22"/>
      <c r="K469" s="3"/>
    </row>
    <row r="470" spans="1:11" s="38" customFormat="1" x14ac:dyDescent="0.2">
      <c r="A470" s="300">
        <v>5</v>
      </c>
      <c r="B470" s="301" t="s">
        <v>437</v>
      </c>
      <c r="C470" s="40"/>
      <c r="D470" s="141"/>
      <c r="E470" s="41"/>
      <c r="F470" s="348"/>
      <c r="G470" s="120"/>
      <c r="H470" s="51"/>
      <c r="I470" s="22"/>
      <c r="K470" s="3"/>
    </row>
    <row r="471" spans="1:11" s="38" customFormat="1" x14ac:dyDescent="0.2">
      <c r="A471" s="302">
        <v>5.0999999999999996</v>
      </c>
      <c r="B471" s="299" t="s">
        <v>37</v>
      </c>
      <c r="C471" s="40">
        <v>126.02</v>
      </c>
      <c r="D471" s="141" t="s">
        <v>14</v>
      </c>
      <c r="E471" s="41"/>
      <c r="F471" s="348">
        <f t="shared" ref="F471:F478" si="15">ROUND((C471*E471),2)</f>
        <v>0</v>
      </c>
      <c r="G471" s="120"/>
      <c r="H471" s="51"/>
      <c r="I471" s="22"/>
      <c r="K471" s="3"/>
    </row>
    <row r="472" spans="1:11" s="38" customFormat="1" x14ac:dyDescent="0.2">
      <c r="A472" s="302">
        <v>5.2</v>
      </c>
      <c r="B472" s="299" t="s">
        <v>438</v>
      </c>
      <c r="C472" s="40">
        <v>26.15</v>
      </c>
      <c r="D472" s="141" t="s">
        <v>14</v>
      </c>
      <c r="E472" s="41"/>
      <c r="F472" s="348">
        <f t="shared" si="15"/>
        <v>0</v>
      </c>
      <c r="G472" s="120"/>
      <c r="H472" s="51"/>
      <c r="I472" s="22"/>
      <c r="K472" s="3"/>
    </row>
    <row r="473" spans="1:11" s="38" customFormat="1" x14ac:dyDescent="0.2">
      <c r="A473" s="302">
        <v>5.3</v>
      </c>
      <c r="B473" s="299" t="s">
        <v>439</v>
      </c>
      <c r="C473" s="40">
        <v>26.14</v>
      </c>
      <c r="D473" s="141" t="s">
        <v>14</v>
      </c>
      <c r="E473" s="41"/>
      <c r="F473" s="348">
        <f t="shared" si="15"/>
        <v>0</v>
      </c>
      <c r="G473" s="120"/>
      <c r="H473" s="51"/>
      <c r="I473" s="22"/>
      <c r="K473" s="3"/>
    </row>
    <row r="474" spans="1:11" s="38" customFormat="1" x14ac:dyDescent="0.2">
      <c r="A474" s="302">
        <v>5.4</v>
      </c>
      <c r="B474" s="299" t="s">
        <v>440</v>
      </c>
      <c r="C474" s="40">
        <v>26.15</v>
      </c>
      <c r="D474" s="141" t="s">
        <v>14</v>
      </c>
      <c r="E474" s="41"/>
      <c r="F474" s="348">
        <f t="shared" si="15"/>
        <v>0</v>
      </c>
      <c r="G474" s="120"/>
      <c r="H474" s="51"/>
      <c r="I474" s="22"/>
      <c r="K474" s="3"/>
    </row>
    <row r="475" spans="1:11" s="38" customFormat="1" x14ac:dyDescent="0.2">
      <c r="A475" s="302">
        <v>5.5</v>
      </c>
      <c r="B475" s="299" t="s">
        <v>441</v>
      </c>
      <c r="C475" s="40">
        <v>186.8</v>
      </c>
      <c r="D475" s="141" t="s">
        <v>14</v>
      </c>
      <c r="E475" s="41"/>
      <c r="F475" s="348">
        <f t="shared" si="15"/>
        <v>0</v>
      </c>
      <c r="G475" s="120"/>
      <c r="H475" s="51"/>
      <c r="I475" s="22"/>
      <c r="K475" s="3"/>
    </row>
    <row r="476" spans="1:11" s="38" customFormat="1" x14ac:dyDescent="0.2">
      <c r="A476" s="302">
        <v>5.6</v>
      </c>
      <c r="B476" s="299" t="s">
        <v>442</v>
      </c>
      <c r="C476" s="40">
        <v>17.260000000000002</v>
      </c>
      <c r="D476" s="141" t="s">
        <v>14</v>
      </c>
      <c r="E476" s="41"/>
      <c r="F476" s="348">
        <f t="shared" si="15"/>
        <v>0</v>
      </c>
      <c r="G476" s="120"/>
      <c r="H476" s="51"/>
      <c r="I476" s="22"/>
      <c r="K476" s="3"/>
    </row>
    <row r="477" spans="1:11" s="38" customFormat="1" x14ac:dyDescent="0.2">
      <c r="A477" s="302">
        <v>5.7</v>
      </c>
      <c r="B477" s="299" t="s">
        <v>32</v>
      </c>
      <c r="C477" s="40">
        <v>102.7</v>
      </c>
      <c r="D477" s="141" t="s">
        <v>19</v>
      </c>
      <c r="E477" s="41"/>
      <c r="F477" s="348">
        <f t="shared" si="15"/>
        <v>0</v>
      </c>
      <c r="G477" s="120"/>
      <c r="H477" s="51"/>
      <c r="I477" s="22"/>
      <c r="K477" s="3"/>
    </row>
    <row r="478" spans="1:11" s="38" customFormat="1" ht="12.75" customHeight="1" x14ac:dyDescent="0.2">
      <c r="A478" s="302">
        <v>5.8</v>
      </c>
      <c r="B478" s="271" t="s">
        <v>443</v>
      </c>
      <c r="C478" s="148">
        <v>26.15</v>
      </c>
      <c r="D478" s="141" t="s">
        <v>14</v>
      </c>
      <c r="E478" s="357"/>
      <c r="F478" s="348">
        <f t="shared" si="15"/>
        <v>0</v>
      </c>
      <c r="G478" s="120"/>
      <c r="H478" s="51"/>
      <c r="I478" s="22"/>
      <c r="K478" s="3"/>
    </row>
    <row r="479" spans="1:11" s="38" customFormat="1" ht="6" customHeight="1" x14ac:dyDescent="0.2">
      <c r="A479" s="302"/>
      <c r="B479" s="299"/>
      <c r="C479" s="148"/>
      <c r="D479" s="141"/>
      <c r="E479" s="41"/>
      <c r="F479" s="348"/>
      <c r="G479" s="120"/>
      <c r="H479" s="51"/>
      <c r="I479" s="22"/>
      <c r="K479" s="3"/>
    </row>
    <row r="480" spans="1:11" s="38" customFormat="1" x14ac:dyDescent="0.2">
      <c r="A480" s="303">
        <v>6</v>
      </c>
      <c r="B480" s="299" t="s">
        <v>314</v>
      </c>
      <c r="C480" s="40">
        <v>17.96</v>
      </c>
      <c r="D480" s="141" t="s">
        <v>14</v>
      </c>
      <c r="E480" s="41"/>
      <c r="F480" s="348">
        <f>ROUND((C480*E480),2)</f>
        <v>0</v>
      </c>
      <c r="G480" s="120"/>
      <c r="H480" s="51"/>
      <c r="I480" s="22"/>
      <c r="K480" s="3"/>
    </row>
    <row r="481" spans="1:11" s="38" customFormat="1" ht="12.75" customHeight="1" x14ac:dyDescent="0.2">
      <c r="A481" s="304">
        <v>7</v>
      </c>
      <c r="B481" s="222" t="s">
        <v>444</v>
      </c>
      <c r="C481" s="35">
        <v>660</v>
      </c>
      <c r="D481" s="149" t="s">
        <v>25</v>
      </c>
      <c r="E481" s="36"/>
      <c r="F481" s="348">
        <f>ROUND((C481*E481),2)</f>
        <v>0</v>
      </c>
      <c r="G481" s="120"/>
      <c r="H481" s="51"/>
      <c r="I481" s="22"/>
      <c r="K481" s="3"/>
    </row>
    <row r="482" spans="1:11" s="38" customFormat="1" x14ac:dyDescent="0.2">
      <c r="A482" s="304"/>
      <c r="B482" s="222"/>
      <c r="C482" s="35"/>
      <c r="D482" s="149"/>
      <c r="E482" s="36"/>
      <c r="F482" s="348"/>
      <c r="G482" s="120"/>
      <c r="H482" s="51"/>
      <c r="I482" s="22"/>
      <c r="K482" s="3"/>
    </row>
    <row r="483" spans="1:11" s="38" customFormat="1" x14ac:dyDescent="0.2">
      <c r="A483" s="300">
        <v>8</v>
      </c>
      <c r="B483" s="301" t="s">
        <v>375</v>
      </c>
      <c r="C483" s="40"/>
      <c r="D483" s="141"/>
      <c r="E483" s="41"/>
      <c r="F483" s="348"/>
      <c r="G483" s="120"/>
      <c r="H483" s="51"/>
      <c r="I483" s="22"/>
      <c r="K483" s="3"/>
    </row>
    <row r="484" spans="1:11" s="38" customFormat="1" x14ac:dyDescent="0.2">
      <c r="A484" s="302">
        <v>8.1</v>
      </c>
      <c r="B484" s="299" t="s">
        <v>445</v>
      </c>
      <c r="C484" s="40">
        <v>1</v>
      </c>
      <c r="D484" s="141" t="s">
        <v>325</v>
      </c>
      <c r="E484" s="41"/>
      <c r="F484" s="348">
        <f>ROUND((C484*E484),2)</f>
        <v>0</v>
      </c>
      <c r="G484" s="120"/>
      <c r="H484" s="51"/>
      <c r="I484" s="22"/>
      <c r="K484" s="3"/>
    </row>
    <row r="485" spans="1:11" s="38" customFormat="1" x14ac:dyDescent="0.2">
      <c r="A485" s="302">
        <v>8.1999999999999993</v>
      </c>
      <c r="B485" s="299" t="s">
        <v>446</v>
      </c>
      <c r="C485" s="40">
        <v>2</v>
      </c>
      <c r="D485" s="141" t="s">
        <v>5</v>
      </c>
      <c r="E485" s="41"/>
      <c r="F485" s="348">
        <f>ROUND((C485*E485),2)</f>
        <v>0</v>
      </c>
      <c r="G485" s="120"/>
      <c r="H485" s="51"/>
      <c r="I485" s="22"/>
      <c r="K485" s="3"/>
    </row>
    <row r="486" spans="1:11" s="32" customFormat="1" x14ac:dyDescent="0.2">
      <c r="A486" s="302">
        <v>8.3000000000000007</v>
      </c>
      <c r="B486" s="299" t="s">
        <v>447</v>
      </c>
      <c r="C486" s="40">
        <v>1</v>
      </c>
      <c r="D486" s="141" t="s">
        <v>5</v>
      </c>
      <c r="E486" s="41"/>
      <c r="F486" s="348">
        <f>ROUND((C486*E486),2)</f>
        <v>0</v>
      </c>
      <c r="G486" s="120"/>
      <c r="H486" s="51"/>
      <c r="I486" s="22"/>
      <c r="J486" s="31"/>
      <c r="K486" s="3"/>
    </row>
    <row r="487" spans="1:11" s="32" customFormat="1" x14ac:dyDescent="0.2">
      <c r="A487" s="302">
        <v>8.4</v>
      </c>
      <c r="B487" s="299" t="s">
        <v>448</v>
      </c>
      <c r="C487" s="40">
        <v>2</v>
      </c>
      <c r="D487" s="141" t="s">
        <v>5</v>
      </c>
      <c r="E487" s="41"/>
      <c r="F487" s="348">
        <f>ROUND((C487*E487),2)</f>
        <v>0</v>
      </c>
      <c r="G487" s="120"/>
      <c r="H487" s="51"/>
      <c r="I487" s="22"/>
      <c r="J487" s="31"/>
      <c r="K487" s="3"/>
    </row>
    <row r="488" spans="1:11" s="32" customFormat="1" x14ac:dyDescent="0.2">
      <c r="A488" s="302">
        <v>8.5</v>
      </c>
      <c r="B488" s="299" t="s">
        <v>449</v>
      </c>
      <c r="C488" s="40">
        <v>1</v>
      </c>
      <c r="D488" s="141" t="s">
        <v>325</v>
      </c>
      <c r="E488" s="41"/>
      <c r="F488" s="348">
        <f>ROUND((C488*E488),2)</f>
        <v>0</v>
      </c>
      <c r="G488" s="120"/>
      <c r="H488" s="51"/>
      <c r="I488" s="22"/>
      <c r="J488" s="31"/>
      <c r="K488" s="3"/>
    </row>
    <row r="489" spans="1:11" s="32" customFormat="1" x14ac:dyDescent="0.2">
      <c r="A489" s="305"/>
      <c r="B489" s="306"/>
      <c r="C489" s="307"/>
      <c r="D489" s="307"/>
      <c r="E489" s="379"/>
      <c r="F489" s="348"/>
      <c r="G489" s="120"/>
      <c r="H489" s="51"/>
      <c r="I489" s="22"/>
      <c r="J489" s="31"/>
      <c r="K489" s="3"/>
    </row>
    <row r="490" spans="1:11" s="32" customFormat="1" ht="51" x14ac:dyDescent="0.2">
      <c r="A490" s="79">
        <v>9</v>
      </c>
      <c r="B490" s="306" t="s">
        <v>450</v>
      </c>
      <c r="C490" s="80">
        <v>1</v>
      </c>
      <c r="D490" s="163" t="s">
        <v>5</v>
      </c>
      <c r="E490" s="368"/>
      <c r="F490" s="349">
        <f t="shared" ref="F490:F498" si="16">ROUND((C490*E490),2)</f>
        <v>0</v>
      </c>
      <c r="G490" s="120"/>
      <c r="H490" s="51"/>
      <c r="I490" s="22"/>
      <c r="J490" s="31"/>
      <c r="K490" s="3"/>
    </row>
    <row r="491" spans="1:11" s="32" customFormat="1" x14ac:dyDescent="0.2">
      <c r="A491" s="79">
        <v>10</v>
      </c>
      <c r="B491" s="306" t="s">
        <v>451</v>
      </c>
      <c r="C491" s="81">
        <v>1</v>
      </c>
      <c r="D491" s="162" t="s">
        <v>5</v>
      </c>
      <c r="E491" s="366"/>
      <c r="F491" s="348">
        <f t="shared" si="16"/>
        <v>0</v>
      </c>
      <c r="G491" s="120"/>
      <c r="H491" s="51"/>
      <c r="I491" s="22"/>
      <c r="J491" s="31"/>
      <c r="K491" s="3"/>
    </row>
    <row r="492" spans="1:11" s="32" customFormat="1" ht="38.25" x14ac:dyDescent="0.2">
      <c r="A492" s="117">
        <v>11</v>
      </c>
      <c r="B492" s="308" t="s">
        <v>452</v>
      </c>
      <c r="C492" s="139">
        <v>1</v>
      </c>
      <c r="D492" s="158" t="s">
        <v>5</v>
      </c>
      <c r="E492" s="380"/>
      <c r="F492" s="352">
        <f t="shared" si="16"/>
        <v>0</v>
      </c>
      <c r="G492" s="120"/>
      <c r="H492" s="51"/>
      <c r="I492" s="22"/>
      <c r="J492" s="31"/>
      <c r="K492" s="3"/>
    </row>
    <row r="493" spans="1:11" s="32" customFormat="1" ht="38.25" x14ac:dyDescent="0.2">
      <c r="A493" s="79">
        <v>12</v>
      </c>
      <c r="B493" s="309" t="s">
        <v>453</v>
      </c>
      <c r="C493" s="80">
        <v>2</v>
      </c>
      <c r="D493" s="163" t="s">
        <v>5</v>
      </c>
      <c r="E493" s="368"/>
      <c r="F493" s="349">
        <f t="shared" si="16"/>
        <v>0</v>
      </c>
      <c r="G493" s="120"/>
      <c r="H493" s="51"/>
      <c r="I493" s="22"/>
      <c r="J493" s="31"/>
      <c r="K493" s="3"/>
    </row>
    <row r="494" spans="1:11" s="32" customFormat="1" ht="25.5" x14ac:dyDescent="0.2">
      <c r="A494" s="79">
        <v>13</v>
      </c>
      <c r="B494" s="309" t="s">
        <v>454</v>
      </c>
      <c r="C494" s="35">
        <v>1</v>
      </c>
      <c r="D494" s="149" t="s">
        <v>313</v>
      </c>
      <c r="E494" s="36"/>
      <c r="F494" s="348">
        <f t="shared" si="16"/>
        <v>0</v>
      </c>
      <c r="G494" s="120"/>
      <c r="H494" s="51"/>
      <c r="I494" s="22"/>
      <c r="J494" s="31"/>
      <c r="K494" s="3"/>
    </row>
    <row r="495" spans="1:11" s="32" customFormat="1" ht="25.5" x14ac:dyDescent="0.2">
      <c r="A495" s="79">
        <v>14</v>
      </c>
      <c r="B495" s="309" t="s">
        <v>455</v>
      </c>
      <c r="C495" s="81">
        <v>1</v>
      </c>
      <c r="D495" s="149" t="s">
        <v>5</v>
      </c>
      <c r="E495" s="366"/>
      <c r="F495" s="348">
        <f t="shared" si="16"/>
        <v>0</v>
      </c>
      <c r="G495" s="120"/>
      <c r="H495" s="51"/>
      <c r="I495" s="22"/>
      <c r="J495" s="31"/>
      <c r="K495" s="3"/>
    </row>
    <row r="496" spans="1:11" s="32" customFormat="1" ht="25.5" x14ac:dyDescent="0.2">
      <c r="A496" s="79">
        <v>15</v>
      </c>
      <c r="B496" s="309" t="s">
        <v>456</v>
      </c>
      <c r="C496" s="80">
        <v>1</v>
      </c>
      <c r="D496" s="163" t="s">
        <v>5</v>
      </c>
      <c r="E496" s="368"/>
      <c r="F496" s="349">
        <f t="shared" si="16"/>
        <v>0</v>
      </c>
      <c r="G496" s="120"/>
      <c r="H496" s="51"/>
      <c r="I496" s="22"/>
      <c r="J496" s="31"/>
      <c r="K496" s="3"/>
    </row>
    <row r="497" spans="1:13" s="32" customFormat="1" x14ac:dyDescent="0.2">
      <c r="A497" s="79">
        <v>16</v>
      </c>
      <c r="B497" s="310" t="s">
        <v>457</v>
      </c>
      <c r="C497" s="40">
        <v>3</v>
      </c>
      <c r="D497" s="141" t="s">
        <v>5</v>
      </c>
      <c r="E497" s="41"/>
      <c r="F497" s="350">
        <f t="shared" si="16"/>
        <v>0</v>
      </c>
      <c r="G497" s="120"/>
      <c r="H497" s="51"/>
      <c r="I497" s="22"/>
      <c r="J497" s="31"/>
      <c r="K497" s="3"/>
    </row>
    <row r="498" spans="1:13" s="32" customFormat="1" x14ac:dyDescent="0.2">
      <c r="A498" s="79">
        <v>17</v>
      </c>
      <c r="B498" s="309" t="s">
        <v>458</v>
      </c>
      <c r="C498" s="40">
        <v>1</v>
      </c>
      <c r="D498" s="141" t="s">
        <v>5</v>
      </c>
      <c r="E498" s="41"/>
      <c r="F498" s="350">
        <f t="shared" si="16"/>
        <v>0</v>
      </c>
      <c r="G498" s="120"/>
      <c r="H498" s="51"/>
      <c r="I498" s="22"/>
      <c r="J498" s="31"/>
      <c r="K498" s="3"/>
    </row>
    <row r="499" spans="1:13" s="32" customFormat="1" x14ac:dyDescent="0.2">
      <c r="A499" s="79"/>
      <c r="B499" s="309"/>
      <c r="C499" s="40"/>
      <c r="D499" s="141"/>
      <c r="E499" s="41"/>
      <c r="F499" s="350"/>
      <c r="G499" s="120"/>
      <c r="H499" s="51"/>
      <c r="I499" s="22"/>
      <c r="J499" s="31"/>
      <c r="K499" s="3"/>
    </row>
    <row r="500" spans="1:13" s="78" customFormat="1" ht="25.5" x14ac:dyDescent="0.2">
      <c r="A500" s="243">
        <v>18</v>
      </c>
      <c r="B500" s="154" t="s">
        <v>459</v>
      </c>
      <c r="C500" s="289"/>
      <c r="D500" s="311"/>
      <c r="E500" s="377"/>
      <c r="F500" s="381">
        <f t="shared" ref="F500:F508" si="17">+ROUND(C500*E500,2)</f>
        <v>0</v>
      </c>
      <c r="G500" s="120"/>
      <c r="H500" s="104"/>
      <c r="I500" s="104"/>
      <c r="J500" s="104"/>
      <c r="K500" s="104"/>
      <c r="L500" s="104"/>
      <c r="M500" s="104"/>
    </row>
    <row r="501" spans="1:13" s="78" customFormat="1" ht="5.25" customHeight="1" x14ac:dyDescent="0.2">
      <c r="A501" s="243"/>
      <c r="B501" s="154"/>
      <c r="C501" s="289"/>
      <c r="D501" s="311"/>
      <c r="E501" s="377"/>
      <c r="F501" s="382">
        <f t="shared" si="17"/>
        <v>0</v>
      </c>
      <c r="G501" s="120"/>
      <c r="H501" s="104"/>
      <c r="I501" s="104"/>
      <c r="J501" s="104"/>
      <c r="K501" s="104"/>
      <c r="L501" s="104"/>
      <c r="M501" s="104"/>
    </row>
    <row r="502" spans="1:13" s="78" customFormat="1" x14ac:dyDescent="0.2">
      <c r="A502" s="240">
        <v>18.100000000000001</v>
      </c>
      <c r="B502" s="204" t="s">
        <v>460</v>
      </c>
      <c r="C502" s="289">
        <v>2</v>
      </c>
      <c r="D502" s="311" t="s">
        <v>5</v>
      </c>
      <c r="E502" s="377"/>
      <c r="F502" s="382">
        <f t="shared" si="17"/>
        <v>0</v>
      </c>
      <c r="G502" s="120"/>
      <c r="H502" s="104"/>
      <c r="I502" s="104"/>
      <c r="J502" s="104"/>
      <c r="K502" s="104"/>
      <c r="L502" s="104"/>
      <c r="M502" s="104"/>
    </row>
    <row r="503" spans="1:13" s="78" customFormat="1" x14ac:dyDescent="0.2">
      <c r="A503" s="240">
        <v>18.2</v>
      </c>
      <c r="B503" s="204" t="s">
        <v>461</v>
      </c>
      <c r="C503" s="289">
        <v>2</v>
      </c>
      <c r="D503" s="311" t="s">
        <v>5</v>
      </c>
      <c r="E503" s="377"/>
      <c r="F503" s="382">
        <f t="shared" si="17"/>
        <v>0</v>
      </c>
      <c r="G503" s="120"/>
      <c r="H503" s="104"/>
      <c r="I503" s="104"/>
      <c r="J503" s="104"/>
      <c r="K503" s="104"/>
      <c r="L503" s="104"/>
      <c r="M503" s="104"/>
    </row>
    <row r="504" spans="1:13" s="78" customFormat="1" x14ac:dyDescent="0.2">
      <c r="A504" s="240">
        <v>18.3</v>
      </c>
      <c r="B504" s="204" t="s">
        <v>462</v>
      </c>
      <c r="C504" s="289">
        <v>40</v>
      </c>
      <c r="D504" s="311" t="s">
        <v>19</v>
      </c>
      <c r="E504" s="377"/>
      <c r="F504" s="382">
        <f t="shared" si="17"/>
        <v>0</v>
      </c>
      <c r="G504" s="120"/>
      <c r="H504" s="104"/>
      <c r="I504" s="104"/>
      <c r="J504" s="104"/>
      <c r="K504" s="104"/>
      <c r="L504" s="104"/>
      <c r="M504" s="104"/>
    </row>
    <row r="505" spans="1:13" s="78" customFormat="1" x14ac:dyDescent="0.2">
      <c r="A505" s="240">
        <v>18.399999999999999</v>
      </c>
      <c r="B505" s="204" t="s">
        <v>463</v>
      </c>
      <c r="C505" s="289">
        <v>4</v>
      </c>
      <c r="D505" s="311" t="s">
        <v>5</v>
      </c>
      <c r="E505" s="377"/>
      <c r="F505" s="382">
        <f t="shared" si="17"/>
        <v>0</v>
      </c>
      <c r="G505" s="120"/>
      <c r="H505" s="104"/>
      <c r="I505" s="104"/>
      <c r="J505" s="104"/>
      <c r="K505" s="104"/>
      <c r="L505" s="104"/>
      <c r="M505" s="104"/>
    </row>
    <row r="506" spans="1:13" s="78" customFormat="1" x14ac:dyDescent="0.2">
      <c r="A506" s="240">
        <v>18.5</v>
      </c>
      <c r="B506" s="204" t="s">
        <v>464</v>
      </c>
      <c r="C506" s="289">
        <v>4</v>
      </c>
      <c r="D506" s="311" t="s">
        <v>5</v>
      </c>
      <c r="E506" s="377"/>
      <c r="F506" s="382">
        <f t="shared" si="17"/>
        <v>0</v>
      </c>
      <c r="G506" s="120"/>
      <c r="H506" s="104"/>
      <c r="I506" s="104"/>
      <c r="J506" s="104"/>
      <c r="K506" s="104"/>
      <c r="L506" s="104"/>
      <c r="M506" s="104"/>
    </row>
    <row r="507" spans="1:13" s="78" customFormat="1" x14ac:dyDescent="0.2">
      <c r="A507" s="240">
        <v>18.600000000000001</v>
      </c>
      <c r="B507" s="204" t="s">
        <v>465</v>
      </c>
      <c r="C507" s="289">
        <v>1</v>
      </c>
      <c r="D507" s="311" t="s">
        <v>5</v>
      </c>
      <c r="E507" s="377"/>
      <c r="F507" s="382">
        <f t="shared" si="17"/>
        <v>0</v>
      </c>
      <c r="G507" s="120"/>
      <c r="H507" s="104"/>
      <c r="I507" s="104"/>
      <c r="J507" s="104"/>
      <c r="K507" s="104"/>
      <c r="L507" s="104"/>
      <c r="M507" s="104"/>
    </row>
    <row r="508" spans="1:13" s="78" customFormat="1" x14ac:dyDescent="0.2">
      <c r="A508" s="240">
        <v>18.7</v>
      </c>
      <c r="B508" s="204" t="s">
        <v>466</v>
      </c>
      <c r="C508" s="289">
        <v>1</v>
      </c>
      <c r="D508" s="311" t="s">
        <v>5</v>
      </c>
      <c r="E508" s="377"/>
      <c r="F508" s="382">
        <f t="shared" si="17"/>
        <v>0</v>
      </c>
      <c r="G508" s="120"/>
      <c r="H508" s="104"/>
      <c r="I508" s="104"/>
      <c r="J508" s="104"/>
      <c r="K508" s="104"/>
      <c r="L508" s="104"/>
      <c r="M508" s="104"/>
    </row>
    <row r="509" spans="1:13" s="32" customFormat="1" x14ac:dyDescent="0.2">
      <c r="A509" s="79"/>
      <c r="B509" s="309"/>
      <c r="C509" s="40"/>
      <c r="D509" s="141"/>
      <c r="E509" s="41"/>
      <c r="F509" s="348"/>
      <c r="G509" s="120"/>
      <c r="H509" s="51"/>
      <c r="I509" s="22"/>
      <c r="J509" s="31"/>
      <c r="K509" s="3"/>
    </row>
    <row r="510" spans="1:13" s="32" customFormat="1" x14ac:dyDescent="0.2">
      <c r="A510" s="297" t="s">
        <v>467</v>
      </c>
      <c r="B510" s="260" t="s">
        <v>468</v>
      </c>
      <c r="C510" s="35"/>
      <c r="D510" s="149"/>
      <c r="E510" s="357"/>
      <c r="F510" s="348"/>
      <c r="G510" s="120"/>
      <c r="H510" s="51"/>
      <c r="I510" s="22"/>
      <c r="J510" s="31"/>
      <c r="K510" s="3"/>
    </row>
    <row r="511" spans="1:13" s="32" customFormat="1" x14ac:dyDescent="0.2">
      <c r="A511" s="233"/>
      <c r="B511" s="234"/>
      <c r="C511" s="35"/>
      <c r="D511" s="149"/>
      <c r="E511" s="68"/>
      <c r="F511" s="348"/>
      <c r="G511" s="120"/>
      <c r="H511" s="51"/>
      <c r="I511" s="22"/>
      <c r="J511" s="31"/>
      <c r="K511" s="3"/>
    </row>
    <row r="512" spans="1:13" s="32" customFormat="1" x14ac:dyDescent="0.2">
      <c r="A512" s="233">
        <v>1</v>
      </c>
      <c r="B512" s="234" t="s">
        <v>24</v>
      </c>
      <c r="C512" s="35">
        <v>1</v>
      </c>
      <c r="D512" s="149" t="s">
        <v>325</v>
      </c>
      <c r="E512" s="68"/>
      <c r="F512" s="348">
        <f>ROUND((C512*E512),2)</f>
        <v>0</v>
      </c>
      <c r="G512" s="120"/>
      <c r="H512" s="51"/>
      <c r="I512" s="22"/>
      <c r="J512" s="31"/>
      <c r="K512" s="3"/>
    </row>
    <row r="513" spans="1:11" s="32" customFormat="1" x14ac:dyDescent="0.2">
      <c r="A513" s="233"/>
      <c r="B513" s="234"/>
      <c r="C513" s="35"/>
      <c r="D513" s="149"/>
      <c r="E513" s="68"/>
      <c r="F513" s="348"/>
      <c r="G513" s="120"/>
      <c r="H513" s="51"/>
      <c r="I513" s="22"/>
      <c r="J513" s="31"/>
      <c r="K513" s="3"/>
    </row>
    <row r="514" spans="1:11" s="32" customFormat="1" x14ac:dyDescent="0.2">
      <c r="A514" s="179">
        <v>2</v>
      </c>
      <c r="B514" s="180" t="s">
        <v>11</v>
      </c>
      <c r="C514" s="35"/>
      <c r="D514" s="149"/>
      <c r="E514" s="68"/>
      <c r="F514" s="348"/>
      <c r="G514" s="120"/>
      <c r="H514" s="51"/>
      <c r="I514" s="22"/>
      <c r="J514" s="31"/>
      <c r="K514" s="3"/>
    </row>
    <row r="515" spans="1:11" s="32" customFormat="1" x14ac:dyDescent="0.2">
      <c r="A515" s="280">
        <v>2.1</v>
      </c>
      <c r="B515" s="281" t="s">
        <v>429</v>
      </c>
      <c r="C515" s="35">
        <v>17.7</v>
      </c>
      <c r="D515" s="149" t="s">
        <v>12</v>
      </c>
      <c r="E515" s="68"/>
      <c r="F515" s="348">
        <f>ROUND((C515*E515),2)</f>
        <v>0</v>
      </c>
      <c r="G515" s="120"/>
      <c r="H515" s="51"/>
      <c r="I515" s="22"/>
      <c r="J515" s="31"/>
      <c r="K515" s="3"/>
    </row>
    <row r="516" spans="1:11" s="32" customFormat="1" x14ac:dyDescent="0.2">
      <c r="A516" s="233">
        <v>2.2000000000000002</v>
      </c>
      <c r="B516" s="234" t="s">
        <v>469</v>
      </c>
      <c r="C516" s="35">
        <v>7.62</v>
      </c>
      <c r="D516" s="149" t="s">
        <v>12</v>
      </c>
      <c r="E516" s="68"/>
      <c r="F516" s="348">
        <f>ROUND((C516*E516),2)</f>
        <v>0</v>
      </c>
      <c r="G516" s="120"/>
      <c r="H516" s="51"/>
      <c r="I516" s="22"/>
      <c r="J516" s="31"/>
      <c r="K516" s="3"/>
    </row>
    <row r="517" spans="1:11" s="32" customFormat="1" x14ac:dyDescent="0.2">
      <c r="A517" s="233">
        <v>2.2999999999999998</v>
      </c>
      <c r="B517" s="234" t="s">
        <v>470</v>
      </c>
      <c r="C517" s="35">
        <v>12.09</v>
      </c>
      <c r="D517" s="149" t="s">
        <v>12</v>
      </c>
      <c r="E517" s="68"/>
      <c r="F517" s="348">
        <f>ROUND((C517*E517),2)</f>
        <v>0</v>
      </c>
      <c r="G517" s="120"/>
      <c r="H517" s="51"/>
      <c r="I517" s="22"/>
      <c r="J517" s="31"/>
      <c r="K517" s="3"/>
    </row>
    <row r="518" spans="1:11" s="32" customFormat="1" x14ac:dyDescent="0.2">
      <c r="A518" s="233"/>
      <c r="B518" s="234"/>
      <c r="C518" s="35"/>
      <c r="D518" s="149"/>
      <c r="E518" s="68"/>
      <c r="F518" s="348"/>
      <c r="G518" s="120"/>
      <c r="H518" s="51"/>
      <c r="I518" s="22"/>
      <c r="J518" s="31"/>
      <c r="K518" s="3"/>
    </row>
    <row r="519" spans="1:11" s="32" customFormat="1" x14ac:dyDescent="0.2">
      <c r="A519" s="179">
        <v>3</v>
      </c>
      <c r="B519" s="180" t="s">
        <v>556</v>
      </c>
      <c r="C519" s="35"/>
      <c r="D519" s="149"/>
      <c r="E519" s="68"/>
      <c r="F519" s="348"/>
      <c r="G519" s="120"/>
      <c r="H519" s="51"/>
      <c r="I519" s="22"/>
      <c r="J519" s="31"/>
      <c r="K519" s="3"/>
    </row>
    <row r="520" spans="1:11" s="32" customFormat="1" x14ac:dyDescent="0.2">
      <c r="A520" s="233">
        <v>3.1</v>
      </c>
      <c r="B520" s="234" t="s">
        <v>471</v>
      </c>
      <c r="C520" s="35">
        <v>7.17</v>
      </c>
      <c r="D520" s="149" t="s">
        <v>12</v>
      </c>
      <c r="E520" s="68"/>
      <c r="F520" s="348">
        <f>ROUND((C520*E520),2)</f>
        <v>0</v>
      </c>
      <c r="G520" s="120"/>
      <c r="H520" s="51"/>
      <c r="I520" s="22"/>
      <c r="J520" s="31"/>
      <c r="K520" s="3"/>
    </row>
    <row r="521" spans="1:11" s="32" customFormat="1" x14ac:dyDescent="0.2">
      <c r="A521" s="233">
        <v>3.2</v>
      </c>
      <c r="B521" s="234" t="s">
        <v>472</v>
      </c>
      <c r="C521" s="35">
        <v>0.46</v>
      </c>
      <c r="D521" s="149" t="s">
        <v>12</v>
      </c>
      <c r="E521" s="68"/>
      <c r="F521" s="348">
        <f>ROUND((C521*E521),2)</f>
        <v>0</v>
      </c>
      <c r="G521" s="120"/>
      <c r="H521" s="51"/>
      <c r="I521" s="22"/>
      <c r="J521" s="31"/>
      <c r="K521" s="3"/>
    </row>
    <row r="522" spans="1:11" s="32" customFormat="1" x14ac:dyDescent="0.2">
      <c r="A522" s="233">
        <v>3.3</v>
      </c>
      <c r="B522" s="234" t="s">
        <v>473</v>
      </c>
      <c r="C522" s="35">
        <v>6.85</v>
      </c>
      <c r="D522" s="149" t="s">
        <v>12</v>
      </c>
      <c r="E522" s="68"/>
      <c r="F522" s="348">
        <f>ROUND((C522*E522),2)</f>
        <v>0</v>
      </c>
      <c r="G522" s="120"/>
      <c r="H522" s="51"/>
      <c r="I522" s="22"/>
      <c r="J522" s="31"/>
      <c r="K522" s="3"/>
    </row>
    <row r="523" spans="1:11" s="32" customFormat="1" ht="6.75" customHeight="1" x14ac:dyDescent="0.2">
      <c r="A523" s="233"/>
      <c r="B523" s="234"/>
      <c r="C523" s="35"/>
      <c r="D523" s="149"/>
      <c r="E523" s="68"/>
      <c r="F523" s="348"/>
      <c r="G523" s="120"/>
      <c r="H523" s="51"/>
      <c r="I523" s="22"/>
      <c r="J523" s="31"/>
      <c r="K523" s="3"/>
    </row>
    <row r="524" spans="1:11" s="32" customFormat="1" x14ac:dyDescent="0.2">
      <c r="A524" s="179">
        <v>4</v>
      </c>
      <c r="B524" s="180" t="s">
        <v>30</v>
      </c>
      <c r="C524" s="35"/>
      <c r="D524" s="149"/>
      <c r="E524" s="68"/>
      <c r="F524" s="348"/>
      <c r="G524" s="120"/>
      <c r="H524" s="51"/>
      <c r="I524" s="22"/>
      <c r="J524" s="31"/>
      <c r="K524" s="3"/>
    </row>
    <row r="525" spans="1:11" s="32" customFormat="1" x14ac:dyDescent="0.2">
      <c r="A525" s="233">
        <v>4.0999999999999996</v>
      </c>
      <c r="B525" s="234" t="s">
        <v>474</v>
      </c>
      <c r="C525" s="35">
        <v>22.07</v>
      </c>
      <c r="D525" s="149" t="s">
        <v>14</v>
      </c>
      <c r="E525" s="68"/>
      <c r="F525" s="348">
        <f>ROUND((C525*E525),2)</f>
        <v>0</v>
      </c>
      <c r="G525" s="120"/>
      <c r="H525" s="51"/>
      <c r="I525" s="22"/>
      <c r="J525" s="31"/>
      <c r="K525" s="3"/>
    </row>
    <row r="526" spans="1:11" s="32" customFormat="1" x14ac:dyDescent="0.2">
      <c r="A526" s="233">
        <v>4.2</v>
      </c>
      <c r="B526" s="234" t="s">
        <v>475</v>
      </c>
      <c r="C526" s="35">
        <v>137.25</v>
      </c>
      <c r="D526" s="149" t="s">
        <v>14</v>
      </c>
      <c r="E526" s="68"/>
      <c r="F526" s="348">
        <f>ROUND((C526*E526),2)</f>
        <v>0</v>
      </c>
      <c r="G526" s="120"/>
      <c r="H526" s="51"/>
      <c r="I526" s="22"/>
      <c r="J526" s="31"/>
      <c r="K526" s="3"/>
    </row>
    <row r="527" spans="1:11" s="62" customFormat="1" ht="5.25" customHeight="1" x14ac:dyDescent="0.2">
      <c r="A527" s="233"/>
      <c r="B527" s="234"/>
      <c r="C527" s="35"/>
      <c r="D527" s="149"/>
      <c r="E527" s="357"/>
      <c r="F527" s="348"/>
      <c r="G527" s="120"/>
      <c r="H527" s="51"/>
      <c r="I527" s="22"/>
      <c r="J527" s="82"/>
      <c r="K527" s="3"/>
    </row>
    <row r="528" spans="1:11" s="62" customFormat="1" x14ac:dyDescent="0.2">
      <c r="A528" s="179">
        <v>5</v>
      </c>
      <c r="B528" s="180" t="s">
        <v>476</v>
      </c>
      <c r="C528" s="35"/>
      <c r="D528" s="149"/>
      <c r="E528" s="68"/>
      <c r="F528" s="348"/>
      <c r="G528" s="120"/>
      <c r="H528" s="51"/>
      <c r="I528" s="22"/>
      <c r="J528" s="82"/>
      <c r="K528" s="3"/>
    </row>
    <row r="529" spans="1:11" s="62" customFormat="1" x14ac:dyDescent="0.2">
      <c r="A529" s="233">
        <v>5.0999999999999996</v>
      </c>
      <c r="B529" s="234" t="s">
        <v>477</v>
      </c>
      <c r="C529" s="35">
        <v>68.53</v>
      </c>
      <c r="D529" s="149" t="s">
        <v>14</v>
      </c>
      <c r="E529" s="68"/>
      <c r="F529" s="348">
        <f t="shared" ref="F529:F539" si="18">ROUND((C529*E529),2)</f>
        <v>0</v>
      </c>
      <c r="G529" s="120"/>
      <c r="H529" s="51"/>
      <c r="I529" s="22"/>
      <c r="J529" s="82"/>
      <c r="K529" s="3"/>
    </row>
    <row r="530" spans="1:11" s="62" customFormat="1" x14ac:dyDescent="0.2">
      <c r="A530" s="233">
        <v>5.2</v>
      </c>
      <c r="B530" s="234" t="s">
        <v>31</v>
      </c>
      <c r="C530" s="35">
        <v>137.25</v>
      </c>
      <c r="D530" s="149" t="s">
        <v>14</v>
      </c>
      <c r="E530" s="68"/>
      <c r="F530" s="348">
        <f t="shared" si="18"/>
        <v>0</v>
      </c>
      <c r="G530" s="120"/>
      <c r="H530" s="51"/>
      <c r="I530" s="22"/>
      <c r="J530" s="82"/>
      <c r="K530" s="3"/>
    </row>
    <row r="531" spans="1:11" s="32" customFormat="1" x14ac:dyDescent="0.2">
      <c r="A531" s="233">
        <v>5.3</v>
      </c>
      <c r="B531" s="234" t="s">
        <v>478</v>
      </c>
      <c r="C531" s="35">
        <v>148.51</v>
      </c>
      <c r="D531" s="149" t="s">
        <v>14</v>
      </c>
      <c r="E531" s="68"/>
      <c r="F531" s="348">
        <f t="shared" si="18"/>
        <v>0</v>
      </c>
      <c r="G531" s="120"/>
      <c r="H531" s="51"/>
      <c r="I531" s="22"/>
      <c r="J531" s="31"/>
      <c r="K531" s="3"/>
    </row>
    <row r="532" spans="1:11" s="32" customFormat="1" x14ac:dyDescent="0.2">
      <c r="A532" s="233">
        <v>5.4</v>
      </c>
      <c r="B532" s="234" t="s">
        <v>32</v>
      </c>
      <c r="C532" s="35">
        <v>61.36</v>
      </c>
      <c r="D532" s="149" t="s">
        <v>14</v>
      </c>
      <c r="E532" s="68"/>
      <c r="F532" s="348">
        <f t="shared" si="18"/>
        <v>0</v>
      </c>
      <c r="G532" s="120"/>
      <c r="H532" s="51"/>
      <c r="I532" s="22"/>
      <c r="J532" s="31"/>
      <c r="K532" s="3"/>
    </row>
    <row r="533" spans="1:11" s="32" customFormat="1" x14ac:dyDescent="0.2">
      <c r="A533" s="233">
        <v>5.5</v>
      </c>
      <c r="B533" s="234" t="s">
        <v>479</v>
      </c>
      <c r="C533" s="35">
        <v>48.57</v>
      </c>
      <c r="D533" s="149" t="s">
        <v>14</v>
      </c>
      <c r="E533" s="68"/>
      <c r="F533" s="348">
        <f t="shared" si="18"/>
        <v>0</v>
      </c>
      <c r="G533" s="120"/>
      <c r="H533" s="51"/>
      <c r="I533" s="22"/>
      <c r="J533" s="31"/>
      <c r="K533" s="3"/>
    </row>
    <row r="534" spans="1:11" s="32" customFormat="1" x14ac:dyDescent="0.2">
      <c r="A534" s="233">
        <v>5.6</v>
      </c>
      <c r="B534" s="234" t="s">
        <v>480</v>
      </c>
      <c r="C534" s="35">
        <v>68.53</v>
      </c>
      <c r="D534" s="149" t="s">
        <v>14</v>
      </c>
      <c r="E534" s="68"/>
      <c r="F534" s="348">
        <f t="shared" si="18"/>
        <v>0</v>
      </c>
      <c r="G534" s="120"/>
      <c r="H534" s="51"/>
      <c r="I534" s="22"/>
      <c r="J534" s="31"/>
      <c r="K534" s="3"/>
    </row>
    <row r="535" spans="1:11" s="32" customFormat="1" x14ac:dyDescent="0.2">
      <c r="A535" s="233">
        <v>5.7</v>
      </c>
      <c r="B535" s="234" t="s">
        <v>481</v>
      </c>
      <c r="C535" s="35">
        <v>43.79</v>
      </c>
      <c r="D535" s="149" t="s">
        <v>22</v>
      </c>
      <c r="E535" s="68"/>
      <c r="F535" s="348">
        <f t="shared" si="18"/>
        <v>0</v>
      </c>
      <c r="G535" s="120"/>
      <c r="H535" s="51"/>
      <c r="I535" s="22"/>
      <c r="J535" s="31"/>
      <c r="K535" s="3"/>
    </row>
    <row r="536" spans="1:11" s="2" customFormat="1" x14ac:dyDescent="0.2">
      <c r="A536" s="233">
        <v>5.8</v>
      </c>
      <c r="B536" s="234" t="s">
        <v>482</v>
      </c>
      <c r="C536" s="35">
        <v>38.83</v>
      </c>
      <c r="D536" s="149" t="s">
        <v>14</v>
      </c>
      <c r="E536" s="68"/>
      <c r="F536" s="350">
        <f t="shared" si="18"/>
        <v>0</v>
      </c>
      <c r="G536" s="120"/>
      <c r="H536" s="51"/>
      <c r="I536" s="22"/>
      <c r="K536" s="3"/>
    </row>
    <row r="537" spans="1:11" s="2" customFormat="1" x14ac:dyDescent="0.2">
      <c r="A537" s="312">
        <v>5.9</v>
      </c>
      <c r="B537" s="234" t="s">
        <v>26</v>
      </c>
      <c r="C537" s="35">
        <v>321.52999999999997</v>
      </c>
      <c r="D537" s="149" t="s">
        <v>14</v>
      </c>
      <c r="E537" s="68"/>
      <c r="F537" s="350">
        <f t="shared" si="18"/>
        <v>0</v>
      </c>
      <c r="G537" s="120"/>
      <c r="H537" s="51"/>
      <c r="I537" s="22"/>
      <c r="K537" s="3"/>
    </row>
    <row r="538" spans="1:11" s="2" customFormat="1" x14ac:dyDescent="0.2">
      <c r="A538" s="268">
        <v>5.0999999999999996</v>
      </c>
      <c r="B538" s="234" t="s">
        <v>33</v>
      </c>
      <c r="C538" s="35">
        <v>7.19</v>
      </c>
      <c r="D538" s="149" t="s">
        <v>14</v>
      </c>
      <c r="E538" s="68"/>
      <c r="F538" s="350">
        <f t="shared" si="18"/>
        <v>0</v>
      </c>
      <c r="G538" s="120"/>
      <c r="H538" s="51"/>
      <c r="I538" s="22"/>
      <c r="K538" s="3"/>
    </row>
    <row r="539" spans="1:11" s="2" customFormat="1" x14ac:dyDescent="0.2">
      <c r="A539" s="235">
        <v>5.1100000000000003</v>
      </c>
      <c r="B539" s="288" t="s">
        <v>443</v>
      </c>
      <c r="C539" s="45">
        <v>68.53</v>
      </c>
      <c r="D539" s="209" t="s">
        <v>14</v>
      </c>
      <c r="E539" s="363"/>
      <c r="F539" s="359">
        <f t="shared" si="18"/>
        <v>0</v>
      </c>
      <c r="G539" s="120"/>
      <c r="H539" s="51"/>
      <c r="I539" s="22"/>
      <c r="K539" s="3"/>
    </row>
    <row r="540" spans="1:11" s="2" customFormat="1" x14ac:dyDescent="0.2">
      <c r="A540" s="233"/>
      <c r="B540" s="271"/>
      <c r="C540" s="35"/>
      <c r="D540" s="149"/>
      <c r="E540" s="68"/>
      <c r="F540" s="348"/>
      <c r="G540" s="120"/>
      <c r="H540" s="51"/>
      <c r="I540" s="22"/>
      <c r="K540" s="3"/>
    </row>
    <row r="541" spans="1:11" s="2" customFormat="1" x14ac:dyDescent="0.2">
      <c r="A541" s="179">
        <v>6</v>
      </c>
      <c r="B541" s="180" t="s">
        <v>483</v>
      </c>
      <c r="C541" s="35"/>
      <c r="D541" s="149"/>
      <c r="E541" s="68"/>
      <c r="F541" s="348"/>
      <c r="G541" s="120"/>
      <c r="H541" s="51"/>
      <c r="I541" s="22"/>
      <c r="K541" s="3"/>
    </row>
    <row r="542" spans="1:11" s="2" customFormat="1" x14ac:dyDescent="0.2">
      <c r="A542" s="233">
        <v>6.1</v>
      </c>
      <c r="B542" s="234" t="s">
        <v>484</v>
      </c>
      <c r="C542" s="35">
        <v>1</v>
      </c>
      <c r="D542" s="149" t="s">
        <v>5</v>
      </c>
      <c r="E542" s="68"/>
      <c r="F542" s="348">
        <f t="shared" ref="F542:F553" si="19">ROUND((C542*E542),2)</f>
        <v>0</v>
      </c>
      <c r="G542" s="120"/>
      <c r="H542" s="51"/>
      <c r="I542" s="22"/>
      <c r="K542" s="3"/>
    </row>
    <row r="543" spans="1:11" s="2" customFormat="1" x14ac:dyDescent="0.2">
      <c r="A543" s="233">
        <v>6.2</v>
      </c>
      <c r="B543" s="234" t="s">
        <v>485</v>
      </c>
      <c r="C543" s="35">
        <v>1</v>
      </c>
      <c r="D543" s="149" t="s">
        <v>5</v>
      </c>
      <c r="E543" s="68"/>
      <c r="F543" s="348">
        <f t="shared" si="19"/>
        <v>0</v>
      </c>
      <c r="G543" s="120"/>
      <c r="H543" s="51"/>
      <c r="I543" s="22"/>
      <c r="K543" s="3"/>
    </row>
    <row r="544" spans="1:11" s="2" customFormat="1" x14ac:dyDescent="0.2">
      <c r="A544" s="233">
        <v>6.3</v>
      </c>
      <c r="B544" s="234" t="s">
        <v>486</v>
      </c>
      <c r="C544" s="35">
        <v>1</v>
      </c>
      <c r="D544" s="149" t="s">
        <v>5</v>
      </c>
      <c r="E544" s="68"/>
      <c r="F544" s="348">
        <f t="shared" si="19"/>
        <v>0</v>
      </c>
      <c r="G544" s="120"/>
      <c r="H544" s="51"/>
      <c r="I544" s="22"/>
      <c r="K544" s="3"/>
    </row>
    <row r="545" spans="1:11" s="2" customFormat="1" x14ac:dyDescent="0.2">
      <c r="A545" s="233">
        <v>6.4</v>
      </c>
      <c r="B545" s="234" t="s">
        <v>487</v>
      </c>
      <c r="C545" s="35">
        <v>1</v>
      </c>
      <c r="D545" s="149" t="s">
        <v>5</v>
      </c>
      <c r="E545" s="68"/>
      <c r="F545" s="348">
        <f t="shared" si="19"/>
        <v>0</v>
      </c>
      <c r="G545" s="120"/>
      <c r="H545" s="51"/>
      <c r="I545" s="22"/>
      <c r="K545" s="3"/>
    </row>
    <row r="546" spans="1:11" s="2" customFormat="1" x14ac:dyDescent="0.2">
      <c r="A546" s="233">
        <v>6.5</v>
      </c>
      <c r="B546" s="234" t="s">
        <v>488</v>
      </c>
      <c r="C546" s="35">
        <v>1</v>
      </c>
      <c r="D546" s="149" t="s">
        <v>5</v>
      </c>
      <c r="E546" s="68"/>
      <c r="F546" s="348">
        <f t="shared" si="19"/>
        <v>0</v>
      </c>
      <c r="G546" s="120"/>
      <c r="H546" s="51"/>
      <c r="I546" s="22"/>
      <c r="K546" s="3"/>
    </row>
    <row r="547" spans="1:11" s="2" customFormat="1" x14ac:dyDescent="0.2">
      <c r="A547" s="233">
        <v>6.6</v>
      </c>
      <c r="B547" s="234" t="s">
        <v>489</v>
      </c>
      <c r="C547" s="35">
        <v>1</v>
      </c>
      <c r="D547" s="149" t="s">
        <v>5</v>
      </c>
      <c r="E547" s="68"/>
      <c r="F547" s="348">
        <f t="shared" si="19"/>
        <v>0</v>
      </c>
      <c r="G547" s="120"/>
      <c r="H547" s="51"/>
      <c r="I547" s="22"/>
      <c r="K547" s="3"/>
    </row>
    <row r="548" spans="1:11" s="2" customFormat="1" x14ac:dyDescent="0.2">
      <c r="A548" s="233">
        <v>6.7</v>
      </c>
      <c r="B548" s="234" t="s">
        <v>490</v>
      </c>
      <c r="C548" s="35">
        <v>1</v>
      </c>
      <c r="D548" s="149" t="s">
        <v>5</v>
      </c>
      <c r="E548" s="68"/>
      <c r="F548" s="350">
        <f t="shared" si="19"/>
        <v>0</v>
      </c>
      <c r="G548" s="120"/>
      <c r="H548" s="51"/>
      <c r="I548" s="22"/>
      <c r="K548" s="3"/>
    </row>
    <row r="549" spans="1:11" s="2" customFormat="1" x14ac:dyDescent="0.2">
      <c r="A549" s="233">
        <v>6.8</v>
      </c>
      <c r="B549" s="234" t="s">
        <v>491</v>
      </c>
      <c r="C549" s="35">
        <v>3</v>
      </c>
      <c r="D549" s="149" t="s">
        <v>5</v>
      </c>
      <c r="E549" s="68"/>
      <c r="F549" s="350">
        <f t="shared" si="19"/>
        <v>0</v>
      </c>
      <c r="G549" s="120"/>
      <c r="H549" s="51"/>
      <c r="I549" s="22"/>
      <c r="K549" s="3"/>
    </row>
    <row r="550" spans="1:11" s="2" customFormat="1" x14ac:dyDescent="0.2">
      <c r="A550" s="233">
        <v>6.9</v>
      </c>
      <c r="B550" s="234" t="s">
        <v>492</v>
      </c>
      <c r="C550" s="35">
        <v>1</v>
      </c>
      <c r="D550" s="149" t="s">
        <v>5</v>
      </c>
      <c r="E550" s="68"/>
      <c r="F550" s="350">
        <f t="shared" si="19"/>
        <v>0</v>
      </c>
      <c r="G550" s="120"/>
      <c r="H550" s="51"/>
      <c r="I550" s="22"/>
      <c r="K550" s="3"/>
    </row>
    <row r="551" spans="1:11" s="84" customFormat="1" ht="13.5" customHeight="1" x14ac:dyDescent="0.2">
      <c r="A551" s="268">
        <v>6.1</v>
      </c>
      <c r="B551" s="234" t="s">
        <v>493</v>
      </c>
      <c r="C551" s="35">
        <v>1</v>
      </c>
      <c r="D551" s="149" t="s">
        <v>5</v>
      </c>
      <c r="E551" s="68"/>
      <c r="F551" s="348">
        <f t="shared" si="19"/>
        <v>0</v>
      </c>
      <c r="G551" s="120"/>
      <c r="H551" s="51"/>
      <c r="I551" s="22"/>
      <c r="K551" s="3"/>
    </row>
    <row r="552" spans="1:11" s="84" customFormat="1" x14ac:dyDescent="0.2">
      <c r="A552" s="233">
        <v>6.11</v>
      </c>
      <c r="B552" s="234" t="s">
        <v>494</v>
      </c>
      <c r="C552" s="35">
        <v>1</v>
      </c>
      <c r="D552" s="149" t="s">
        <v>5</v>
      </c>
      <c r="E552" s="68"/>
      <c r="F552" s="348">
        <f t="shared" si="19"/>
        <v>0</v>
      </c>
      <c r="G552" s="120"/>
      <c r="H552" s="51"/>
      <c r="I552" s="22"/>
      <c r="K552" s="3"/>
    </row>
    <row r="553" spans="1:11" s="84" customFormat="1" x14ac:dyDescent="0.2">
      <c r="A553" s="233">
        <v>6.12</v>
      </c>
      <c r="B553" s="234" t="s">
        <v>495</v>
      </c>
      <c r="C553" s="35">
        <v>1</v>
      </c>
      <c r="D553" s="149" t="s">
        <v>325</v>
      </c>
      <c r="E553" s="68"/>
      <c r="F553" s="348">
        <f t="shared" si="19"/>
        <v>0</v>
      </c>
      <c r="G553" s="120"/>
      <c r="H553" s="51"/>
      <c r="I553" s="22"/>
      <c r="K553" s="3"/>
    </row>
    <row r="554" spans="1:11" s="84" customFormat="1" x14ac:dyDescent="0.2">
      <c r="A554" s="233"/>
      <c r="B554" s="234"/>
      <c r="C554" s="35"/>
      <c r="D554" s="149"/>
      <c r="E554" s="68"/>
      <c r="F554" s="348"/>
      <c r="G554" s="120"/>
      <c r="H554" s="51"/>
      <c r="I554" s="22"/>
      <c r="K554" s="3"/>
    </row>
    <row r="555" spans="1:11" s="84" customFormat="1" x14ac:dyDescent="0.2">
      <c r="A555" s="179">
        <v>7</v>
      </c>
      <c r="B555" s="180" t="s">
        <v>496</v>
      </c>
      <c r="C555" s="35"/>
      <c r="D555" s="149"/>
      <c r="E555" s="68"/>
      <c r="F555" s="348"/>
      <c r="G555" s="120"/>
      <c r="H555" s="51"/>
      <c r="I555" s="22"/>
      <c r="K555" s="3"/>
    </row>
    <row r="556" spans="1:11" s="84" customFormat="1" x14ac:dyDescent="0.2">
      <c r="A556" s="233">
        <v>7.1</v>
      </c>
      <c r="B556" s="234" t="s">
        <v>497</v>
      </c>
      <c r="C556" s="35">
        <v>8</v>
      </c>
      <c r="D556" s="149" t="s">
        <v>5</v>
      </c>
      <c r="E556" s="68"/>
      <c r="F556" s="348">
        <f t="shared" ref="F556:F561" si="20">ROUND((C556*E556),2)</f>
        <v>0</v>
      </c>
      <c r="G556" s="120"/>
      <c r="H556" s="51"/>
      <c r="I556" s="22"/>
      <c r="K556" s="3"/>
    </row>
    <row r="557" spans="1:11" s="84" customFormat="1" x14ac:dyDescent="0.2">
      <c r="A557" s="233">
        <v>7.2</v>
      </c>
      <c r="B557" s="234" t="s">
        <v>498</v>
      </c>
      <c r="C557" s="35">
        <v>16</v>
      </c>
      <c r="D557" s="149" t="s">
        <v>5</v>
      </c>
      <c r="E557" s="68"/>
      <c r="F557" s="348">
        <f t="shared" si="20"/>
        <v>0</v>
      </c>
      <c r="G557" s="120"/>
      <c r="H557" s="51"/>
      <c r="I557" s="22"/>
      <c r="K557" s="3"/>
    </row>
    <row r="558" spans="1:11" s="84" customFormat="1" x14ac:dyDescent="0.2">
      <c r="A558" s="233">
        <v>7.3</v>
      </c>
      <c r="B558" s="234" t="s">
        <v>499</v>
      </c>
      <c r="C558" s="35">
        <v>3</v>
      </c>
      <c r="D558" s="149" t="s">
        <v>5</v>
      </c>
      <c r="E558" s="68"/>
      <c r="F558" s="348">
        <f t="shared" si="20"/>
        <v>0</v>
      </c>
      <c r="G558" s="120"/>
      <c r="H558" s="51"/>
      <c r="I558" s="22"/>
      <c r="K558" s="3"/>
    </row>
    <row r="559" spans="1:11" s="84" customFormat="1" x14ac:dyDescent="0.2">
      <c r="A559" s="233">
        <v>7.4</v>
      </c>
      <c r="B559" s="234" t="s">
        <v>500</v>
      </c>
      <c r="C559" s="35">
        <v>3</v>
      </c>
      <c r="D559" s="149" t="s">
        <v>5</v>
      </c>
      <c r="E559" s="68"/>
      <c r="F559" s="348">
        <f t="shared" si="20"/>
        <v>0</v>
      </c>
      <c r="G559" s="120"/>
      <c r="H559" s="51"/>
      <c r="I559" s="22"/>
      <c r="K559" s="3"/>
    </row>
    <row r="560" spans="1:11" s="84" customFormat="1" x14ac:dyDescent="0.2">
      <c r="A560" s="233">
        <v>7.5</v>
      </c>
      <c r="B560" s="234" t="s">
        <v>501</v>
      </c>
      <c r="C560" s="35">
        <v>1</v>
      </c>
      <c r="D560" s="149" t="s">
        <v>5</v>
      </c>
      <c r="E560" s="68"/>
      <c r="F560" s="348">
        <f t="shared" si="20"/>
        <v>0</v>
      </c>
      <c r="G560" s="120"/>
      <c r="H560" s="51"/>
      <c r="I560" s="22"/>
      <c r="K560" s="3"/>
    </row>
    <row r="561" spans="1:20" s="84" customFormat="1" x14ac:dyDescent="0.2">
      <c r="A561" s="233">
        <v>7.6</v>
      </c>
      <c r="B561" s="234" t="s">
        <v>502</v>
      </c>
      <c r="C561" s="35">
        <v>1</v>
      </c>
      <c r="D561" s="149" t="s">
        <v>325</v>
      </c>
      <c r="E561" s="68"/>
      <c r="F561" s="348">
        <f t="shared" si="20"/>
        <v>0</v>
      </c>
      <c r="G561" s="120"/>
      <c r="H561" s="51"/>
      <c r="I561" s="22"/>
      <c r="K561" s="3"/>
    </row>
    <row r="562" spans="1:20" s="84" customFormat="1" x14ac:dyDescent="0.2">
      <c r="A562" s="233"/>
      <c r="B562" s="234"/>
      <c r="C562" s="35"/>
      <c r="D562" s="149"/>
      <c r="E562" s="68"/>
      <c r="F562" s="348"/>
      <c r="G562" s="120"/>
      <c r="H562" s="51"/>
      <c r="I562" s="22"/>
      <c r="K562" s="3"/>
    </row>
    <row r="563" spans="1:20" s="84" customFormat="1" x14ac:dyDescent="0.2">
      <c r="A563" s="179">
        <v>8</v>
      </c>
      <c r="B563" s="180" t="s">
        <v>503</v>
      </c>
      <c r="C563" s="35"/>
      <c r="D563" s="149"/>
      <c r="E563" s="68"/>
      <c r="F563" s="348"/>
      <c r="G563" s="120"/>
      <c r="H563" s="51"/>
      <c r="I563" s="22"/>
      <c r="K563" s="3"/>
    </row>
    <row r="564" spans="1:20" s="84" customFormat="1" x14ac:dyDescent="0.2">
      <c r="A564" s="233">
        <v>8.1</v>
      </c>
      <c r="B564" s="234" t="s">
        <v>504</v>
      </c>
      <c r="C564" s="35">
        <v>5</v>
      </c>
      <c r="D564" s="149" t="s">
        <v>5</v>
      </c>
      <c r="E564" s="68"/>
      <c r="F564" s="348">
        <f>ROUND((C564*E564),2)</f>
        <v>0</v>
      </c>
      <c r="G564" s="120"/>
      <c r="H564" s="51"/>
      <c r="I564" s="22"/>
      <c r="J564" s="85"/>
      <c r="K564" s="3"/>
      <c r="L564" s="86"/>
      <c r="M564" s="87"/>
      <c r="N564" s="37"/>
    </row>
    <row r="565" spans="1:20" s="84" customFormat="1" x14ac:dyDescent="0.2">
      <c r="A565" s="233">
        <v>8.1999999999999993</v>
      </c>
      <c r="B565" s="234" t="s">
        <v>505</v>
      </c>
      <c r="C565" s="35">
        <v>1</v>
      </c>
      <c r="D565" s="149" t="s">
        <v>5</v>
      </c>
      <c r="E565" s="68"/>
      <c r="F565" s="348">
        <f>ROUND((C565*E565),2)</f>
        <v>0</v>
      </c>
      <c r="G565" s="120"/>
      <c r="H565" s="51"/>
      <c r="I565" s="22"/>
      <c r="J565" s="88"/>
      <c r="K565" s="3"/>
      <c r="L565" s="86"/>
      <c r="M565" s="89"/>
    </row>
    <row r="566" spans="1:20" x14ac:dyDescent="0.2">
      <c r="A566" s="233"/>
      <c r="B566" s="234"/>
      <c r="C566" s="35"/>
      <c r="D566" s="149"/>
      <c r="E566" s="68"/>
      <c r="F566" s="348"/>
      <c r="G566" s="120"/>
      <c r="H566" s="51"/>
      <c r="I566" s="22"/>
      <c r="J566" s="85"/>
      <c r="K566" s="3"/>
      <c r="L566" s="86"/>
      <c r="M566" s="87"/>
      <c r="N566" s="84"/>
      <c r="O566" s="84"/>
      <c r="P566" s="84"/>
      <c r="Q566" s="84"/>
      <c r="R566" s="84"/>
      <c r="S566" s="84"/>
      <c r="T566" s="84"/>
    </row>
    <row r="567" spans="1:20" x14ac:dyDescent="0.2">
      <c r="A567" s="179">
        <v>9</v>
      </c>
      <c r="B567" s="180" t="s">
        <v>506</v>
      </c>
      <c r="C567" s="35"/>
      <c r="D567" s="149"/>
      <c r="E567" s="68"/>
      <c r="F567" s="348"/>
      <c r="G567" s="120"/>
      <c r="H567" s="51"/>
      <c r="I567" s="22"/>
      <c r="J567" s="88"/>
      <c r="K567" s="3"/>
      <c r="L567" s="86"/>
      <c r="M567" s="89"/>
      <c r="N567" s="84"/>
      <c r="O567" s="84"/>
      <c r="P567" s="84"/>
      <c r="Q567" s="84"/>
      <c r="R567" s="84"/>
      <c r="S567" s="84"/>
      <c r="T567" s="84"/>
    </row>
    <row r="568" spans="1:20" x14ac:dyDescent="0.2">
      <c r="A568" s="280">
        <v>9.1</v>
      </c>
      <c r="B568" s="234" t="s">
        <v>507</v>
      </c>
      <c r="C568" s="35">
        <v>132.44</v>
      </c>
      <c r="D568" s="149" t="s">
        <v>149</v>
      </c>
      <c r="E568" s="68"/>
      <c r="F568" s="348">
        <f>ROUND((C568*E568),2)</f>
        <v>0</v>
      </c>
      <c r="G568" s="120"/>
      <c r="H568" s="51"/>
      <c r="I568" s="22"/>
      <c r="J568" s="85"/>
      <c r="K568" s="3"/>
      <c r="L568" s="86"/>
      <c r="M568" s="87"/>
      <c r="N568" s="84"/>
      <c r="O568" s="84"/>
      <c r="P568" s="84"/>
      <c r="Q568" s="84"/>
      <c r="R568" s="84"/>
      <c r="S568" s="84"/>
      <c r="T568" s="84"/>
    </row>
    <row r="569" spans="1:20" ht="12.75" customHeight="1" x14ac:dyDescent="0.2">
      <c r="A569" s="233"/>
      <c r="B569" s="234"/>
      <c r="C569" s="35"/>
      <c r="D569" s="149"/>
      <c r="E569" s="68"/>
      <c r="F569" s="348"/>
      <c r="G569" s="120"/>
      <c r="H569" s="51"/>
      <c r="I569" s="22"/>
      <c r="J569" s="88"/>
      <c r="K569" s="3"/>
      <c r="L569" s="86"/>
      <c r="M569" s="89"/>
      <c r="N569" s="84"/>
      <c r="O569" s="84"/>
      <c r="P569" s="84"/>
      <c r="Q569" s="84"/>
      <c r="R569" s="84"/>
      <c r="S569" s="84"/>
      <c r="T569" s="84"/>
    </row>
    <row r="570" spans="1:20" x14ac:dyDescent="0.2">
      <c r="A570" s="179">
        <v>10</v>
      </c>
      <c r="B570" s="180" t="s">
        <v>508</v>
      </c>
      <c r="C570" s="35"/>
      <c r="D570" s="149"/>
      <c r="E570" s="68"/>
      <c r="F570" s="348"/>
      <c r="G570" s="120"/>
      <c r="H570" s="51"/>
      <c r="I570" s="22"/>
      <c r="J570" s="85"/>
      <c r="K570" s="3"/>
      <c r="L570" s="86"/>
      <c r="M570" s="87"/>
      <c r="N570" s="84"/>
      <c r="O570" s="84"/>
      <c r="P570" s="84"/>
      <c r="Q570" s="84"/>
      <c r="R570" s="84"/>
      <c r="S570" s="84"/>
      <c r="T570" s="84"/>
    </row>
    <row r="571" spans="1:20" x14ac:dyDescent="0.2">
      <c r="A571" s="313">
        <v>10.1</v>
      </c>
      <c r="B571" s="186" t="s">
        <v>509</v>
      </c>
      <c r="C571" s="35">
        <v>11.57</v>
      </c>
      <c r="D571" s="162" t="s">
        <v>420</v>
      </c>
      <c r="E571" s="36"/>
      <c r="F571" s="348">
        <f>ROUND((C571*E571),2)</f>
        <v>0</v>
      </c>
      <c r="G571" s="120"/>
      <c r="H571" s="51"/>
      <c r="I571" s="22"/>
      <c r="J571" s="85"/>
      <c r="K571" s="3"/>
      <c r="L571" s="86"/>
      <c r="M571" s="87"/>
      <c r="N571" s="84"/>
      <c r="O571" s="84"/>
      <c r="P571" s="84"/>
      <c r="Q571" s="84"/>
      <c r="R571" s="84"/>
      <c r="S571" s="84"/>
      <c r="T571" s="84"/>
    </row>
    <row r="572" spans="1:20" ht="12.75" customHeight="1" x14ac:dyDescent="0.2">
      <c r="A572" s="313">
        <v>10.199999999999999</v>
      </c>
      <c r="B572" s="186" t="s">
        <v>510</v>
      </c>
      <c r="C572" s="35">
        <v>11.57</v>
      </c>
      <c r="D572" s="162" t="s">
        <v>420</v>
      </c>
      <c r="E572" s="36"/>
      <c r="F572" s="348">
        <f>ROUND((C572*E572),2)</f>
        <v>0</v>
      </c>
      <c r="G572" s="120"/>
      <c r="H572" s="51"/>
      <c r="I572" s="22"/>
      <c r="J572" s="85"/>
      <c r="K572" s="3"/>
      <c r="L572" s="86"/>
      <c r="M572" s="87"/>
      <c r="N572" s="84"/>
      <c r="O572" s="84"/>
      <c r="P572" s="84"/>
      <c r="Q572" s="84"/>
      <c r="R572" s="84"/>
      <c r="S572" s="84"/>
      <c r="T572" s="84"/>
    </row>
    <row r="573" spans="1:20" ht="12.75" customHeight="1" x14ac:dyDescent="0.2">
      <c r="A573" s="313">
        <v>10.3</v>
      </c>
      <c r="B573" s="186" t="s">
        <v>511</v>
      </c>
      <c r="C573" s="35">
        <v>27.06</v>
      </c>
      <c r="D573" s="162" t="s">
        <v>512</v>
      </c>
      <c r="E573" s="36"/>
      <c r="F573" s="348">
        <f>ROUND((C573*E573),2)</f>
        <v>0</v>
      </c>
      <c r="G573" s="120"/>
      <c r="H573" s="51"/>
      <c r="I573" s="22"/>
      <c r="J573" s="85"/>
      <c r="K573" s="3"/>
      <c r="L573" s="86"/>
      <c r="M573" s="87"/>
      <c r="N573" s="84"/>
      <c r="O573" s="84"/>
      <c r="P573" s="84"/>
      <c r="Q573" s="84"/>
      <c r="R573" s="84"/>
      <c r="S573" s="84"/>
      <c r="T573" s="84"/>
    </row>
    <row r="574" spans="1:20" ht="12.75" customHeight="1" x14ac:dyDescent="0.2">
      <c r="A574" s="313">
        <v>10.4</v>
      </c>
      <c r="B574" s="186" t="s">
        <v>513</v>
      </c>
      <c r="C574" s="35">
        <v>1</v>
      </c>
      <c r="D574" s="162" t="s">
        <v>5</v>
      </c>
      <c r="E574" s="36"/>
      <c r="F574" s="348">
        <f>ROUND((C574*E574),2)</f>
        <v>0</v>
      </c>
      <c r="G574" s="120"/>
      <c r="H574" s="51"/>
      <c r="I574" s="22"/>
      <c r="J574" s="85"/>
      <c r="K574" s="3"/>
      <c r="L574" s="86"/>
      <c r="M574" s="87"/>
      <c r="N574" s="84"/>
      <c r="O574" s="84"/>
      <c r="P574" s="84"/>
      <c r="Q574" s="84"/>
      <c r="R574" s="84"/>
      <c r="S574" s="84"/>
      <c r="T574" s="84"/>
    </row>
    <row r="575" spans="1:20" ht="12.75" customHeight="1" x14ac:dyDescent="0.2">
      <c r="A575" s="313"/>
      <c r="B575" s="186"/>
      <c r="C575" s="35"/>
      <c r="D575" s="162"/>
      <c r="E575" s="36"/>
      <c r="F575" s="348"/>
      <c r="G575" s="120"/>
      <c r="H575" s="51"/>
      <c r="I575" s="22"/>
      <c r="J575" s="85"/>
      <c r="K575" s="3"/>
      <c r="L575" s="86"/>
      <c r="M575" s="87"/>
      <c r="N575" s="84"/>
      <c r="O575" s="84"/>
      <c r="P575" s="84"/>
      <c r="Q575" s="84"/>
      <c r="R575" s="84"/>
      <c r="S575" s="84"/>
      <c r="T575" s="84"/>
    </row>
    <row r="576" spans="1:20" ht="12.75" customHeight="1" x14ac:dyDescent="0.2">
      <c r="A576" s="233">
        <v>11</v>
      </c>
      <c r="B576" s="234" t="s">
        <v>458</v>
      </c>
      <c r="C576" s="35">
        <v>1</v>
      </c>
      <c r="D576" s="149" t="s">
        <v>325</v>
      </c>
      <c r="E576" s="68"/>
      <c r="F576" s="348">
        <f>ROUND((C576*E576),2)</f>
        <v>0</v>
      </c>
      <c r="G576" s="120"/>
      <c r="H576" s="51"/>
      <c r="I576" s="22"/>
      <c r="J576" s="85"/>
      <c r="K576" s="3"/>
      <c r="L576" s="86"/>
      <c r="M576" s="87"/>
      <c r="N576" s="84"/>
      <c r="O576" s="84"/>
      <c r="P576" s="84"/>
      <c r="Q576" s="84"/>
      <c r="R576" s="84"/>
      <c r="S576" s="84"/>
      <c r="T576" s="84"/>
    </row>
    <row r="577" spans="1:13" s="26" customFormat="1" x14ac:dyDescent="0.2">
      <c r="A577" s="217"/>
      <c r="B577" s="314" t="s">
        <v>514</v>
      </c>
      <c r="C577" s="148"/>
      <c r="D577" s="149"/>
      <c r="E577" s="357"/>
      <c r="F577" s="383">
        <f>SUM(F14:F576)</f>
        <v>0</v>
      </c>
      <c r="G577" s="120"/>
      <c r="H577" s="33"/>
      <c r="I577" s="22"/>
      <c r="K577" s="3"/>
    </row>
    <row r="578" spans="1:13" ht="12.75" customHeight="1" x14ac:dyDescent="0.2">
      <c r="A578" s="90"/>
      <c r="B578" s="315"/>
      <c r="C578" s="40"/>
      <c r="D578" s="141"/>
      <c r="E578" s="41"/>
      <c r="F578" s="384"/>
      <c r="G578" s="120"/>
      <c r="H578" s="51"/>
      <c r="I578" s="22"/>
      <c r="K578" s="3"/>
    </row>
    <row r="579" spans="1:13" x14ac:dyDescent="0.2">
      <c r="A579" s="316" t="s">
        <v>515</v>
      </c>
      <c r="B579" s="180" t="s">
        <v>299</v>
      </c>
      <c r="C579" s="35"/>
      <c r="D579" s="149"/>
      <c r="E579" s="36"/>
      <c r="F579" s="348">
        <f>ROUND((C580*E580),2)</f>
        <v>0</v>
      </c>
      <c r="G579" s="120"/>
      <c r="H579" s="51"/>
      <c r="I579" s="22"/>
      <c r="K579" s="91"/>
    </row>
    <row r="580" spans="1:13" ht="12.75" customHeight="1" x14ac:dyDescent="0.2">
      <c r="A580" s="312"/>
      <c r="B580" s="317"/>
      <c r="C580" s="80"/>
      <c r="D580" s="149"/>
      <c r="E580" s="36"/>
      <c r="F580" s="348"/>
      <c r="G580" s="120"/>
      <c r="H580" s="51"/>
      <c r="I580" s="22"/>
    </row>
    <row r="581" spans="1:13" ht="12.75" customHeight="1" x14ac:dyDescent="0.2">
      <c r="A581" s="318">
        <v>1</v>
      </c>
      <c r="B581" s="319" t="s">
        <v>516</v>
      </c>
      <c r="C581" s="36"/>
      <c r="D581" s="149" t="s">
        <v>517</v>
      </c>
      <c r="E581" s="36"/>
      <c r="F581" s="348">
        <f>ROUND((C581*E581),2)</f>
        <v>0</v>
      </c>
      <c r="G581" s="120"/>
      <c r="H581" s="51"/>
      <c r="I581" s="22"/>
    </row>
    <row r="582" spans="1:13" ht="61.5" customHeight="1" x14ac:dyDescent="0.2">
      <c r="A582" s="93">
        <v>2</v>
      </c>
      <c r="B582" s="320" t="s">
        <v>518</v>
      </c>
      <c r="C582" s="40">
        <v>1</v>
      </c>
      <c r="D582" s="141" t="s">
        <v>5</v>
      </c>
      <c r="E582" s="41"/>
      <c r="F582" s="349">
        <f>ROUND((C582*E582),2)</f>
        <v>0</v>
      </c>
      <c r="G582" s="120"/>
      <c r="H582" s="51"/>
      <c r="I582" s="22"/>
    </row>
    <row r="583" spans="1:13" x14ac:dyDescent="0.2">
      <c r="A583" s="90"/>
      <c r="B583" s="315" t="s">
        <v>519</v>
      </c>
      <c r="C583" s="321"/>
      <c r="D583" s="322"/>
      <c r="E583" s="385"/>
      <c r="F583" s="384">
        <f>SUM(F581:F582)</f>
        <v>0</v>
      </c>
      <c r="G583" s="125"/>
      <c r="H583" s="51"/>
      <c r="I583" s="22"/>
    </row>
    <row r="584" spans="1:13" x14ac:dyDescent="0.2">
      <c r="A584" s="90"/>
      <c r="B584" s="323"/>
      <c r="C584" s="321"/>
      <c r="D584" s="322"/>
      <c r="E584" s="385"/>
      <c r="F584" s="386"/>
      <c r="G584" s="126"/>
      <c r="I584" s="94"/>
    </row>
    <row r="585" spans="1:13" x14ac:dyDescent="0.2">
      <c r="A585" s="95"/>
      <c r="B585" s="324" t="s">
        <v>520</v>
      </c>
      <c r="C585" s="325"/>
      <c r="D585" s="326"/>
      <c r="E585" s="387"/>
      <c r="F585" s="388">
        <f>+F583+F577</f>
        <v>0</v>
      </c>
      <c r="G585" s="125"/>
    </row>
    <row r="586" spans="1:13" x14ac:dyDescent="0.2">
      <c r="A586" s="90"/>
      <c r="B586" s="315" t="s">
        <v>520</v>
      </c>
      <c r="C586" s="321"/>
      <c r="D586" s="322"/>
      <c r="E586" s="385"/>
      <c r="F586" s="384">
        <f>+F585</f>
        <v>0</v>
      </c>
      <c r="G586" s="125"/>
    </row>
    <row r="587" spans="1:13" x14ac:dyDescent="0.2">
      <c r="A587" s="205"/>
      <c r="B587" s="291"/>
      <c r="C587" s="327"/>
      <c r="D587" s="328"/>
      <c r="E587" s="389"/>
      <c r="F587" s="390"/>
      <c r="G587" s="127"/>
    </row>
    <row r="588" spans="1:13" x14ac:dyDescent="0.2">
      <c r="A588" s="205"/>
      <c r="B588" s="243" t="s">
        <v>521</v>
      </c>
      <c r="C588" s="329"/>
      <c r="D588" s="328"/>
      <c r="E588" s="389"/>
      <c r="F588" s="390"/>
      <c r="G588" s="127"/>
    </row>
    <row r="589" spans="1:13" x14ac:dyDescent="0.2">
      <c r="A589" s="205"/>
      <c r="B589" s="240" t="s">
        <v>522</v>
      </c>
      <c r="C589" s="329">
        <v>0.1</v>
      </c>
      <c r="D589" s="328"/>
      <c r="E589" s="389"/>
      <c r="F589" s="390">
        <f t="shared" ref="F589:F594" si="21">+$F$586*C589</f>
        <v>0</v>
      </c>
      <c r="G589" s="127"/>
    </row>
    <row r="590" spans="1:13" x14ac:dyDescent="0.2">
      <c r="A590" s="205"/>
      <c r="B590" s="240" t="s">
        <v>523</v>
      </c>
      <c r="C590" s="329">
        <v>0.04</v>
      </c>
      <c r="D590" s="328"/>
      <c r="E590" s="389"/>
      <c r="F590" s="390">
        <f t="shared" si="21"/>
        <v>0</v>
      </c>
      <c r="G590" s="127"/>
      <c r="I590" s="94"/>
    </row>
    <row r="591" spans="1:13" x14ac:dyDescent="0.2">
      <c r="A591" s="205"/>
      <c r="B591" s="240" t="s">
        <v>524</v>
      </c>
      <c r="C591" s="329">
        <v>0.04</v>
      </c>
      <c r="D591" s="328"/>
      <c r="E591" s="389"/>
      <c r="F591" s="390">
        <f t="shared" si="21"/>
        <v>0</v>
      </c>
      <c r="G591" s="127"/>
      <c r="H591" s="96"/>
      <c r="I591" s="97"/>
      <c r="L591" s="94"/>
      <c r="M591" s="94"/>
    </row>
    <row r="592" spans="1:13" x14ac:dyDescent="0.2">
      <c r="A592" s="205"/>
      <c r="B592" s="240" t="s">
        <v>525</v>
      </c>
      <c r="C592" s="329">
        <v>0.04</v>
      </c>
      <c r="D592" s="328"/>
      <c r="E592" s="389"/>
      <c r="F592" s="390">
        <f t="shared" si="21"/>
        <v>0</v>
      </c>
      <c r="G592" s="127"/>
      <c r="H592" s="96"/>
      <c r="I592" s="97"/>
      <c r="L592" s="94"/>
      <c r="M592" s="94"/>
    </row>
    <row r="593" spans="1:13" x14ac:dyDescent="0.2">
      <c r="A593" s="205"/>
      <c r="B593" s="240" t="s">
        <v>526</v>
      </c>
      <c r="C593" s="329">
        <v>0.05</v>
      </c>
      <c r="D593" s="328"/>
      <c r="E593" s="389"/>
      <c r="F593" s="390">
        <f t="shared" si="21"/>
        <v>0</v>
      </c>
      <c r="G593" s="127"/>
      <c r="H593" s="96"/>
      <c r="I593" s="97"/>
      <c r="L593" s="94"/>
      <c r="M593" s="94"/>
    </row>
    <row r="594" spans="1:13" x14ac:dyDescent="0.2">
      <c r="A594" s="205"/>
      <c r="B594" s="240" t="s">
        <v>527</v>
      </c>
      <c r="C594" s="329">
        <v>0.01</v>
      </c>
      <c r="D594" s="328"/>
      <c r="E594" s="389"/>
      <c r="F594" s="390">
        <f t="shared" si="21"/>
        <v>0</v>
      </c>
      <c r="G594" s="127"/>
      <c r="H594" s="96"/>
      <c r="I594" s="97"/>
      <c r="L594" s="94"/>
      <c r="M594" s="94"/>
    </row>
    <row r="595" spans="1:13" x14ac:dyDescent="0.2">
      <c r="A595" s="233"/>
      <c r="B595" s="233" t="s">
        <v>528</v>
      </c>
      <c r="C595" s="330">
        <v>0.18</v>
      </c>
      <c r="D595" s="331"/>
      <c r="E595" s="391"/>
      <c r="F595" s="390">
        <f>+$F$589*C595</f>
        <v>0</v>
      </c>
      <c r="G595" s="127"/>
      <c r="H595" s="98"/>
      <c r="I595" s="97"/>
      <c r="L595" s="94"/>
      <c r="M595" s="94"/>
    </row>
    <row r="596" spans="1:13" x14ac:dyDescent="0.2">
      <c r="A596" s="205"/>
      <c r="B596" s="240" t="s">
        <v>529</v>
      </c>
      <c r="C596" s="329">
        <v>0.05</v>
      </c>
      <c r="D596" s="328"/>
      <c r="E596" s="392"/>
      <c r="F596" s="390">
        <f>C596*F586</f>
        <v>0</v>
      </c>
      <c r="G596" s="127"/>
      <c r="H596" s="98"/>
      <c r="I596" s="98"/>
      <c r="L596" s="99"/>
      <c r="M596" s="94"/>
    </row>
    <row r="597" spans="1:13" ht="38.25" x14ac:dyDescent="0.2">
      <c r="A597" s="205"/>
      <c r="B597" s="332" t="s">
        <v>530</v>
      </c>
      <c r="C597" s="333">
        <v>0.03</v>
      </c>
      <c r="D597" s="334"/>
      <c r="E597" s="393"/>
      <c r="F597" s="394">
        <f>ROUND(C597*F586,2)</f>
        <v>0</v>
      </c>
      <c r="G597" s="128"/>
      <c r="H597" s="62"/>
      <c r="I597" s="62"/>
    </row>
    <row r="598" spans="1:13" x14ac:dyDescent="0.2">
      <c r="A598" s="205"/>
      <c r="B598" s="332" t="s">
        <v>531</v>
      </c>
      <c r="C598" s="335">
        <v>1.4999999999999999E-2</v>
      </c>
      <c r="D598" s="336"/>
      <c r="E598" s="395"/>
      <c r="F598" s="396">
        <f>ROUND(C598*F586,2)</f>
        <v>0</v>
      </c>
      <c r="G598" s="128"/>
      <c r="H598" s="62"/>
      <c r="I598" s="62"/>
    </row>
    <row r="599" spans="1:13" x14ac:dyDescent="0.2">
      <c r="A599" s="217"/>
      <c r="B599" s="337" t="s">
        <v>532</v>
      </c>
      <c r="C599" s="338"/>
      <c r="D599" s="339"/>
      <c r="E599" s="397"/>
      <c r="F599" s="398">
        <f>SUM(F589:F598)</f>
        <v>0</v>
      </c>
      <c r="G599" s="129"/>
    </row>
    <row r="600" spans="1:13" s="2" customFormat="1" x14ac:dyDescent="0.2">
      <c r="A600" s="217"/>
      <c r="B600" s="340"/>
      <c r="C600" s="338"/>
      <c r="D600" s="339"/>
      <c r="E600" s="397"/>
      <c r="F600" s="398"/>
      <c r="G600" s="129"/>
    </row>
    <row r="601" spans="1:13" s="2" customFormat="1" x14ac:dyDescent="0.2">
      <c r="A601" s="217"/>
      <c r="B601" s="341" t="s">
        <v>533</v>
      </c>
      <c r="C601" s="342"/>
      <c r="D601" s="343"/>
      <c r="E601" s="399"/>
      <c r="F601" s="398">
        <f>+F599+F586</f>
        <v>0</v>
      </c>
      <c r="G601" s="129"/>
    </row>
    <row r="602" spans="1:13" s="2" customFormat="1" x14ac:dyDescent="0.2">
      <c r="A602" s="217"/>
      <c r="B602" s="341"/>
      <c r="C602" s="342"/>
      <c r="D602" s="343"/>
      <c r="E602" s="399"/>
      <c r="F602" s="398"/>
      <c r="G602" s="129"/>
    </row>
    <row r="603" spans="1:13" s="2" customFormat="1" x14ac:dyDescent="0.2">
      <c r="A603" s="344"/>
      <c r="B603" s="345" t="s">
        <v>534</v>
      </c>
      <c r="C603" s="346"/>
      <c r="D603" s="347"/>
      <c r="E603" s="400"/>
      <c r="F603" s="401">
        <f>SUM(F601:F602)</f>
        <v>0</v>
      </c>
      <c r="G603" s="129"/>
      <c r="H603" s="28"/>
    </row>
    <row r="604" spans="1:13" s="2" customFormat="1" x14ac:dyDescent="0.2">
      <c r="A604" s="100"/>
      <c r="B604" s="101"/>
      <c r="C604" s="102"/>
      <c r="D604" s="103"/>
      <c r="E604" s="102"/>
      <c r="F604" s="102"/>
      <c r="G604" s="137"/>
      <c r="H604" s="28"/>
    </row>
    <row r="605" spans="1:13" s="107" customFormat="1" x14ac:dyDescent="0.2">
      <c r="A605" s="29"/>
      <c r="B605" s="104"/>
      <c r="C605" s="105"/>
      <c r="D605" s="106"/>
      <c r="E605" s="404"/>
      <c r="F605" s="404"/>
      <c r="G605" s="138"/>
    </row>
  </sheetData>
  <sheetProtection password="F585" sheet="1" objects="1" scenarios="1"/>
  <autoFilter ref="A7:F586"/>
  <mergeCells count="5">
    <mergeCell ref="A4:F4"/>
    <mergeCell ref="A1:F1"/>
    <mergeCell ref="A2:F2"/>
    <mergeCell ref="A3:F3"/>
    <mergeCell ref="E605:F605"/>
  </mergeCells>
  <printOptions horizontalCentered="1"/>
  <pageMargins left="0.19685039370078741" right="0.19685039370078741" top="0.15748031496062992" bottom="0.39370078740157483" header="0.15748031496062992" footer="3.937007874015748E-2"/>
  <pageSetup orientation="portrait" r:id="rId1"/>
  <headerFooter alignWithMargins="0">
    <oddFooter xml:space="preserve">&amp;L
&amp;C&amp;6Página &amp;P de &amp;N
&amp;R&amp;6
</oddFooter>
  </headerFooter>
  <rowBreaks count="14" manualBreakCount="14">
    <brk id="44" max="5" man="1"/>
    <brk id="89" max="5" man="1"/>
    <brk id="132" max="5" man="1"/>
    <brk id="173" max="5" man="1"/>
    <brk id="204" max="5" man="1"/>
    <brk id="238" max="5" man="1"/>
    <brk id="282" max="5" man="1"/>
    <brk id="324" max="5" man="1"/>
    <brk id="368" max="5" man="1"/>
    <brk id="414" max="5" man="1"/>
    <brk id="447" max="5" man="1"/>
    <brk id="492" max="5" man="1"/>
    <brk id="539" max="5" man="1"/>
    <brk id="58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PLANTA</vt:lpstr>
      <vt:lpstr>PLANTA!Área_de_impresión</vt:lpstr>
      <vt:lpstr>PLANTA!Títulos_a_imprimir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Francisco Rivera</dc:creator>
  <cp:lastModifiedBy>Claudia Sofía De León Rosario</cp:lastModifiedBy>
  <cp:lastPrinted>2019-11-13T15:42:58Z</cp:lastPrinted>
  <dcterms:created xsi:type="dcterms:W3CDTF">2019-11-01T20:51:34Z</dcterms:created>
  <dcterms:modified xsi:type="dcterms:W3CDTF">2019-11-13T17:50:28Z</dcterms:modified>
</cp:coreProperties>
</file>