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VISADO OCTUBRE 500 LPS (2)" sheetId="1" r:id="rId1"/>
  </sheets>
  <definedNames>
    <definedName name="_xlnm._FilterDatabase" localSheetId="0" hidden="1">'REVISADO OCTUBRE 500 LPS (2)'!$A$42:$F$256</definedName>
    <definedName name="_xlnm.Print_Area" localSheetId="0">'REVISADO OCTUBRE 500 LPS (2)'!$A$36:$F$280</definedName>
    <definedName name="_xlnm.Print_Titles" localSheetId="0">'REVISADO OCTUBRE 500 LPS (2)'!$A:$F,'REVISADO OCTUBRE 500 LPS (2)'!$36:$41</definedName>
  </definedNames>
  <calcPr fullCalcOnLoad="1"/>
</workbook>
</file>

<file path=xl/sharedStrings.xml><?xml version="1.0" encoding="utf-8"?>
<sst xmlns="http://schemas.openxmlformats.org/spreadsheetml/2006/main" count="476" uniqueCount="320">
  <si>
    <t>SUB - TOTAL GENERAL</t>
  </si>
  <si>
    <t>GASTOS INDIRECTOS</t>
  </si>
  <si>
    <t>GASTOS ADMINISTRATIVOS</t>
  </si>
  <si>
    <t>HONORARIOS PROFESIONALES</t>
  </si>
  <si>
    <t>SEGUROS,POLIZAS Y FIANZAS</t>
  </si>
  <si>
    <t>GASTOS DE TRANSPORTE</t>
  </si>
  <si>
    <t>LEY 6-86</t>
  </si>
  <si>
    <t>TOTAL GASTOS INDIRECTOS</t>
  </si>
  <si>
    <t>TOTAL A EJECUTAR</t>
  </si>
  <si>
    <t>IMPREVISTOS</t>
  </si>
  <si>
    <t>TOTAL A CONTRATAR</t>
  </si>
  <si>
    <t>P.U. (RD$)</t>
  </si>
  <si>
    <t>A</t>
  </si>
  <si>
    <t>M3</t>
  </si>
  <si>
    <t>M2</t>
  </si>
  <si>
    <t>UD</t>
  </si>
  <si>
    <t xml:space="preserve">VARIOS </t>
  </si>
  <si>
    <t xml:space="preserve"> SUPERVISION DE LA OBRA</t>
  </si>
  <si>
    <t>D E S C R I P C I O N</t>
  </si>
  <si>
    <t>CANTIDAD</t>
  </si>
  <si>
    <t>VALOR (RD$)</t>
  </si>
  <si>
    <t>M</t>
  </si>
  <si>
    <t>ARENA</t>
  </si>
  <si>
    <t>P2</t>
  </si>
  <si>
    <t>U</t>
  </si>
  <si>
    <t>PART.</t>
  </si>
  <si>
    <t>Z</t>
  </si>
  <si>
    <t>SUB-TOTAL Z</t>
  </si>
  <si>
    <t>PROV</t>
  </si>
  <si>
    <t>ZONA</t>
  </si>
  <si>
    <t>TRANSP. %</t>
  </si>
  <si>
    <t>DISTRITO NACIONAL</t>
  </si>
  <si>
    <t>II</t>
  </si>
  <si>
    <t>VI</t>
  </si>
  <si>
    <t>I</t>
  </si>
  <si>
    <t>III</t>
  </si>
  <si>
    <t>V</t>
  </si>
  <si>
    <t>VIII</t>
  </si>
  <si>
    <t>IV</t>
  </si>
  <si>
    <t>VII</t>
  </si>
  <si>
    <t>Ubicac :</t>
  </si>
  <si>
    <t>GENERAL</t>
  </si>
  <si>
    <t>ING. ANA MATEO</t>
  </si>
  <si>
    <t>ING. FRANCIS HEREDIA</t>
  </si>
  <si>
    <t>ING. JOEL FRANCISCO</t>
  </si>
  <si>
    <t>ING. OSCAR ENCARNACION</t>
  </si>
  <si>
    <t>ING. RAMONA MONTAS</t>
  </si>
  <si>
    <t>ING. RAMONA TEJADA</t>
  </si>
  <si>
    <t>ING. SANDRA BATISTA</t>
  </si>
  <si>
    <t>ARQ. YRMA ESPINOSA</t>
  </si>
  <si>
    <t>ARQ. MEYVER PUJOLS</t>
  </si>
  <si>
    <t>ARQ.JENNY SABA</t>
  </si>
  <si>
    <t>PROVINCIA AZUA</t>
  </si>
  <si>
    <t>PROVINCIA BAHORUCO</t>
  </si>
  <si>
    <t>PROVINCIA BARAHONA</t>
  </si>
  <si>
    <t>PROVINCIA DAJABON</t>
  </si>
  <si>
    <t>PROVINCIA DUARTE</t>
  </si>
  <si>
    <t>PROVINCIA EL SEYBO</t>
  </si>
  <si>
    <t>PROVINCIA ELIAS PIÑAS</t>
  </si>
  <si>
    <t>PROVINCIA ESPAILLAT</t>
  </si>
  <si>
    <t>PROVINCIA HATO MAYOR</t>
  </si>
  <si>
    <t>PROVINCIA HERMANAS MIRABAL</t>
  </si>
  <si>
    <t>PROVINCIA INDEPENDENCIA</t>
  </si>
  <si>
    <t>PROVINCIA LA ALTAGRACIA</t>
  </si>
  <si>
    <t>PROVINCIA LA ROMANA</t>
  </si>
  <si>
    <t>PROVINCIA LA VEGA</t>
  </si>
  <si>
    <t>PROVINCIA MARIA TRINIDAD SANCHEZ</t>
  </si>
  <si>
    <t>PROVINCIA MONSEÑOR  NOUEL</t>
  </si>
  <si>
    <t>PROVINCIA MONTE CRITI</t>
  </si>
  <si>
    <t>PROVINCIA MONTE PLATA</t>
  </si>
  <si>
    <t>PROVINCIA PEDERNALES</t>
  </si>
  <si>
    <t>PROVINCIA PERAVIA</t>
  </si>
  <si>
    <t>PROVINCIA PUERTO PLATA</t>
  </si>
  <si>
    <t>PROVINCIA SAMANA</t>
  </si>
  <si>
    <t>PROVINCIA SAN CRISTOBAL</t>
  </si>
  <si>
    <t>PROVINCIA SAN JOSE DE OCOA</t>
  </si>
  <si>
    <t>PROVINCIA SAN JUAN</t>
  </si>
  <si>
    <t>PROVINCIA SAN PEDRO DE MACORIS</t>
  </si>
  <si>
    <t>PROVINCIA SANCHEZ RAMIREZ</t>
  </si>
  <si>
    <t>PROVINCIA SANTIAGO</t>
  </si>
  <si>
    <t>PROVINCIA SANTIAGO RODRIGUEZ</t>
  </si>
  <si>
    <t>PROVINCIA SANTO  DOMINGO</t>
  </si>
  <si>
    <t>PROVINCIA VALVERDE</t>
  </si>
  <si>
    <t>ING. ELVIRA JIMENEZ</t>
  </si>
  <si>
    <t>ING. MARIANO PEREZ</t>
  </si>
  <si>
    <t>ING. ALBANIA M. SANTANA</t>
  </si>
  <si>
    <t>ELABORADO POR:</t>
  </si>
  <si>
    <t>PREPARADO POR:</t>
  </si>
  <si>
    <t>REVISADO POR:</t>
  </si>
  <si>
    <t>G</t>
  </si>
  <si>
    <t>B</t>
  </si>
  <si>
    <t>SUB TOTAL A</t>
  </si>
  <si>
    <t>ITBIS (LEY 07-2007)</t>
  </si>
  <si>
    <t>PA</t>
  </si>
  <si>
    <t>ANTEPECHO</t>
  </si>
  <si>
    <t xml:space="preserve">CANTOS </t>
  </si>
  <si>
    <t xml:space="preserve">MANO DE OBRA </t>
  </si>
  <si>
    <t>TINAS</t>
  </si>
  <si>
    <t>ARENA (T10=0.47-0.65 mm, Cu=1.50-1.70, Ts=1.41 mm,Ti=0,425 mm, γ= 2,600 Kg/m3, Ce=0.80, Espesor Lecho=0.80 m</t>
  </si>
  <si>
    <t>CAPA TORPEDO (T10=1.20-1.60 mm, Cu ≤ 1.70, Ts=2.00 mm, Ti=0,85 mm, γ= 2,600 Kg/m3, Ce=0.80, Espesor Lecho=0.10 m)</t>
  </si>
  <si>
    <t>ZONA:</t>
  </si>
  <si>
    <t>MOVIMIENTO DE TIERRA</t>
  </si>
  <si>
    <t xml:space="preserve">CAMPAMENTO, INC. CASETA DE MATERIALES  </t>
  </si>
  <si>
    <t>MES</t>
  </si>
  <si>
    <t xml:space="preserve">CODIA </t>
  </si>
  <si>
    <t>VALLA ANUNCIANDO OBRA 8' X 16' IMPRESION FULL COLOR CONTENIENDO LOGO DE INAPA, NOMBRE DE PROYECTO Y CONTRATISTA. ESTRUCTURA EN TUBOS GALVANIZADOS 1 1/2"X 1 1/2" Y SOPORTES EN TUBO CUAD. 4" X 4"</t>
  </si>
  <si>
    <t xml:space="preserve">DESMONTE  VÁLVULAS MARIPOSA Ø12" EN DESAGÜE DE FONDO DE LOS FLOCULADORES </t>
  </si>
  <si>
    <t>DESMONTE  VÁLVULAS MARIPOSA Ø20"  EN FILTROS (DESAGÜE Y RETROLAVADO )</t>
  </si>
  <si>
    <t xml:space="preserve">FILTROS:  </t>
  </si>
  <si>
    <t xml:space="preserve">FLOCULADORES:  </t>
  </si>
  <si>
    <t xml:space="preserve">SEDIMENTADORES:  </t>
  </si>
  <si>
    <t xml:space="preserve">ELECTRIFICACION Y EQUIPAMIENTO </t>
  </si>
  <si>
    <t>ELECTRIFICACION SECUNDARIA</t>
  </si>
  <si>
    <t>1.1</t>
  </si>
  <si>
    <t>1.2</t>
  </si>
  <si>
    <t>1.3</t>
  </si>
  <si>
    <t>1.4</t>
  </si>
  <si>
    <t>1.5</t>
  </si>
  <si>
    <t>1.6</t>
  </si>
  <si>
    <t>1.7</t>
  </si>
  <si>
    <t>1.8</t>
  </si>
  <si>
    <t xml:space="preserve">MANO DE OBRA ELECTRICA  SECUNDARIA </t>
  </si>
  <si>
    <t>SOPORTE PARA PISO MONOLITICO</t>
  </si>
  <si>
    <t>EXTRACCION MATERIAL FILTRANTE</t>
  </si>
  <si>
    <t>SUMINISTRO MATERIAL FILTRANTE</t>
  </si>
  <si>
    <t>ENVASADO DE FINO</t>
  </si>
  <si>
    <t>COLOCACION DE ARENA</t>
  </si>
  <si>
    <t>REMOCIÓN DE SISTEMA DE VIGUETILLAS.</t>
  </si>
  <si>
    <t xml:space="preserve">CASETA DE CLORO </t>
  </si>
  <si>
    <t>DEMOLICIÓN DE LOS SOPORTES PARA LOS CILINDROS DE CLORO ( 4U DE 0.30X0.50X12.00 ) (INCLUYE BOTE)</t>
  </si>
  <si>
    <t>DESMONTE  VÁLVULAS MARIPOSA Ø20"  EN SEDIMENTADORES (EN DESAGÜE ZONA DE LODOS)</t>
  </si>
  <si>
    <t>INSTALACIONES ELECTRICAS</t>
  </si>
  <si>
    <t>SALIDAS CENITAL EMT</t>
  </si>
  <si>
    <t>SALIDA TOMA CORRIENTE, 120V  EN TUBERIA  EMT</t>
  </si>
  <si>
    <t>SALIDA INTERRUPTOR SENCILLO EMT</t>
  </si>
  <si>
    <t xml:space="preserve">PANEL DE BREAKER 4/8 C, 125 AMPS. INCL.BREAKER </t>
  </si>
  <si>
    <t>SUMINISTRO E INSTALACION AGITADORES (MIXERS) SULFATO DE ALUMINIO,MOTOR 2 HP, MONOFASICO 115/230V , RPM IMPUT 1800 RPM OUTPUT 68 FRECUENCIA 60 HZ, VASTAGO 3/4", ACERO INOXIDABLE , ASPAS 4 ALETAS ACERO INOXIDABLE.</t>
  </si>
  <si>
    <t>CONSTRUCCION REGISTRO DE SALIDA PLANTA (1.50X1.50X1.50)M</t>
  </si>
  <si>
    <t>3.2.1</t>
  </si>
  <si>
    <t>3.2.2</t>
  </si>
  <si>
    <t>3.2.3</t>
  </si>
  <si>
    <t>MANTENIMIENTO A PERFIL METALICO EN BASE AGITADORES (PULIDO, ANTICORROSIVO Y PINTURA MANTENIMIENTO AZUL) (10"x 4"x 3/8")</t>
  </si>
  <si>
    <t>10.1.1</t>
  </si>
  <si>
    <t>10.1.2</t>
  </si>
  <si>
    <t>10.1.3</t>
  </si>
  <si>
    <t>10.1.4</t>
  </si>
  <si>
    <t xml:space="preserve">SUMINISTRO DE KIT “B” DE EMERGENCIA (PARA SER UTILIZADO EN CASOS DE FUGAS DE CLORO EN EL SISTEMA) </t>
  </si>
  <si>
    <t>C</t>
  </si>
  <si>
    <t>MANTENIMIENTO Y OPERACION INAPA</t>
  </si>
  <si>
    <t>SUMINISTRO E INSTALACION PISO MONOLITICO PARA BOQUILLAS ORTHOS MOD. A-1  (NO INCLUYE HORMIGON)</t>
  </si>
  <si>
    <t>BOTE DE MATERIAL EXTRAIDO C/CAMION D= 5 KM</t>
  </si>
  <si>
    <t xml:space="preserve">SISTEMA DE CLORACION </t>
  </si>
  <si>
    <t>SUMINISTRO BOMBAS TIPO BOOSTER CON POTENCIA DE 2 HP PARA CLORO.</t>
  </si>
  <si>
    <t>SUMINISTRO DOSIFICADORES DE 0-1,000 LB/DÍA (INYECTORES TIPO VENTURI, REGULADOR DE VACÍO, CAPACIDAD 1,000 LBS/DÍA)</t>
  </si>
  <si>
    <t>SUMINISTRO MANÓMETRO GLICERINA.</t>
  </si>
  <si>
    <t>SUMINISTRO FILTRO DE CLORO</t>
  </si>
  <si>
    <t>MANO DE OBRA INSTALACION DEL SISTEMA</t>
  </si>
  <si>
    <t>SUMINISTRO E INSTALACION  DE TOBERAS DE POLIPROPILENO PARA LAVADO CON RANURAS DE 0.50 MM  EN  CABEZAL  PARA RETROLAVADO  CON AGUA Y AIRE TIPO ORTHOS MOD. (K-1) O SIMILAR</t>
  </si>
  <si>
    <t>SUMINISTRO Y COLOCACIÓN  SOPORTES CON RUEDAS PARA LOS CILINDROS DE CLORO.</t>
  </si>
  <si>
    <t>ARENA (T10=0.47-0.65 mm, Cu=1.50-1.70, Ts=1.41 mm,Ti=0,425 mm, γ= 2,600 Kg/m3, Ce=0.80, Espesor Lecho=0.80 m (INCLUYE TRANSPORTE)</t>
  </si>
  <si>
    <t>CAPA TORPEDO (T10=1.20-1.60 mm, Cu ≤ 1.70, Ts=2.00 mm, Ti=0,85 mm, γ= 2,600 Kg/m3, Ce=0.80, Espesor Lecho=0.10 m) (INCLUYE TRANSPORTE)</t>
  </si>
  <si>
    <t>DESMONTE AGITADORES DE SULFATO EXISTENTE</t>
  </si>
  <si>
    <t xml:space="preserve">CASETA DE SOPLADORES </t>
  </si>
  <si>
    <t>REPLANTEO (6.80 x 6.40 ) M</t>
  </si>
  <si>
    <t>EXCAVACION MATERIAL  A MANO</t>
  </si>
  <si>
    <t>RELLENO COMPACTADO A  MANO</t>
  </si>
  <si>
    <t>COLUMNA ( 0.40 x 0.40 )  3.28 QQ/M3</t>
  </si>
  <si>
    <t>VIGAS  V1 y V2 ( 0.20 x 0.30 )  6.41 QQ/M3</t>
  </si>
  <si>
    <t>LOSA DE TECHO  0.15   1.56  QQ/M3</t>
  </si>
  <si>
    <t xml:space="preserve">BASE H.S. P/SOPLADORES e = 0.05 x (1.30 x 0.80 ) </t>
  </si>
  <si>
    <t>PISO H.S. FROTADO</t>
  </si>
  <si>
    <t>MURO DE BLOQUES</t>
  </si>
  <si>
    <t xml:space="preserve">DE 6'' B.N.P </t>
  </si>
  <si>
    <t xml:space="preserve">DE 6'' S.N.P </t>
  </si>
  <si>
    <t xml:space="preserve">CALADOS </t>
  </si>
  <si>
    <t>TERMINACIÓN DE SUPERFICIE:</t>
  </si>
  <si>
    <t xml:space="preserve">PAÑETE EXTERIOR </t>
  </si>
  <si>
    <t xml:space="preserve">PAÑETE INTERIOR </t>
  </si>
  <si>
    <t>PAÑETE EN TECHO ( INC. VUELO )</t>
  </si>
  <si>
    <t xml:space="preserve">FINO LOSA DE TECHO  </t>
  </si>
  <si>
    <t>ZABALETA EN TECHO</t>
  </si>
  <si>
    <t>PINTURA BASE BLANCA</t>
  </si>
  <si>
    <t>PINTURA ACRILICA</t>
  </si>
  <si>
    <t>ACERA PERIMETRAL 0.80 M</t>
  </si>
  <si>
    <t>INSTALACIONES (SUMINISTRO Y COLOCACION)</t>
  </si>
  <si>
    <t>PUERTA EVERLAST</t>
  </si>
  <si>
    <t>PUERTA METÁLICA ENRROLLABLE ( 2.55 x 2.60 ) M</t>
  </si>
  <si>
    <t>DESAGUE DE TECHO EN Ø4" PVC</t>
  </si>
  <si>
    <t>TUBERIAS, VALVULAS Y PIEZAS (SUM. Y COL.)</t>
  </si>
  <si>
    <t>ELECTRICA</t>
  </si>
  <si>
    <t xml:space="preserve">ENTRADA GENERAL </t>
  </si>
  <si>
    <t>SALIDA LUCES  CENITAL</t>
  </si>
  <si>
    <t>SALIDA INTERRUTOR SENCILLO</t>
  </si>
  <si>
    <t>SALIDA TOMACORRIENTE 120 V  DOBLE</t>
  </si>
  <si>
    <t>EQUIPOS ( SOPLADORES )</t>
  </si>
  <si>
    <t>LOGO DE INAPA Y  LETRERO</t>
  </si>
  <si>
    <t>EXCAVACION, TAPADO Y BOTE EN SITIO  PARA  TUBERIA, L=44.44 M</t>
  </si>
  <si>
    <t>SUMINISTRO E INSALTACION DE SOPLADOR DE AIRE DE DESPLAZAMIENTO POSITIVO TIPO TRI - LOBULO TIPO ROOTS, CON CAPACIDAD DE INYECCION DE AIRE DE 1,096 CFM @ 65 PSI,DE 60H.H. , MONTADO A SU BASE DE ACERO, ACOPLADO A MOTOR ELECTRICO DE 60 H.P/460V /3PH/ 4 POLS/ 1750 RPM TIPO TEFC, SISTEMA PROVISTO DE SILENCIADOR DE ENTRAD/SALIDA, FILTRO DE AIRE, JUNTA TIPO T, CONECTOR FLEXIBLES, VALVULASCHECK, MANOMETRO, ALMOHADILLAS ANTIVIBRATORIAS Y VALVULA DE ALIVIO.</t>
  </si>
  <si>
    <t>SUB-TOTAL FASE B</t>
  </si>
  <si>
    <t xml:space="preserve"> TRANSFORMADOR TIPO PAD-MOUNTED 112.5 KVA, TRIFÁSICO, 12.4/7.2/277-480 VOLTIOS, 60 HZ, FRENTE MUERTO  </t>
  </si>
  <si>
    <t xml:space="preserve">ESTRUCTURA PR-203, INCLUYE CUT-OUT 15 KV Y PARARRAYOS 9 KV </t>
  </si>
  <si>
    <t>CONO DE ALIVIO PARA EXTERIOR</t>
  </si>
  <si>
    <t>ELBOW CONECTOR</t>
  </si>
  <si>
    <t>ALIMENTADOR DE MEDIA TENSIÓN,  DESDE EL MEDIDOR HASTA PIE DE POSTE, COMPUESTO POR: 3 CONDUCTOR URD NO. 2 (FASES), EN TUBO 3" IMC. INCLUYE COOPLING 3" IMC, BARRA Y ABRAZADERA TIPO CHANEL</t>
  </si>
  <si>
    <t xml:space="preserve">ALIMENTADOR DE MEDIA TENSIÓN DESDE PIE DE POSTE HASTA EL TRANSFORMADOR PAD-MAUNTED, COMPUESTO POR: 3 CONDUCTOR URD NO. 2 (FASES), EN TUBO 3'' PVC </t>
  </si>
  <si>
    <t>BASE DE HORMIGÓN PARA TRANSFORMADOR PAD-MOUNTED 112.5 KVA</t>
  </si>
  <si>
    <t>MANO DE OBRA ELECTRIFICACIÓN PRIMARIA</t>
  </si>
  <si>
    <t>ELECTRIFICACION PRIMARIA</t>
  </si>
  <si>
    <t>ALIMENTADOR TRIFÁSICO DESDE TRANSFORMADOR PAD-MOUNTED DE 112.5 KVA HASTA PANEL DE DISTRIBUCIÓN PRINCIPAL (PDP) FORMADO POR 3 THW AWG #3/0 (FASES), 1 THW AWG #1/0 (NEUTRO),  1 THW AWG #1/0 (TIERRA), EN TUBO 3" PVC</t>
  </si>
  <si>
    <t>2.1</t>
  </si>
  <si>
    <t xml:space="preserve">SIMILAR AL ANTERIOR, PERO DESDE EL PANEL DE DISTRIBUCIÓN PRINCIPAL (PDP) HASTA EL PANEL DE CONTROL DE SOPLADORES (PCS), EN TUBO 3" EMT </t>
  </si>
  <si>
    <t>ALIMENTADOR TRIFÁSICO DESDE PANEL DE DISTRIBUCIÓN PRINCIPAL (PDP) HASTA EL REGISTRO DE HORMIGÓN RH4, FORMADO POR 3 THW AWG #1/0 (FASES), 1 THW AWG #6 (TIERRA), EN TUBO 2" PVC + 1 TUBO 2" PVC (PREVISIÓN)</t>
  </si>
  <si>
    <t>2.2</t>
  </si>
  <si>
    <t>2.3</t>
  </si>
  <si>
    <t xml:space="preserve">ALIMENTADOR TRIFÁSICO DESDE REGISTRO DE HORMIGÓN RH4 HASTA EL PANEL DE PROTECCIÓN DE MOTORES (PPM), FORMADO POR 3 THW AWG #1/0 (FASES), 1 THW AWG #6 (TIERRA), EN TUBO 2" EMT </t>
  </si>
  <si>
    <t>2.4</t>
  </si>
  <si>
    <t>CABLE TIPO TC FORMADO POR 3X14 AWG + 1X14 AWG ECG, AISLAMIENTO XLPE+CINTA MYLAR+CUBIERTA DE PVC, PARA ALIMENTACIÓN DE FUERZA DE 42 ACTUADORES DESDE PANEL DE PROTECCIÓN DE MOTORES (PPM)</t>
  </si>
  <si>
    <t>CABLEADO DE CONTROL MULTICONDUCTOR PARA ENCENDIDO/APAGADO DE SOPLADORES, FORMADO POR 5 X16 AWG, 600V, 80 °C, AISLAMIENTO PVC (BELDEN 9620 O SIMILAR)</t>
  </si>
  <si>
    <t>2.5</t>
  </si>
  <si>
    <t>2.6</t>
  </si>
  <si>
    <t>REGISTRO METÁLICO 22"X17"X8", GALVANIZADO, CON TAPA</t>
  </si>
  <si>
    <t>CANALETA METÁLICA GALVANIZADA 12"X4" CON TAPA</t>
  </si>
  <si>
    <t>CANALETA METÁLICA GALVANIZADA 10"X4" CON TAPA</t>
  </si>
  <si>
    <t>CANALETA METÁLICA GALVANIZADA 6"X4" CON TAPA</t>
  </si>
  <si>
    <t>CANALETA METÁLICA GALVANIZADA 4"X4" CON TAPA</t>
  </si>
  <si>
    <t>MATERIALES DE MONTAJE Y FIJACIÓN DE CAJAS DE CONTROL DE ACTUADORES Y CANALIZACIONES (RIELES UNISTRUTS, ABRAZADERAS, TORNILLERÍA DE ACERO INOXIDABLE, TORNILLOS DE EXPANSIÓN MECÁNICA, ETC.)</t>
  </si>
  <si>
    <t xml:space="preserve">MAIN BREAKER 200 AMP, 460 VOLTS, 3Ø, ENCLOSURE, NEMA 3R </t>
  </si>
  <si>
    <t>SISTEMA DE PUESTA A TIERRA</t>
  </si>
  <si>
    <t>CONDUCTOR DE COBRE DESNUNDO CALIBRE AWGT #2/0</t>
  </si>
  <si>
    <t>CONDUCTOR DE COBRE DESNUNDO CALIBRE AWGT #1/0</t>
  </si>
  <si>
    <t>VARILLA DE TIERRA COOPERWELD 5/8"X8'</t>
  </si>
  <si>
    <t>CONEXIÓN EXOTÉRMICA (SOLDADA) VARILLA-CABLE</t>
  </si>
  <si>
    <t>MANO DE OBRA SISTEMA DE PUESTA A TIERRA</t>
  </si>
  <si>
    <t>ZANJA Z2 PARA CONDUCTORES PRIMARIOS Y SECUNDARIOS</t>
  </si>
  <si>
    <t xml:space="preserve">ACTUADOR ELECTRICO MULTIVUELTA PARA ACCIONAMIENTO DE VALVULA DE MARIPOSA DE 20" CON LAS SIGUIENTES CARACTERÍSTICAS: - RANGO DE PAR 20-100 NM (SEGÚN REQUERIMIENTO DE LA VÁLVULA),  - VOLTAJE DE OPERACIÓN 480VAC (+/- 10%),  - VOLTAJE DE CONTROL 110 VAC (+/- 10%,  - CONEXIÓN TRIFÁSICA, 60 HZ,  - INDICADOR VISUAL DE POSICIÓN MECÁNICO,  - OPCIONES DE CONTROL LOCAL Y REMOTO- CONTROL DE MANDO LOCAL INTEGRADO EN EL ACTUADOR - MANDOS PARA OPERACIONES DE APERTURA Y CIERRE
 - MANDO PARA EL PARO DE OPERACIÓN
 - INDICADORES LUMINOSOS DE VALVULA ABIERTA, CERRADA Y EN OPERACIÓN
 - SEÑALES DE VALVULA CERRADA, ABIERTA Y EN FALLO
 - DISPARO POR SUPERACIÓN DEL LÍMITE DE TORQUE
 - PROTECCIÓN TÉRMICA EL MOTOR
 - TERMOSTATO ANTICONDENSACIÓN
 - GRADO DE PROTECCIÓN IP65
 - MANIVELA DESBRAGABLE PARA LA OPERACIÓN MANUAL
 - DIMENSIONES DEL ACOPLE DE MONTAJE DE ACUERDO AL REQUERIMIENTO DE LA VÁLVULA
 - MECANISMO DE ENGRANAJE REDUCTOR PARA ACCIONAMIENTO DE VALVULAS Y/O COMPUERTAS
</t>
  </si>
  <si>
    <t xml:space="preserve">PANEL DE DISYUNTORES PARA PROTECCIÓN DE LINEA Y MOTOR (PPM),  EN GABINETE METÁLICO CON PINTURA ANTICORROSIVA, NEMA-3R. INCLUYE:
 - (1) BREAKER DE DESCONEXIÓN GENERAL 3P/80A, 480 VAC;
 - (1) DISPOSITIVO DE PROTECCIÓN CONTRA SOBRETENSIONES SPD, 3 POLOS, IMPULSO 40KA, UN=340VAC, CLASE II;
 - (50) DISYUNTORES ROTATIVOS TIPO MPCB CON MECANISMO TÉRMICO AJUSTABLE DE 1 A 3 AMPERIOS PARA PROTECCIÓN DE MOTORES, VN=600 V
 - (3) LUCES PILOTOS INDICADORAS DE PRESENCIA DE ENERGÍA EN LAS LINEAS DE ALIMENTACIÓN,
 - PUERTA CON CIERRE DE LLAVES
 - BARRA PARA CONEXIÓN DE PUESTA A TIERRA, ENTRADA GENERAL Y MOTORES
</t>
  </si>
  <si>
    <t>INTERRUPTOR ROTATIVO TRIFÁSICO PARA DESCONEXIÓN DE MOTOR, 12 AMPERIOS, 600V, EN CAJA SINTÉTICA CONTRA INTEMPERIE, IP66</t>
  </si>
  <si>
    <t>ESTACIÓN DE PULSADORES CON  (2) DOS BOTONES PARA CONTROL DE UNIDADES DE SOPLADORES (MARCHA/PARO), EN CAJA SINTÉTICA CONTRA INTEMPERIE, IP66</t>
  </si>
  <si>
    <t>SUMINISTRO Y COLOCACION  DE ACTUADORES PARA VALVULAS  MANUAL TIPO CUARTO DE VUELTA CON REDUCTOR DE PIÑON RECTO ROBUSTO, CARACTERISTICA: TIPO MANUAL, MOVIMIENTO TIPO CUARTO DE VUELTA, PAR 150NM(111FT.LB)  (VALVULAS EN DESAGUE DE FONDO Y EN ENTRADA A LOS  FILTROS EN PLANTA DE 450 LPS)</t>
  </si>
  <si>
    <t>PANEL DE CONTROL DE SOPLADORES (PS), CON 2  ARRANCADORES SUAVES (SOFT-STARTER) PARA MOTOR DE 60 HP, TRIFÁSICO, 480VAC, 60 HZ, CON BREAKERS DE DESCONEXIÓN PARA CADA ARRANCADOR, PULSADORES DE ARRANQUE,  PARADA Y RESET, LUCES PILOTOS INDICADORAS DE MARCHA, PARO Y FALLA; BOTÓN DE PARO DE EMERGENCIA Y PROTECCIONES ELECTRICAS PARA MOTOR. INCLUYE DISPOSITIVO DE PROTECCIÓN CONTRA SOBRETENSIONES SPD, 3 POLOS, IMPULSO 40KA, UN=340VAC, CLASE II</t>
  </si>
  <si>
    <t>CANALIZACIONES Y MATERIALES DE MONTAJE</t>
  </si>
  <si>
    <t>3.1</t>
  </si>
  <si>
    <t>3.2</t>
  </si>
  <si>
    <t>3.3</t>
  </si>
  <si>
    <t>3.4</t>
  </si>
  <si>
    <t>3.5</t>
  </si>
  <si>
    <t>3.6</t>
  </si>
  <si>
    <t>4.1</t>
  </si>
  <si>
    <t>4.2</t>
  </si>
  <si>
    <t>4.3</t>
  </si>
  <si>
    <t>4.4</t>
  </si>
  <si>
    <t>4.5</t>
  </si>
  <si>
    <t>4.6</t>
  </si>
  <si>
    <t>4.7</t>
  </si>
  <si>
    <t>2.7</t>
  </si>
  <si>
    <t>2.8</t>
  </si>
  <si>
    <t>2.9</t>
  </si>
  <si>
    <t>2.10</t>
  </si>
  <si>
    <t>2.11</t>
  </si>
  <si>
    <t>2.12</t>
  </si>
  <si>
    <t>SUB TOTAL D</t>
  </si>
  <si>
    <t>VERTEDOR DE SALIDA DEL FILTRO</t>
  </si>
  <si>
    <t>3.3.1</t>
  </si>
  <si>
    <t>INSTALACION DE TINACO PARA LA DISOLUCION DE SULFATO (CASA DE QUIMICO)</t>
  </si>
  <si>
    <t>SUMINISTRO TINACO DE 265 GLS PVC</t>
  </si>
  <si>
    <t>SUMINISTRO DE TUBERIA DE Ø1/2" PVC SDR-26 Y PIEZAS PARA SISTEMA DE DOSIFICACION</t>
  </si>
  <si>
    <t>MANO DE OBRA PARA INSTALACION DE TINACO, TUBERIAS Y PIEZAS.</t>
  </si>
  <si>
    <t>8.4.1</t>
  </si>
  <si>
    <t>8.4.2</t>
  </si>
  <si>
    <t>8.4.3</t>
  </si>
  <si>
    <t>SISTEMA DE PRECLORACION DESDE CASETE DE CLORACION 2,000 LIBRAS</t>
  </si>
  <si>
    <t>VALVULA TIPO GLOBO DE Ø1 1/2"</t>
  </si>
  <si>
    <t>VALVULA TIPO GLOBO DE Ø1"</t>
  </si>
  <si>
    <t>TUBERIA DE Ø1 1/2" PVC SDR-26</t>
  </si>
  <si>
    <t>CODO DE Ø1 1/2" X 90 PVC</t>
  </si>
  <si>
    <t>TEE DE Ø1 1/2" PVC</t>
  </si>
  <si>
    <t>MOVIMIENTO DE TIERRA PARA TUBERIA</t>
  </si>
  <si>
    <t>MANO DE OBRA INSTALACION</t>
  </si>
  <si>
    <t>13.6.1</t>
  </si>
  <si>
    <t>13.6.2</t>
  </si>
  <si>
    <t>13.6.3</t>
  </si>
  <si>
    <t>13.6.4</t>
  </si>
  <si>
    <t>13.6.5</t>
  </si>
  <si>
    <t>13.6.6</t>
  </si>
  <si>
    <t>13.6.7</t>
  </si>
  <si>
    <t>SUMINISTRO BOMBA CENTRÍFUGA EJE HORIZONTAL, MOTOR 3 HP, MONOFÁSICA, CAUDAL 550 GPM,  VOLTAJE 110-220 V, FRECUENCIA 60 HZ, EFICIENCIA 85%, TDH 15 PIES, VELOCIDAD 1,750 RPM.</t>
  </si>
  <si>
    <t>INSTALACION BOMBA  CENTRÍFUGA EJE HORIZONTAL</t>
  </si>
  <si>
    <t>TANQUE HIDRONEUMÁTICO EN FIBRA, CAPACIDAD 100 GLS.</t>
  </si>
  <si>
    <t>MANGUERAS TIPO BOMBERO, Ø1½”, L=15.00 M.</t>
  </si>
  <si>
    <t>TUBERÍA Ø1½  ACERO  SCH-40  L=50.00 M.</t>
  </si>
  <si>
    <t>CODOS ACERO (SCH-40) Ø1½.</t>
  </si>
  <si>
    <t>TEE ACERO (SCH-40) Ø1½.</t>
  </si>
  <si>
    <t>SISTEMA DE LIMPIEZA EXTERIOR</t>
  </si>
  <si>
    <t>COMPUTADORA - MEMORIA RAM   16 GB. DISCO DURO 500 GB. PROCESADOR I7 ÚLTIMA GENERACIÓN 3.20 GHZ. TARJETA DE VIDEO 4K. MONITOR LED, 24 PULGADAS, UPS PARA PROTECCION ELECTRICA</t>
  </si>
  <si>
    <t xml:space="preserve">COLORÍMETRO DE CLORO DIGITAL </t>
  </si>
  <si>
    <t>ILUMINACION INTERIOR EN CANALES DE DESAGUE</t>
  </si>
  <si>
    <t>SUMINISTRO Y COLOCACION DE REGLA DE MEDICION DE CAUDAL  DE SALIDA DE LA PLANTA</t>
  </si>
  <si>
    <t>Obra: REHABILITACION PLANTA POTABILIZADORA   DE 500 LPS, DEL  AC. SAN JUAN</t>
  </si>
  <si>
    <t>REHABILITACION PLANTA DE  POTABILIZADORA DE FILTRACION RAPIDA, CAP 500 LPS</t>
  </si>
  <si>
    <t>EXTRACION  SISTEMA DE VIGUETILLAS COMPLETO</t>
  </si>
  <si>
    <t xml:space="preserve">BOTE C/CAMION D MIN=5 KM (SISTEMAS VIGUETILLAS EXTRAIDAS) </t>
  </si>
  <si>
    <r>
      <t xml:space="preserve">BOTE DE MATERIAL C/CAMION  A  5 KM </t>
    </r>
    <r>
      <rPr>
        <sz val="10"/>
        <color indexed="10"/>
        <rFont val="Arial"/>
        <family val="2"/>
      </rPr>
      <t xml:space="preserve">(INCLUYE CARGUIO Y ESPARCIMIENTO EN BOTADERO) </t>
    </r>
  </si>
  <si>
    <r>
      <t xml:space="preserve">TUBERIA Ø10" ACERO </t>
    </r>
    <r>
      <rPr>
        <sz val="10"/>
        <color indexed="10"/>
        <rFont val="Arial"/>
        <family val="2"/>
      </rPr>
      <t xml:space="preserve">SCH-40 SIN COSTURA C/PROTECCION ANTICORROSIVA </t>
    </r>
  </si>
  <si>
    <r>
      <t xml:space="preserve">TEE 10" x 10" ACERO </t>
    </r>
    <r>
      <rPr>
        <sz val="10"/>
        <color indexed="10"/>
        <rFont val="Arial"/>
        <family val="2"/>
      </rPr>
      <t xml:space="preserve">SCH-40 C/PROTECCION ANTICORROSIVA  </t>
    </r>
  </si>
  <si>
    <r>
      <t>TEE 10" x 8" ACERO</t>
    </r>
    <r>
      <rPr>
        <sz val="10"/>
        <color indexed="10"/>
        <rFont val="Arial"/>
        <family val="2"/>
      </rPr>
      <t xml:space="preserve"> SCH-40 C/PROTECCION ANTICORROSIVA  </t>
    </r>
  </si>
  <si>
    <r>
      <t xml:space="preserve">CODO 10" x 90º ACERO </t>
    </r>
    <r>
      <rPr>
        <sz val="10"/>
        <color indexed="10"/>
        <rFont val="Arial"/>
        <family val="2"/>
      </rPr>
      <t xml:space="preserve">SCH-40 C/PROTECCION ANTICORROSIVA  </t>
    </r>
  </si>
  <si>
    <r>
      <t xml:space="preserve">JUNTA DRESSER Ø10" </t>
    </r>
    <r>
      <rPr>
        <sz val="10"/>
        <color indexed="10"/>
        <rFont val="Arial"/>
        <family val="2"/>
      </rPr>
      <t xml:space="preserve">DE 150 PSI </t>
    </r>
  </si>
  <si>
    <r>
      <t xml:space="preserve">ANCLAJE H.S. P/PIEZAS </t>
    </r>
    <r>
      <rPr>
        <sz val="10"/>
        <color indexed="10"/>
        <rFont val="Arial"/>
        <family val="2"/>
      </rPr>
      <t xml:space="preserve">FC'= 180 KG/CM2 </t>
    </r>
  </si>
  <si>
    <r>
      <t xml:space="preserve">REGISTRO DE HORMIGÓN 0.70 X 0.70 X 1.00 METROS </t>
    </r>
    <r>
      <rPr>
        <sz val="10"/>
        <color indexed="10"/>
        <rFont val="Arial"/>
        <family val="2"/>
      </rPr>
      <t xml:space="preserve">FC'= 180 KG/CM2 </t>
    </r>
  </si>
  <si>
    <r>
      <t>EN ENTRADA A FILTROS</t>
    </r>
    <r>
      <rPr>
        <sz val="10"/>
        <color indexed="10"/>
        <rFont val="Arial"/>
        <family val="2"/>
      </rPr>
      <t xml:space="preserve">, VASTAGO H= 3.50 M </t>
    </r>
  </si>
  <si>
    <r>
      <t>EN SALIDA AGUA FILTRADA</t>
    </r>
    <r>
      <rPr>
        <sz val="10"/>
        <color indexed="10"/>
        <rFont val="Arial"/>
        <family val="2"/>
      </rPr>
      <t xml:space="preserve">, VASTAGO H= 5.50 M </t>
    </r>
  </si>
  <si>
    <r>
      <t>EN DESAGÜE DE RETROLAVADO</t>
    </r>
    <r>
      <rPr>
        <sz val="10"/>
        <color indexed="10"/>
        <rFont val="Arial"/>
        <family val="2"/>
      </rPr>
      <t xml:space="preserve">, VASTAGO H= 4.35 M </t>
    </r>
  </si>
  <si>
    <r>
      <t xml:space="preserve">SUMINISTRO Y COLOCACION DE COMPUERTAS EN EL VERTEDOR DE SALIDA DE LOS FILTROS,TIPO CHANNEL, MARCOS DE MAS DE 3" EN TOLAS DE 1/4 (MATERIALES EN ACERO INOXIDABLE)  FABRICACION   ACERO INOXIDABLE AISI 304  ALTURA DE OPERACION  2.20 MT, SOLIDO EN ACERO INOXIDABLE ( 1.90x 0.80 ) </t>
    </r>
    <r>
      <rPr>
        <sz val="10"/>
        <color indexed="10"/>
        <rFont val="Arial"/>
        <family val="2"/>
      </rPr>
      <t>(VER PLANO 8) H= 0.50 M Y A= 1.90 M</t>
    </r>
  </si>
  <si>
    <r>
      <t>ZAPATA MURO  0.76 QQ/M3</t>
    </r>
    <r>
      <rPr>
        <sz val="10"/>
        <color indexed="10"/>
        <rFont val="Arial"/>
        <family val="2"/>
      </rPr>
      <t xml:space="preserve"> </t>
    </r>
  </si>
  <si>
    <t>ZAPATA DE COLUMNA  0.79 QQ/M3</t>
  </si>
  <si>
    <r>
      <t xml:space="preserve">BASE HORMIGON PARA PISO MONOLITICO </t>
    </r>
    <r>
      <rPr>
        <sz val="10"/>
        <color indexed="10"/>
        <rFont val="Arial"/>
        <family val="2"/>
      </rPr>
      <t xml:space="preserve">HORMIGON INDUSTRIAL FC'= 180 KG/CM2, REFUERZO ACERO F'y= 2,800 KG/CM2, DISTRIBUCION Ø 1/2¨ @ 0.15 M AD </t>
    </r>
  </si>
  <si>
    <r>
      <t xml:space="preserve">HORMIGÓN ARMADO EN: </t>
    </r>
    <r>
      <rPr>
        <b/>
        <sz val="10"/>
        <color indexed="10"/>
        <rFont val="Arial"/>
        <family val="2"/>
      </rPr>
      <t xml:space="preserve">FC'= 210 KG/CM2 </t>
    </r>
  </si>
  <si>
    <r>
      <t xml:space="preserve">SUMINISTRO Y COLOCACION  VÁLVULAS MARIPOSA Ø12" EN DESAGÜE DE FONDO DE LOS FLOCULADORES ESPECIFICACIONES AWWA </t>
    </r>
    <r>
      <rPr>
        <sz val="10"/>
        <color indexed="10"/>
        <rFont val="Arial"/>
        <family val="2"/>
      </rPr>
      <t>C504-15</t>
    </r>
    <r>
      <rPr>
        <sz val="10"/>
        <rFont val="Arial"/>
        <family val="2"/>
      </rPr>
      <t>, CERTIFICADO NSF / ANSI 61, NORMA EN 1074-2 PARA VÁLVULAS DE SUMINISTRO DE AGUA, PRUEBAS SEGÚN ASTM D6284, JUNTA DE CAUCHO DE ETILENO PROPILENO DIENO TIPO M (EPDM) VULCANIZADA AL CUERPO, CUERPO EN HIERRO FUNDIDO (ASTM A126), DISCO DE HIERRO FUNDIDO CON BORDE EN ACERO INOXIDABLE, CASQUILLO SUPERIOR VÁSTAGO EN POLIÉSTER, COJINETES INTERNOS EN ACERO INOXIDABLE, RECUBRIMIENTO EN NYLON 11 PARA MAYOR PROTECCIÓN, FABRICACIÓN AMERICANA, EUROPEA O ISRAELÍ.</t>
    </r>
  </si>
  <si>
    <r>
      <t xml:space="preserve">SUMINISTRO Y COLOCACION  VÁLVULAS MARIPOSA Ø20"  EN SEDIMENTADORES ( EN DESAGÜE ZONA DE LODOS) • ESPECIFICACIONES AWWA </t>
    </r>
    <r>
      <rPr>
        <sz val="10"/>
        <color indexed="10"/>
        <rFont val="Arial"/>
        <family val="2"/>
      </rPr>
      <t>C504-15,</t>
    </r>
    <r>
      <rPr>
        <sz val="10"/>
        <rFont val="Arial"/>
        <family val="2"/>
      </rPr>
      <t xml:space="preserve"> CERTIFICADO NSF / ANSI 61, NORMA EN 1074-2 PARA VÁLVULAS DE SUMINISTRO DE AGUA, PRUEBAS SEGÚN ASTM D6284, JUNTA DE CAUCHO DE ETILENO PROPILENO DIENO TIPO M (EPDM) VULCANIZADA AL CUERPO, CUERPO EN HIERRO FUNDIDO (ASTM A126), DISCO DE HIERRO FUNDIDO CON BORDE EN ACERO INOXIDABLE, CASQUILLO SUPERIOR VÁSTAGO EN POLIÉSTER H=6.55 M, COJINETES INTERNOS EN ACERO INOXIDABLE, RECUBRIMIENTO EN NYLON 11 PARA MAYOR PROTECCIÓN, FABRICACIÓN AMERICANA, EUROPEA O ISRAELÍ.</t>
    </r>
  </si>
  <si>
    <r>
      <t xml:space="preserve">SUMINISTRO Y COLOCACION  VÁLVULAS MARIPOSA Ø20" ESPECIFICACIONES AWWA </t>
    </r>
    <r>
      <rPr>
        <sz val="10"/>
        <color indexed="10"/>
        <rFont val="Arial"/>
        <family val="2"/>
      </rPr>
      <t>C504-15</t>
    </r>
    <r>
      <rPr>
        <sz val="10"/>
        <rFont val="Arial"/>
        <family val="2"/>
      </rPr>
      <t xml:space="preserve">, CERTIFICADO NSF / ANSI 61, NORMA EN 1074-2 PARA VÁLVULAS DE SUMINISTRO DE AGUA, PRUEBAS SEGÚN ASTM D6284, JUNTA DE CAUCHO DE ETILENO PROPILENO DIENO TIPO M (EPDM) VULCANIZADA AL CUERPO, CUERPO EN HIERRO FUNDIDO (ASTM A126). DISCO DE HIERRO FUNDIDO CON BORDE EN ACERO INOXIDABLE, CASQUILLO SUPERIOR VÁSTAGO EN POLIÉSTER, COJINETES INTERNOS EN ACERO INOXIDABLE, CAPACIDAD DE TRABAJAR SUMERGIDAS EN AGUAS CON PRODUCTOS QUÍMICOS (CLORO Y SULFATO DE ALUMINIO), RECUBRIMIENTO EN NYLON 11 PARA MAYOR PROTECCIÓN, FABRICACIÓN AMERICANA, EUROPEA O ISRAELÍ.
</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</si>
</sst>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0.00;[Red]#,##0.00"/>
    <numFmt numFmtId="179" formatCode="_(* #,##0_);_(* \(#,##0\);_(* &quot;-&quot;??_);_(@_)"/>
    <numFmt numFmtId="180" formatCode="#,##0.0"/>
    <numFmt numFmtId="181" formatCode="General_)"/>
    <numFmt numFmtId="182" formatCode="0.0%"/>
    <numFmt numFmtId="183" formatCode="#,##0.000"/>
    <numFmt numFmtId="184" formatCode="&quot;$&quot;#,##0.00;\-&quot;$&quot;#,##0.00"/>
    <numFmt numFmtId="185" formatCode="0.000"/>
    <numFmt numFmtId="186" formatCode="#,##0.0000"/>
    <numFmt numFmtId="187" formatCode="00"/>
    <numFmt numFmtId="188" formatCode="0.0"/>
    <numFmt numFmtId="189" formatCode="&quot;RD$&quot;#,##0;&quot;RD$&quot;\-#,##0"/>
    <numFmt numFmtId="190" formatCode="&quot;RD$&quot;#,##0;[Red]&quot;RD$&quot;\-#,##0"/>
    <numFmt numFmtId="191" formatCode="&quot;RD$&quot;#,##0.00;&quot;RD$&quot;\-#,##0.00"/>
    <numFmt numFmtId="192" formatCode="&quot;RD$&quot;#,##0.00;[Red]&quot;RD$&quot;\-#,##0.00"/>
    <numFmt numFmtId="193" formatCode="_ &quot;RD$&quot;* #,##0_ ;_ &quot;RD$&quot;* \-#,##0_ ;_ &quot;RD$&quot;* &quot;-&quot;_ ;_ @_ "/>
    <numFmt numFmtId="194" formatCode="_ * #,##0_ ;_ * \-#,##0_ ;_ * &quot;-&quot;_ ;_ @_ "/>
    <numFmt numFmtId="195" formatCode="_ &quot;RD$&quot;* #,##0.00_ ;_ &quot;RD$&quot;* \-#,##0.00_ ;_ &quot;RD$&quot;* &quot;-&quot;??_ ;_ @_ "/>
    <numFmt numFmtId="196" formatCode="_ * #,##0.00_ ;_ * \-#,##0.00_ ;_ * &quot;-&quot;??_ ;_ @_ "/>
    <numFmt numFmtId="197" formatCode="_-* #,##0.00_-;\-* #,##0.00_-;_-* &quot;-&quot;??_-;_-@_-"/>
    <numFmt numFmtId="198" formatCode="&quot;$&quot;#,##0.00;[Red]&quot;$&quot;#,##0.00"/>
    <numFmt numFmtId="199" formatCode="_-* #,##0.0000_-;\-* #,##0.0000_-;_-* &quot;-&quot;??_-;_-@_-"/>
    <numFmt numFmtId="200" formatCode="[$RD$-1C0A]#,##0.00_ ;[Red]\-[$RD$-1C0A]#,##0.00\ "/>
    <numFmt numFmtId="201" formatCode="[$RD$-1C0A]#,##0.00_ ;\-[$RD$-1C0A]#,##0.00\ "/>
    <numFmt numFmtId="202" formatCode="0.0000"/>
    <numFmt numFmtId="203" formatCode="0.00_)"/>
    <numFmt numFmtId="204" formatCode="&quot;RD$&quot;#,##0.00"/>
    <numFmt numFmtId="205" formatCode="#,##0.0\ _€;\-#,##0.0\ _€"/>
    <numFmt numFmtId="206" formatCode="#."/>
    <numFmt numFmtId="207" formatCode="#,##0.00000"/>
    <numFmt numFmtId="208" formatCode="0.00000"/>
    <numFmt numFmtId="209" formatCode="#,##0.00000_);\(#,##0.00000\)"/>
    <numFmt numFmtId="210" formatCode="_(* #,##0.000_);_(* \(#,##0.000\);_(* &quot;-&quot;??_);_(@_)"/>
    <numFmt numFmtId="211" formatCode="_(* #,##0.000_);_(* \(#,##0.000\);_(* &quot;-&quot;???_);_(@_)"/>
    <numFmt numFmtId="212" formatCode="#,##0.00_ ;\-#,##0.00\ "/>
    <numFmt numFmtId="213" formatCode="&quot;Sí&quot;;&quot;Sí&quot;;&quot;No&quot;"/>
    <numFmt numFmtId="214" formatCode="&quot;Verdadero&quot;;&quot;Verdadero&quot;;&quot;Falso&quot;"/>
    <numFmt numFmtId="215" formatCode="&quot;Activado&quot;;&quot;Activado&quot;;&quot;Desactivado&quot;"/>
    <numFmt numFmtId="216" formatCode="[$€-2]\ #,##0.00_);[Red]\([$€-2]\ #,##0.00\)"/>
    <numFmt numFmtId="217" formatCode="#,##0.0_);\(#,##0.0\)"/>
    <numFmt numFmtId="218" formatCode="#,##0.0000_);\(#,##0.0000\)"/>
    <numFmt numFmtId="219" formatCode="#,##0.000_);\(#,##0.000\)"/>
    <numFmt numFmtId="220" formatCode="_-* #,##0.000_-;\-* #,##0.000_-;_-* &quot;-&quot;??_-;_-@_-"/>
    <numFmt numFmtId="221" formatCode="0.00;[Red]0.00"/>
    <numFmt numFmtId="222" formatCode="#,##0.0;\-#,##0.0"/>
    <numFmt numFmtId="223" formatCode="_([$€]* #,##0.00_);_([$€]* \(#,##0.00\);_([$€]* &quot;-&quot;??_);_(@_)"/>
    <numFmt numFmtId="224" formatCode="#,##0.000000000000"/>
  </numFmts>
  <fonts count="5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
      <color indexed="16"/>
      <name val="Courier"/>
      <family val="3"/>
    </font>
    <font>
      <sz val="1"/>
      <color indexed="16"/>
      <name val="Courier"/>
      <family val="3"/>
    </font>
    <font>
      <sz val="9"/>
      <name val="Arial"/>
      <family val="2"/>
    </font>
    <font>
      <sz val="12"/>
      <name val="Courier"/>
      <family val="3"/>
    </font>
    <font>
      <b/>
      <sz val="9"/>
      <name val="Arial"/>
      <family val="2"/>
    </font>
    <font>
      <sz val="12"/>
      <name val="Times New Roman"/>
      <family val="1"/>
    </font>
    <font>
      <b/>
      <sz val="8"/>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thin"/>
      <bottom>
        <color indexed="63"/>
      </bottom>
    </border>
    <border>
      <left style="thin">
        <color theme="1"/>
      </left>
      <right style="thin">
        <color theme="1"/>
      </right>
      <top>
        <color indexed="63"/>
      </top>
      <bottom>
        <color indexed="63"/>
      </bottom>
    </border>
    <border>
      <left style="thin">
        <color indexed="8"/>
      </left>
      <right style="thin">
        <color indexed="8"/>
      </right>
      <top>
        <color indexed="63"/>
      </top>
      <bottom>
        <color indexed="63"/>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197" fontId="0" fillId="0" borderId="0" applyFont="0" applyFill="0" applyBorder="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223" fontId="0" fillId="0" borderId="0" applyFont="0" applyFill="0" applyBorder="0" applyAlignment="0" applyProtection="0"/>
    <xf numFmtId="206" fontId="5" fillId="0" borderId="0">
      <alignment/>
      <protection locked="0"/>
    </xf>
    <xf numFmtId="206" fontId="6" fillId="0" borderId="0">
      <alignment/>
      <protection locked="0"/>
    </xf>
    <xf numFmtId="206" fontId="6" fillId="0" borderId="0">
      <alignment/>
      <protection locked="0"/>
    </xf>
    <xf numFmtId="206" fontId="6" fillId="0" borderId="0">
      <alignment/>
      <protection locked="0"/>
    </xf>
    <xf numFmtId="206" fontId="6" fillId="0" borderId="0">
      <alignment/>
      <protection locked="0"/>
    </xf>
    <xf numFmtId="206" fontId="6" fillId="0" borderId="0">
      <alignment/>
      <protection locked="0"/>
    </xf>
    <xf numFmtId="206" fontId="6" fillId="0" borderId="0">
      <alignment/>
      <protection locked="0"/>
    </xf>
    <xf numFmtId="0" fontId="3" fillId="0" borderId="0" applyNumberFormat="0" applyFill="0" applyBorder="0" applyAlignment="0" applyProtection="0"/>
    <xf numFmtId="0" fontId="4"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39" fontId="8"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93">
    <xf numFmtId="0" fontId="0" fillId="0" borderId="0" xfId="0" applyAlignment="1">
      <alignment/>
    </xf>
    <xf numFmtId="0" fontId="0" fillId="33" borderId="0" xfId="0" applyFont="1" applyFill="1" applyAlignment="1" applyProtection="1">
      <alignment vertical="top"/>
      <protection locked="0"/>
    </xf>
    <xf numFmtId="0" fontId="9" fillId="33" borderId="0" xfId="0" applyFont="1" applyFill="1" applyBorder="1" applyAlignment="1" applyProtection="1">
      <alignment horizontal="center" vertical="top"/>
      <protection locked="0"/>
    </xf>
    <xf numFmtId="0" fontId="0" fillId="33" borderId="0" xfId="0" applyFont="1" applyFill="1" applyBorder="1" applyAlignment="1" applyProtection="1">
      <alignment horizontal="left" vertical="top"/>
      <protection locked="0"/>
    </xf>
    <xf numFmtId="0" fontId="0" fillId="33" borderId="10" xfId="0" applyFont="1" applyFill="1" applyBorder="1" applyAlignment="1" applyProtection="1">
      <alignment vertical="top"/>
      <protection locked="0"/>
    </xf>
    <xf numFmtId="4" fontId="0" fillId="33" borderId="11" xfId="0" applyNumberFormat="1" applyFont="1" applyFill="1" applyBorder="1" applyAlignment="1" applyProtection="1">
      <alignment vertical="top"/>
      <protection locked="0"/>
    </xf>
    <xf numFmtId="4" fontId="0" fillId="33" borderId="0" xfId="0" applyNumberFormat="1" applyFont="1" applyFill="1" applyBorder="1" applyAlignment="1" applyProtection="1">
      <alignment vertical="top"/>
      <protection locked="0"/>
    </xf>
    <xf numFmtId="4" fontId="2" fillId="33" borderId="11" xfId="0" applyNumberFormat="1" applyFont="1" applyFill="1" applyBorder="1" applyAlignment="1" applyProtection="1">
      <alignment vertical="top"/>
      <protection locked="0"/>
    </xf>
    <xf numFmtId="43" fontId="0" fillId="33" borderId="0" xfId="58" applyFont="1" applyFill="1" applyAlignment="1" applyProtection="1">
      <alignment vertical="top"/>
      <protection locked="0"/>
    </xf>
    <xf numFmtId="0" fontId="0" fillId="33" borderId="0" xfId="0" applyFont="1" applyFill="1" applyBorder="1" applyAlignment="1" applyProtection="1">
      <alignment vertical="top" wrapText="1"/>
      <protection locked="0"/>
    </xf>
    <xf numFmtId="0" fontId="0" fillId="33" borderId="11" xfId="0" applyFont="1" applyFill="1" applyBorder="1" applyAlignment="1" applyProtection="1">
      <alignment vertical="top"/>
      <protection locked="0"/>
    </xf>
    <xf numFmtId="43" fontId="0" fillId="33" borderId="11" xfId="60" applyFont="1" applyFill="1" applyBorder="1" applyAlignment="1" applyProtection="1">
      <alignment vertical="top"/>
      <protection locked="0"/>
    </xf>
    <xf numFmtId="178" fontId="0" fillId="33" borderId="11" xfId="0" applyNumberFormat="1" applyFont="1" applyFill="1" applyBorder="1" applyAlignment="1" applyProtection="1">
      <alignment horizontal="right" vertical="top"/>
      <protection locked="0"/>
    </xf>
    <xf numFmtId="4" fontId="0" fillId="33" borderId="11" xfId="62" applyNumberFormat="1" applyFont="1" applyFill="1" applyBorder="1" applyAlignment="1" applyProtection="1">
      <alignment horizontal="right" vertical="top"/>
      <protection locked="0"/>
    </xf>
    <xf numFmtId="2" fontId="0" fillId="33" borderId="0" xfId="0" applyNumberFormat="1" applyFont="1" applyFill="1" applyAlignment="1" applyProtection="1">
      <alignment vertical="top"/>
      <protection locked="0"/>
    </xf>
    <xf numFmtId="43" fontId="0" fillId="33" borderId="0" xfId="62" applyFont="1" applyFill="1" applyBorder="1" applyAlignment="1" applyProtection="1">
      <alignment vertical="top" wrapText="1"/>
      <protection locked="0"/>
    </xf>
    <xf numFmtId="0" fontId="0" fillId="33" borderId="0" xfId="74" applyFont="1" applyFill="1" applyBorder="1" applyAlignment="1" applyProtection="1">
      <alignment vertical="top" wrapText="1"/>
      <protection locked="0"/>
    </xf>
    <xf numFmtId="0" fontId="0" fillId="33" borderId="12" xfId="74" applyFont="1" applyFill="1" applyBorder="1" applyAlignment="1" applyProtection="1">
      <alignment vertical="top" wrapText="1"/>
      <protection locked="0"/>
    </xf>
    <xf numFmtId="0" fontId="0" fillId="33" borderId="11" xfId="74" applyFont="1" applyFill="1" applyBorder="1" applyAlignment="1" applyProtection="1">
      <alignment vertical="top" wrapText="1"/>
      <protection locked="0"/>
    </xf>
    <xf numFmtId="0" fontId="7" fillId="33" borderId="0" xfId="0" applyFont="1" applyFill="1" applyBorder="1" applyAlignment="1" applyProtection="1">
      <alignment vertical="top"/>
      <protection locked="0"/>
    </xf>
    <xf numFmtId="0" fontId="7" fillId="33" borderId="0" xfId="0" applyFont="1" applyFill="1" applyAlignment="1" applyProtection="1">
      <alignment vertical="top"/>
      <protection locked="0"/>
    </xf>
    <xf numFmtId="4" fontId="0" fillId="33" borderId="11" xfId="0" applyNumberFormat="1" applyFont="1" applyFill="1" applyBorder="1" applyAlignment="1" applyProtection="1">
      <alignment vertical="top" wrapText="1"/>
      <protection locked="0"/>
    </xf>
    <xf numFmtId="0" fontId="1" fillId="33" borderId="0" xfId="0" applyFont="1" applyFill="1" applyBorder="1" applyAlignment="1" applyProtection="1">
      <alignment vertical="top"/>
      <protection locked="0"/>
    </xf>
    <xf numFmtId="178" fontId="0" fillId="33" borderId="0" xfId="0" applyNumberFormat="1" applyFont="1" applyFill="1" applyBorder="1" applyAlignment="1" applyProtection="1">
      <alignment vertical="top" wrapText="1"/>
      <protection locked="0"/>
    </xf>
    <xf numFmtId="0" fontId="0" fillId="33" borderId="0" xfId="0" applyFont="1" applyFill="1" applyAlignment="1" applyProtection="1">
      <alignment horizontal="left" vertical="top" wrapText="1"/>
      <protection locked="0"/>
    </xf>
    <xf numFmtId="4" fontId="2" fillId="33" borderId="0" xfId="0" applyNumberFormat="1" applyFont="1" applyFill="1" applyBorder="1" applyAlignment="1" applyProtection="1">
      <alignment vertical="top"/>
      <protection locked="0"/>
    </xf>
    <xf numFmtId="0" fontId="2" fillId="33" borderId="13" xfId="0" applyFont="1" applyFill="1" applyBorder="1" applyAlignment="1" applyProtection="1">
      <alignment vertical="top"/>
      <protection locked="0"/>
    </xf>
    <xf numFmtId="4" fontId="2" fillId="33" borderId="13" xfId="0" applyNumberFormat="1" applyFont="1" applyFill="1" applyBorder="1" applyAlignment="1" applyProtection="1">
      <alignment vertical="top"/>
      <protection locked="0"/>
    </xf>
    <xf numFmtId="0" fontId="2" fillId="33" borderId="10" xfId="0" applyFont="1" applyFill="1" applyBorder="1" applyAlignment="1" applyProtection="1">
      <alignment vertical="top"/>
      <protection locked="0"/>
    </xf>
    <xf numFmtId="4" fontId="2" fillId="33" borderId="10" xfId="0" applyNumberFormat="1" applyFont="1" applyFill="1" applyBorder="1" applyAlignment="1" applyProtection="1">
      <alignment vertical="top"/>
      <protection locked="0"/>
    </xf>
    <xf numFmtId="0" fontId="0" fillId="33" borderId="0" xfId="0" applyFont="1" applyFill="1" applyAlignment="1" applyProtection="1">
      <alignment horizontal="right" vertical="top"/>
      <protection locked="0"/>
    </xf>
    <xf numFmtId="4" fontId="0" fillId="33" borderId="0" xfId="0" applyNumberFormat="1" applyFont="1" applyFill="1" applyAlignment="1" applyProtection="1">
      <alignment vertical="top"/>
      <protection locked="0"/>
    </xf>
    <xf numFmtId="4" fontId="0" fillId="33" borderId="0" xfId="0" applyNumberFormat="1" applyFont="1" applyFill="1" applyBorder="1" applyAlignment="1" applyProtection="1">
      <alignment horizontal="right" vertical="top" wrapText="1"/>
      <protection locked="0"/>
    </xf>
    <xf numFmtId="4" fontId="0" fillId="33" borderId="0" xfId="74" applyNumberFormat="1" applyFont="1" applyFill="1" applyBorder="1" applyAlignment="1" applyProtection="1">
      <alignment vertical="top" wrapText="1"/>
      <protection locked="0"/>
    </xf>
    <xf numFmtId="43" fontId="0" fillId="33" borderId="0" xfId="58" applyFont="1" applyFill="1" applyBorder="1" applyAlignment="1" applyProtection="1">
      <alignment vertical="top" wrapText="1"/>
      <protection locked="0"/>
    </xf>
    <xf numFmtId="0" fontId="0" fillId="33" borderId="0" xfId="74" applyFont="1" applyFill="1" applyAlignment="1" applyProtection="1">
      <alignment vertical="top" wrapText="1"/>
      <protection locked="0"/>
    </xf>
    <xf numFmtId="0" fontId="2" fillId="33" borderId="0" xfId="0" applyFont="1" applyFill="1" applyAlignment="1" applyProtection="1">
      <alignment horizontal="right" vertical="top"/>
      <protection locked="0"/>
    </xf>
    <xf numFmtId="0" fontId="2" fillId="33" borderId="0" xfId="0" applyFont="1" applyFill="1" applyAlignment="1" applyProtection="1">
      <alignment horizontal="center" vertical="top"/>
      <protection locked="0"/>
    </xf>
    <xf numFmtId="0" fontId="2" fillId="33" borderId="0" xfId="0" applyFont="1" applyFill="1" applyAlignment="1" applyProtection="1">
      <alignment vertical="top"/>
      <protection locked="0"/>
    </xf>
    <xf numFmtId="43" fontId="2" fillId="33" borderId="0" xfId="58" applyFont="1" applyFill="1" applyAlignment="1" applyProtection="1">
      <alignment horizontal="right" vertical="top"/>
      <protection locked="0"/>
    </xf>
    <xf numFmtId="0" fontId="0" fillId="33" borderId="0" xfId="0" applyFont="1" applyFill="1" applyAlignment="1" applyProtection="1">
      <alignment horizontal="center" vertical="top"/>
      <protection locked="0"/>
    </xf>
    <xf numFmtId="182" fontId="0" fillId="33" borderId="0" xfId="0" applyNumberFormat="1" applyFont="1" applyFill="1" applyAlignment="1" applyProtection="1">
      <alignment horizontal="center" vertical="top"/>
      <protection locked="0"/>
    </xf>
    <xf numFmtId="0" fontId="0" fillId="33" borderId="0" xfId="0" applyFont="1" applyFill="1" applyAlignment="1" applyProtection="1">
      <alignment horizontal="left" vertical="top"/>
      <protection locked="0"/>
    </xf>
    <xf numFmtId="43" fontId="0" fillId="33" borderId="0" xfId="58" applyFont="1" applyFill="1" applyAlignment="1" applyProtection="1">
      <alignment horizontal="right" vertical="top"/>
      <protection locked="0"/>
    </xf>
    <xf numFmtId="0" fontId="0" fillId="33" borderId="0" xfId="0" applyFont="1" applyFill="1" applyBorder="1" applyAlignment="1" applyProtection="1">
      <alignment horizontal="left" vertical="top" wrapText="1"/>
      <protection locked="0"/>
    </xf>
    <xf numFmtId="0" fontId="0" fillId="33" borderId="0" xfId="0" applyFont="1" applyFill="1" applyBorder="1" applyAlignment="1" applyProtection="1">
      <alignment vertical="top"/>
      <protection locked="0"/>
    </xf>
    <xf numFmtId="0" fontId="0" fillId="33" borderId="0" xfId="0" applyFont="1" applyFill="1" applyBorder="1" applyAlignment="1" applyProtection="1">
      <alignment horizontal="right" vertical="top"/>
      <protection locked="0"/>
    </xf>
    <xf numFmtId="0" fontId="2" fillId="33" borderId="0" xfId="0" applyFont="1" applyFill="1" applyBorder="1" applyAlignment="1" applyProtection="1">
      <alignment horizontal="center" vertical="top"/>
      <protection locked="0"/>
    </xf>
    <xf numFmtId="4" fontId="2" fillId="33" borderId="14" xfId="0" applyNumberFormat="1" applyFont="1" applyFill="1" applyBorder="1" applyAlignment="1" applyProtection="1">
      <alignment horizontal="center" vertical="top"/>
      <protection locked="0"/>
    </xf>
    <xf numFmtId="4" fontId="2" fillId="33" borderId="0" xfId="0" applyNumberFormat="1" applyFont="1" applyFill="1" applyBorder="1" applyAlignment="1" applyProtection="1">
      <alignment horizontal="center" vertical="top"/>
      <protection locked="0"/>
    </xf>
    <xf numFmtId="4" fontId="50" fillId="33" borderId="11" xfId="0" applyNumberFormat="1" applyFont="1" applyFill="1" applyBorder="1" applyAlignment="1" applyProtection="1">
      <alignment horizontal="right" vertical="top" wrapText="1"/>
      <protection locked="0"/>
    </xf>
    <xf numFmtId="4" fontId="2" fillId="33" borderId="0" xfId="0" applyNumberFormat="1" applyFont="1" applyFill="1" applyAlignment="1" applyProtection="1">
      <alignment vertical="top"/>
      <protection locked="0"/>
    </xf>
    <xf numFmtId="4" fontId="0" fillId="33" borderId="11" xfId="0" applyNumberFormat="1" applyFont="1" applyFill="1" applyBorder="1" applyAlignment="1" applyProtection="1">
      <alignment horizontal="right" vertical="top"/>
      <protection locked="0"/>
    </xf>
    <xf numFmtId="4" fontId="0" fillId="33" borderId="0" xfId="0" applyNumberFormat="1" applyFont="1" applyFill="1" applyBorder="1" applyAlignment="1" applyProtection="1">
      <alignment horizontal="right" vertical="top"/>
      <protection locked="0"/>
    </xf>
    <xf numFmtId="4" fontId="0" fillId="33" borderId="11" xfId="61" applyNumberFormat="1" applyFont="1" applyFill="1" applyBorder="1" applyAlignment="1" applyProtection="1">
      <alignment horizontal="right" vertical="top"/>
      <protection locked="0"/>
    </xf>
    <xf numFmtId="171" fontId="0" fillId="33" borderId="0" xfId="0" applyNumberFormat="1" applyFont="1" applyFill="1" applyAlignment="1" applyProtection="1">
      <alignment vertical="top"/>
      <protection locked="0"/>
    </xf>
    <xf numFmtId="212" fontId="0" fillId="33" borderId="11" xfId="62" applyNumberFormat="1" applyFont="1" applyFill="1" applyBorder="1" applyAlignment="1" applyProtection="1">
      <alignment horizontal="right" vertical="top" wrapText="1"/>
      <protection locked="0"/>
    </xf>
    <xf numFmtId="4" fontId="0" fillId="33" borderId="11" xfId="61" applyNumberFormat="1" applyFont="1" applyFill="1" applyBorder="1" applyAlignment="1" applyProtection="1">
      <alignment horizontal="right" vertical="top" wrapText="1"/>
      <protection locked="0"/>
    </xf>
    <xf numFmtId="212" fontId="0" fillId="33" borderId="11" xfId="0" applyNumberFormat="1" applyFont="1" applyFill="1" applyBorder="1" applyAlignment="1" applyProtection="1">
      <alignment vertical="top" wrapText="1"/>
      <protection locked="0"/>
    </xf>
    <xf numFmtId="212" fontId="0" fillId="33" borderId="0" xfId="0" applyNumberFormat="1" applyFont="1" applyFill="1" applyBorder="1" applyAlignment="1" applyProtection="1">
      <alignment vertical="top" wrapText="1"/>
      <protection locked="0"/>
    </xf>
    <xf numFmtId="43" fontId="0" fillId="33" borderId="0" xfId="58" applyFont="1" applyFill="1" applyBorder="1" applyAlignment="1" applyProtection="1">
      <alignment vertical="top"/>
      <protection locked="0"/>
    </xf>
    <xf numFmtId="212" fontId="0" fillId="33" borderId="0" xfId="0" applyNumberFormat="1" applyFont="1" applyFill="1" applyBorder="1" applyAlignment="1" applyProtection="1">
      <alignment vertical="top"/>
      <protection locked="0"/>
    </xf>
    <xf numFmtId="224" fontId="0" fillId="33" borderId="0" xfId="0" applyNumberFormat="1" applyFont="1" applyFill="1" applyBorder="1" applyAlignment="1" applyProtection="1">
      <alignment vertical="top"/>
      <protection locked="0"/>
    </xf>
    <xf numFmtId="4" fontId="0" fillId="33" borderId="0" xfId="69" applyNumberFormat="1" applyFont="1" applyFill="1" applyBorder="1" applyAlignment="1" applyProtection="1">
      <alignment vertical="top"/>
      <protection locked="0"/>
    </xf>
    <xf numFmtId="4" fontId="0" fillId="33" borderId="11" xfId="78" applyNumberFormat="1" applyFont="1" applyFill="1" applyBorder="1" applyAlignment="1" applyProtection="1">
      <alignment horizontal="right" vertical="top" wrapText="1"/>
      <protection locked="0"/>
    </xf>
    <xf numFmtId="0" fontId="0" fillId="33" borderId="0" xfId="78" applyFont="1" applyFill="1" applyBorder="1" applyAlignment="1" applyProtection="1">
      <alignment vertical="top"/>
      <protection locked="0"/>
    </xf>
    <xf numFmtId="43" fontId="2" fillId="33" borderId="0" xfId="58" applyFont="1" applyFill="1" applyAlignment="1" applyProtection="1">
      <alignment vertical="top"/>
      <protection locked="0"/>
    </xf>
    <xf numFmtId="212" fontId="0" fillId="33" borderId="11" xfId="0" applyNumberFormat="1" applyFont="1" applyFill="1" applyBorder="1" applyAlignment="1" applyProtection="1">
      <alignment vertical="top"/>
      <protection locked="0"/>
    </xf>
    <xf numFmtId="2" fontId="0" fillId="33" borderId="0" xfId="0" applyNumberFormat="1" applyFont="1" applyFill="1" applyBorder="1" applyAlignment="1" applyProtection="1">
      <alignment vertical="top"/>
      <protection locked="0"/>
    </xf>
    <xf numFmtId="171" fontId="0" fillId="33" borderId="0" xfId="0" applyNumberFormat="1" applyFont="1" applyFill="1" applyBorder="1" applyAlignment="1" applyProtection="1">
      <alignment vertical="top"/>
      <protection locked="0"/>
    </xf>
    <xf numFmtId="178" fontId="0" fillId="33" borderId="0" xfId="0" applyNumberFormat="1" applyFont="1" applyFill="1" applyBorder="1" applyAlignment="1" applyProtection="1">
      <alignment vertical="top"/>
      <protection locked="0"/>
    </xf>
    <xf numFmtId="212" fontId="2" fillId="33" borderId="11" xfId="0" applyNumberFormat="1" applyFont="1" applyFill="1" applyBorder="1" applyAlignment="1" applyProtection="1">
      <alignment vertical="top" wrapText="1"/>
      <protection locked="0"/>
    </xf>
    <xf numFmtId="39" fontId="0" fillId="33" borderId="11" xfId="0" applyNumberFormat="1" applyFont="1" applyFill="1" applyBorder="1" applyAlignment="1" applyProtection="1">
      <alignment horizontal="right" vertical="top"/>
      <protection locked="0"/>
    </xf>
    <xf numFmtId="39" fontId="0" fillId="33" borderId="11" xfId="0" applyNumberFormat="1" applyFont="1" applyFill="1" applyBorder="1" applyAlignment="1" applyProtection="1">
      <alignment vertical="top"/>
      <protection locked="0"/>
    </xf>
    <xf numFmtId="170" fontId="11" fillId="33" borderId="0" xfId="0" applyNumberFormat="1" applyFont="1" applyFill="1" applyBorder="1" applyAlignment="1" applyProtection="1">
      <alignment horizontal="center" vertical="top"/>
      <protection locked="0"/>
    </xf>
    <xf numFmtId="0" fontId="11" fillId="33" borderId="0" xfId="0" applyFont="1" applyFill="1" applyBorder="1" applyAlignment="1" applyProtection="1">
      <alignment horizontal="center" vertical="top"/>
      <protection locked="0"/>
    </xf>
    <xf numFmtId="178" fontId="2" fillId="33" borderId="11" xfId="0" applyNumberFormat="1" applyFont="1" applyFill="1" applyBorder="1" applyAlignment="1" applyProtection="1">
      <alignment horizontal="right" vertical="top"/>
      <protection locked="0"/>
    </xf>
    <xf numFmtId="43" fontId="0" fillId="33" borderId="12" xfId="58" applyFont="1" applyFill="1" applyBorder="1" applyAlignment="1" applyProtection="1">
      <alignment vertical="top"/>
      <protection locked="0"/>
    </xf>
    <xf numFmtId="4" fontId="2" fillId="33" borderId="15" xfId="0" applyNumberFormat="1" applyFont="1" applyFill="1" applyBorder="1" applyAlignment="1" applyProtection="1">
      <alignment vertical="top" wrapText="1"/>
      <protection locked="0"/>
    </xf>
    <xf numFmtId="4" fontId="0" fillId="33" borderId="0" xfId="0" applyNumberFormat="1" applyFont="1" applyFill="1" applyBorder="1" applyAlignment="1" applyProtection="1">
      <alignment vertical="top" wrapText="1"/>
      <protection locked="0"/>
    </xf>
    <xf numFmtId="0" fontId="0" fillId="33" borderId="0" xfId="0" applyFont="1" applyFill="1" applyBorder="1" applyAlignment="1" applyProtection="1">
      <alignment horizontal="center" vertical="top" wrapText="1"/>
      <protection locked="0"/>
    </xf>
    <xf numFmtId="0" fontId="0" fillId="33" borderId="0" xfId="0" applyFont="1" applyFill="1" applyAlignment="1" applyProtection="1">
      <alignment vertical="top" wrapText="1"/>
      <protection locked="0"/>
    </xf>
    <xf numFmtId="4" fontId="0" fillId="33" borderId="11" xfId="68" applyNumberFormat="1" applyFont="1" applyFill="1" applyBorder="1" applyAlignment="1" applyProtection="1">
      <alignment horizontal="right" vertical="top"/>
      <protection locked="0"/>
    </xf>
    <xf numFmtId="43" fontId="0" fillId="33" borderId="12" xfId="62" applyFont="1" applyFill="1" applyBorder="1" applyAlignment="1" applyProtection="1">
      <alignment vertical="top"/>
      <protection locked="0"/>
    </xf>
    <xf numFmtId="4" fontId="2" fillId="33" borderId="0" xfId="0" applyNumberFormat="1" applyFont="1" applyFill="1" applyBorder="1" applyAlignment="1" applyProtection="1">
      <alignment vertical="top" wrapText="1"/>
      <protection locked="0"/>
    </xf>
    <xf numFmtId="4" fontId="0" fillId="33" borderId="11" xfId="70" applyNumberFormat="1" applyFont="1" applyFill="1" applyBorder="1" applyAlignment="1" applyProtection="1">
      <alignment horizontal="right" vertical="top" wrapText="1"/>
      <protection locked="0"/>
    </xf>
    <xf numFmtId="4" fontId="0" fillId="33" borderId="11" xfId="68" applyNumberFormat="1" applyFont="1" applyFill="1" applyBorder="1" applyAlignment="1" applyProtection="1">
      <alignment horizontal="right" vertical="top" wrapText="1"/>
      <protection locked="0"/>
    </xf>
    <xf numFmtId="43" fontId="7" fillId="33" borderId="16" xfId="58" applyFont="1" applyFill="1" applyBorder="1" applyAlignment="1" applyProtection="1">
      <alignment vertical="top"/>
      <protection locked="0"/>
    </xf>
    <xf numFmtId="43" fontId="7" fillId="33" borderId="0" xfId="58" applyFont="1" applyFill="1" applyBorder="1" applyAlignment="1" applyProtection="1">
      <alignment vertical="top"/>
      <protection locked="0"/>
    </xf>
    <xf numFmtId="43" fontId="0" fillId="33" borderId="0" xfId="0" applyNumberFormat="1" applyFont="1" applyFill="1" applyAlignment="1" applyProtection="1">
      <alignment vertical="top"/>
      <protection locked="0"/>
    </xf>
    <xf numFmtId="43" fontId="0" fillId="33" borderId="0" xfId="62" applyFont="1" applyFill="1" applyAlignment="1" applyProtection="1">
      <alignment vertical="top"/>
      <protection locked="0"/>
    </xf>
    <xf numFmtId="0" fontId="2" fillId="33" borderId="14" xfId="0" applyFont="1" applyFill="1" applyBorder="1" applyAlignment="1" applyProtection="1">
      <alignment horizontal="center" vertical="top"/>
      <protection/>
    </xf>
    <xf numFmtId="4" fontId="2" fillId="33" borderId="14" xfId="0" applyNumberFormat="1" applyFont="1" applyFill="1" applyBorder="1" applyAlignment="1" applyProtection="1">
      <alignment horizontal="center" vertical="top"/>
      <protection/>
    </xf>
    <xf numFmtId="0" fontId="0" fillId="33" borderId="10" xfId="0" applyFont="1" applyFill="1" applyBorder="1" applyAlignment="1" applyProtection="1">
      <alignment vertical="top"/>
      <protection/>
    </xf>
    <xf numFmtId="0" fontId="2" fillId="33" borderId="11" xfId="0" applyFont="1" applyFill="1" applyBorder="1" applyAlignment="1" applyProtection="1">
      <alignment horizontal="center" vertical="top" wrapText="1"/>
      <protection/>
    </xf>
    <xf numFmtId="0" fontId="2" fillId="33" borderId="11" xfId="0" applyNumberFormat="1" applyFont="1" applyFill="1" applyBorder="1" applyAlignment="1" applyProtection="1">
      <alignment vertical="top" wrapText="1"/>
      <protection/>
    </xf>
    <xf numFmtId="4" fontId="0" fillId="33" borderId="11" xfId="0" applyNumberFormat="1" applyFont="1" applyFill="1" applyBorder="1" applyAlignment="1" applyProtection="1">
      <alignment vertical="top"/>
      <protection/>
    </xf>
    <xf numFmtId="171" fontId="0" fillId="33" borderId="11" xfId="0" applyNumberFormat="1" applyFont="1" applyFill="1" applyBorder="1" applyAlignment="1" applyProtection="1">
      <alignment horizontal="center" vertical="top"/>
      <protection/>
    </xf>
    <xf numFmtId="0" fontId="2" fillId="33" borderId="11" xfId="0" applyFont="1" applyFill="1" applyBorder="1" applyAlignment="1" applyProtection="1">
      <alignment horizontal="right" vertical="top" wrapText="1"/>
      <protection/>
    </xf>
    <xf numFmtId="0" fontId="0" fillId="33" borderId="11" xfId="0" applyNumberFormat="1" applyFont="1" applyFill="1" applyBorder="1" applyAlignment="1" applyProtection="1">
      <alignment vertical="top" wrapText="1"/>
      <protection/>
    </xf>
    <xf numFmtId="0" fontId="0" fillId="33" borderId="11" xfId="0" applyFont="1" applyFill="1" applyBorder="1" applyAlignment="1" applyProtection="1">
      <alignment vertical="top" wrapText="1"/>
      <protection/>
    </xf>
    <xf numFmtId="0" fontId="2" fillId="33" borderId="11" xfId="0" applyFont="1" applyFill="1" applyBorder="1" applyAlignment="1" applyProtection="1">
      <alignment horizontal="right" vertical="top"/>
      <protection/>
    </xf>
    <xf numFmtId="4" fontId="2" fillId="33" borderId="11" xfId="0" applyNumberFormat="1" applyFont="1" applyFill="1" applyBorder="1" applyAlignment="1" applyProtection="1">
      <alignment vertical="top"/>
      <protection/>
    </xf>
    <xf numFmtId="171" fontId="2" fillId="33" borderId="11" xfId="0" applyNumberFormat="1" applyFont="1" applyFill="1" applyBorder="1" applyAlignment="1" applyProtection="1">
      <alignment horizontal="center" vertical="top"/>
      <protection/>
    </xf>
    <xf numFmtId="0" fontId="0" fillId="33" borderId="11" xfId="0" applyFont="1" applyFill="1" applyBorder="1" applyAlignment="1" applyProtection="1">
      <alignment horizontal="right" vertical="top"/>
      <protection/>
    </xf>
    <xf numFmtId="0" fontId="2" fillId="33" borderId="11" xfId="0" applyFont="1" applyFill="1" applyBorder="1" applyAlignment="1" applyProtection="1">
      <alignment vertical="top" wrapText="1"/>
      <protection/>
    </xf>
    <xf numFmtId="0" fontId="2" fillId="33" borderId="11" xfId="0" applyFont="1" applyFill="1" applyBorder="1" applyAlignment="1" applyProtection="1">
      <alignment vertical="top"/>
      <protection/>
    </xf>
    <xf numFmtId="0" fontId="0" fillId="33" borderId="11" xfId="0" applyFont="1" applyFill="1" applyBorder="1" applyAlignment="1" applyProtection="1">
      <alignment horizontal="center" vertical="top" wrapText="1"/>
      <protection/>
    </xf>
    <xf numFmtId="2" fontId="0" fillId="33" borderId="11" xfId="0" applyNumberFormat="1" applyFont="1" applyFill="1" applyBorder="1" applyAlignment="1" applyProtection="1">
      <alignment vertical="top" wrapText="1"/>
      <protection/>
    </xf>
    <xf numFmtId="2" fontId="0" fillId="33" borderId="11" xfId="0" applyNumberFormat="1" applyFont="1" applyFill="1" applyBorder="1" applyAlignment="1" applyProtection="1">
      <alignment vertical="top"/>
      <protection/>
    </xf>
    <xf numFmtId="4" fontId="0" fillId="33" borderId="11" xfId="61" applyNumberFormat="1" applyFont="1" applyFill="1" applyBorder="1" applyAlignment="1" applyProtection="1">
      <alignment horizontal="center" vertical="top" wrapText="1"/>
      <protection/>
    </xf>
    <xf numFmtId="0" fontId="0" fillId="33" borderId="11" xfId="0" applyFont="1" applyFill="1" applyBorder="1" applyAlignment="1" applyProtection="1">
      <alignment horizontal="right" vertical="top" wrapText="1"/>
      <protection/>
    </xf>
    <xf numFmtId="0" fontId="0" fillId="33" borderId="11" xfId="0" applyFont="1" applyFill="1" applyBorder="1" applyAlignment="1" applyProtection="1">
      <alignment horizontal="left" vertical="top" wrapText="1"/>
      <protection/>
    </xf>
    <xf numFmtId="4" fontId="0" fillId="33" borderId="11" xfId="0" applyNumberFormat="1" applyFont="1" applyFill="1" applyBorder="1" applyAlignment="1" applyProtection="1">
      <alignment vertical="top" wrapText="1"/>
      <protection/>
    </xf>
    <xf numFmtId="0" fontId="0" fillId="33" borderId="11" xfId="0" applyFont="1" applyFill="1" applyBorder="1" applyAlignment="1" applyProtection="1">
      <alignment horizontal="center" vertical="top"/>
      <protection/>
    </xf>
    <xf numFmtId="0" fontId="0" fillId="33" borderId="11" xfId="80" applyFont="1" applyFill="1" applyBorder="1" applyAlignment="1" applyProtection="1">
      <alignment horizontal="left" vertical="top" wrapText="1"/>
      <protection/>
    </xf>
    <xf numFmtId="39" fontId="0" fillId="33" borderId="11" xfId="80" applyNumberFormat="1" applyFont="1" applyFill="1" applyBorder="1" applyAlignment="1" applyProtection="1">
      <alignment vertical="top"/>
      <protection/>
    </xf>
    <xf numFmtId="4" fontId="0" fillId="33" borderId="11" xfId="80" applyNumberFormat="1" applyFont="1" applyFill="1" applyBorder="1" applyAlignment="1" applyProtection="1">
      <alignment horizontal="center" vertical="top"/>
      <protection/>
    </xf>
    <xf numFmtId="0" fontId="0" fillId="33" borderId="11" xfId="81" applyFont="1" applyFill="1" applyBorder="1" applyAlignment="1" applyProtection="1">
      <alignment horizontal="justify" vertical="top"/>
      <protection/>
    </xf>
    <xf numFmtId="178" fontId="0" fillId="33" borderId="11" xfId="81" applyNumberFormat="1" applyFont="1" applyFill="1" applyBorder="1" applyAlignment="1" applyProtection="1">
      <alignment vertical="top" wrapText="1"/>
      <protection/>
    </xf>
    <xf numFmtId="0" fontId="0" fillId="33" borderId="11" xfId="81" applyFont="1" applyFill="1" applyBorder="1" applyAlignment="1" applyProtection="1">
      <alignment horizontal="center" vertical="top" wrapText="1"/>
      <protection/>
    </xf>
    <xf numFmtId="0" fontId="0" fillId="33" borderId="11" xfId="0" applyFont="1" applyFill="1" applyBorder="1" applyAlignment="1" applyProtection="1">
      <alignment vertical="top"/>
      <protection/>
    </xf>
    <xf numFmtId="181" fontId="0" fillId="33" borderId="11" xfId="0" applyNumberFormat="1" applyFont="1" applyFill="1" applyBorder="1" applyAlignment="1" applyProtection="1">
      <alignment horizontal="center" vertical="top"/>
      <protection/>
    </xf>
    <xf numFmtId="0" fontId="10" fillId="33" borderId="11" xfId="0" applyFont="1" applyFill="1" applyBorder="1" applyAlignment="1" applyProtection="1">
      <alignment vertical="top"/>
      <protection/>
    </xf>
    <xf numFmtId="0" fontId="2" fillId="33" borderId="11" xfId="0" applyFont="1" applyFill="1" applyBorder="1" applyAlignment="1" applyProtection="1">
      <alignment horizontal="left" vertical="top"/>
      <protection/>
    </xf>
    <xf numFmtId="178" fontId="0" fillId="33" borderId="11" xfId="0" applyNumberFormat="1" applyFont="1" applyFill="1" applyBorder="1" applyAlignment="1" applyProtection="1">
      <alignment horizontal="right" vertical="top"/>
      <protection/>
    </xf>
    <xf numFmtId="178" fontId="0" fillId="33" borderId="11" xfId="0" applyNumberFormat="1" applyFont="1" applyFill="1" applyBorder="1" applyAlignment="1" applyProtection="1">
      <alignment horizontal="center" vertical="top"/>
      <protection/>
    </xf>
    <xf numFmtId="1" fontId="2" fillId="33" borderId="11" xfId="84" applyNumberFormat="1" applyFont="1" applyFill="1" applyBorder="1" applyAlignment="1" applyProtection="1">
      <alignment horizontal="right" vertical="top"/>
      <protection/>
    </xf>
    <xf numFmtId="39" fontId="2" fillId="33" borderId="11" xfId="0" applyNumberFormat="1" applyFont="1" applyFill="1" applyBorder="1" applyAlignment="1" applyProtection="1">
      <alignment vertical="top" wrapText="1"/>
      <protection/>
    </xf>
    <xf numFmtId="4" fontId="0" fillId="33" borderId="11" xfId="69" applyNumberFormat="1" applyFont="1" applyFill="1" applyBorder="1" applyAlignment="1" applyProtection="1">
      <alignment vertical="top"/>
      <protection/>
    </xf>
    <xf numFmtId="0" fontId="0" fillId="33" borderId="11" xfId="0" applyNumberFormat="1" applyFont="1" applyFill="1" applyBorder="1" applyAlignment="1" applyProtection="1">
      <alignment horizontal="center" vertical="top" wrapText="1"/>
      <protection/>
    </xf>
    <xf numFmtId="49" fontId="0" fillId="33" borderId="11" xfId="82" applyNumberFormat="1" applyFont="1" applyFill="1" applyBorder="1" applyAlignment="1" applyProtection="1">
      <alignment vertical="top" wrapText="1"/>
      <protection/>
    </xf>
    <xf numFmtId="4" fontId="0" fillId="33" borderId="11" xfId="0" applyNumberFormat="1" applyFont="1" applyFill="1" applyBorder="1" applyAlignment="1" applyProtection="1">
      <alignment horizontal="right" vertical="top"/>
      <protection/>
    </xf>
    <xf numFmtId="39" fontId="0" fillId="33" borderId="11" xfId="82" applyFont="1" applyFill="1" applyBorder="1" applyAlignment="1" applyProtection="1">
      <alignment horizontal="center" vertical="top" wrapText="1"/>
      <protection/>
    </xf>
    <xf numFmtId="39" fontId="0" fillId="33" borderId="11" xfId="82" applyNumberFormat="1" applyFont="1" applyFill="1" applyBorder="1" applyAlignment="1" applyProtection="1">
      <alignment vertical="top" wrapText="1"/>
      <protection/>
    </xf>
    <xf numFmtId="0" fontId="2" fillId="33" borderId="11" xfId="0" applyFont="1" applyFill="1" applyBorder="1" applyAlignment="1" applyProtection="1">
      <alignment horizontal="center" vertical="top"/>
      <protection/>
    </xf>
    <xf numFmtId="181" fontId="2" fillId="33" borderId="11" xfId="0" applyNumberFormat="1" applyFont="1" applyFill="1" applyBorder="1" applyAlignment="1" applyProtection="1">
      <alignment vertical="top" wrapText="1"/>
      <protection/>
    </xf>
    <xf numFmtId="181" fontId="0" fillId="33" borderId="11" xfId="0" applyNumberFormat="1" applyFont="1" applyFill="1" applyBorder="1" applyAlignment="1" applyProtection="1">
      <alignment vertical="top" wrapText="1"/>
      <protection/>
    </xf>
    <xf numFmtId="39" fontId="0" fillId="33" borderId="11" xfId="82" applyFont="1" applyFill="1" applyBorder="1" applyAlignment="1" applyProtection="1">
      <alignment horizontal="left" vertical="top"/>
      <protection/>
    </xf>
    <xf numFmtId="178" fontId="0" fillId="33" borderId="11" xfId="82" applyNumberFormat="1" applyFont="1" applyFill="1" applyBorder="1" applyAlignment="1" applyProtection="1">
      <alignment horizontal="center" vertical="top"/>
      <protection/>
    </xf>
    <xf numFmtId="39" fontId="2" fillId="33" borderId="11" xfId="82" applyFont="1" applyFill="1" applyBorder="1" applyAlignment="1" applyProtection="1">
      <alignment horizontal="left" vertical="top"/>
      <protection/>
    </xf>
    <xf numFmtId="178" fontId="2" fillId="33" borderId="11" xfId="82" applyNumberFormat="1" applyFont="1" applyFill="1" applyBorder="1" applyAlignment="1" applyProtection="1">
      <alignment horizontal="center" vertical="top"/>
      <protection/>
    </xf>
    <xf numFmtId="178" fontId="0" fillId="33" borderId="11" xfId="82" applyNumberFormat="1" applyFont="1" applyFill="1" applyBorder="1" applyAlignment="1" applyProtection="1">
      <alignment horizontal="right" vertical="top"/>
      <protection/>
    </xf>
    <xf numFmtId="178" fontId="2" fillId="33" borderId="11" xfId="82" applyNumberFormat="1" applyFont="1" applyFill="1" applyBorder="1" applyAlignment="1" applyProtection="1">
      <alignment horizontal="left" vertical="top"/>
      <protection/>
    </xf>
    <xf numFmtId="178" fontId="0" fillId="33" borderId="11" xfId="82" applyNumberFormat="1" applyFont="1" applyFill="1" applyBorder="1" applyAlignment="1" applyProtection="1">
      <alignment vertical="top"/>
      <protection/>
    </xf>
    <xf numFmtId="0" fontId="2" fillId="33" borderId="11" xfId="83" applyFont="1" applyFill="1" applyBorder="1" applyAlignment="1" applyProtection="1">
      <alignment horizontal="center" vertical="top"/>
      <protection/>
    </xf>
    <xf numFmtId="4" fontId="0" fillId="33" borderId="11" xfId="74" applyNumberFormat="1" applyFont="1" applyFill="1" applyBorder="1" applyAlignment="1" applyProtection="1">
      <alignment horizontal="right" vertical="top" wrapText="1"/>
      <protection/>
    </xf>
    <xf numFmtId="0" fontId="0" fillId="33" borderId="11" xfId="74" applyFont="1" applyFill="1" applyBorder="1" applyAlignment="1" applyProtection="1">
      <alignment horizontal="center" vertical="top"/>
      <protection/>
    </xf>
    <xf numFmtId="49" fontId="2" fillId="33" borderId="11" xfId="82" applyNumberFormat="1" applyFont="1" applyFill="1" applyBorder="1" applyAlignment="1" applyProtection="1">
      <alignment vertical="top" wrapText="1"/>
      <protection/>
    </xf>
    <xf numFmtId="49" fontId="0" fillId="33" borderId="11" xfId="82" applyNumberFormat="1" applyFont="1" applyFill="1" applyBorder="1" applyAlignment="1" applyProtection="1" quotePrefix="1">
      <alignment vertical="top" wrapText="1"/>
      <protection/>
    </xf>
    <xf numFmtId="181" fontId="2" fillId="33" borderId="11" xfId="0" applyNumberFormat="1" applyFont="1" applyFill="1" applyBorder="1" applyAlignment="1" applyProtection="1">
      <alignment horizontal="center" vertical="top" wrapText="1"/>
      <protection/>
    </xf>
    <xf numFmtId="0" fontId="2" fillId="33" borderId="11" xfId="0" applyFont="1" applyFill="1" applyBorder="1" applyAlignment="1" applyProtection="1">
      <alignment horizontal="left" vertical="top" wrapText="1"/>
      <protection/>
    </xf>
    <xf numFmtId="221" fontId="0" fillId="33" borderId="11" xfId="0" applyNumberFormat="1" applyFont="1" applyFill="1" applyBorder="1" applyAlignment="1" applyProtection="1">
      <alignment horizontal="right" vertical="top"/>
      <protection/>
    </xf>
    <xf numFmtId="0" fontId="0" fillId="33" borderId="11" xfId="0" applyNumberFormat="1" applyFont="1" applyFill="1" applyBorder="1" applyAlignment="1" applyProtection="1">
      <alignment horizontal="right" vertical="top"/>
      <protection/>
    </xf>
    <xf numFmtId="0" fontId="0" fillId="33" borderId="11" xfId="0" applyNumberFormat="1" applyFont="1" applyFill="1" applyBorder="1" applyAlignment="1" applyProtection="1">
      <alignment horizontal="left" vertical="top"/>
      <protection/>
    </xf>
    <xf numFmtId="178" fontId="2" fillId="33" borderId="11" xfId="0" applyNumberFormat="1" applyFont="1" applyFill="1" applyBorder="1" applyAlignment="1" applyProtection="1">
      <alignment horizontal="center" vertical="top"/>
      <protection/>
    </xf>
    <xf numFmtId="0" fontId="2" fillId="33" borderId="11" xfId="0" applyNumberFormat="1" applyFont="1" applyFill="1" applyBorder="1" applyAlignment="1" applyProtection="1">
      <alignment horizontal="center" vertical="top"/>
      <protection/>
    </xf>
    <xf numFmtId="0" fontId="2" fillId="33" borderId="11" xfId="0" applyNumberFormat="1" applyFont="1" applyFill="1" applyBorder="1" applyAlignment="1" applyProtection="1">
      <alignment horizontal="right" vertical="top"/>
      <protection/>
    </xf>
    <xf numFmtId="0" fontId="2" fillId="33" borderId="11" xfId="0" applyNumberFormat="1" applyFont="1" applyFill="1" applyBorder="1" applyAlignment="1" applyProtection="1">
      <alignment horizontal="left" vertical="top"/>
      <protection/>
    </xf>
    <xf numFmtId="0" fontId="0" fillId="33" borderId="11" xfId="0" applyNumberFormat="1" applyFont="1" applyFill="1" applyBorder="1" applyAlignment="1" applyProtection="1">
      <alignment horizontal="center" vertical="top"/>
      <protection/>
    </xf>
    <xf numFmtId="49" fontId="0" fillId="33" borderId="11" xfId="0" applyNumberFormat="1" applyFont="1" applyFill="1" applyBorder="1" applyAlignment="1" applyProtection="1">
      <alignment horizontal="right" vertical="top" wrapText="1"/>
      <protection/>
    </xf>
    <xf numFmtId="0" fontId="0" fillId="33" borderId="11" xfId="0" applyNumberFormat="1" applyFont="1" applyFill="1" applyBorder="1" applyAlignment="1" applyProtection="1">
      <alignment horizontal="left" vertical="top" wrapText="1"/>
      <protection/>
    </xf>
    <xf numFmtId="178" fontId="0" fillId="33" borderId="11" xfId="0" applyNumberFormat="1" applyFont="1" applyFill="1" applyBorder="1" applyAlignment="1" applyProtection="1">
      <alignment vertical="top"/>
      <protection/>
    </xf>
    <xf numFmtId="4" fontId="0" fillId="33" borderId="11" xfId="58" applyNumberFormat="1" applyFont="1" applyFill="1" applyBorder="1" applyAlignment="1" applyProtection="1">
      <alignment horizontal="right" vertical="top" wrapText="1"/>
      <protection/>
    </xf>
    <xf numFmtId="4" fontId="0" fillId="33" borderId="11" xfId="0" applyNumberFormat="1" applyFont="1" applyFill="1" applyBorder="1" applyAlignment="1" applyProtection="1">
      <alignment horizontal="center" vertical="top" wrapText="1"/>
      <protection/>
    </xf>
    <xf numFmtId="0" fontId="2" fillId="33" borderId="13" xfId="0" applyFont="1" applyFill="1" applyBorder="1" applyAlignment="1" applyProtection="1">
      <alignment vertical="top"/>
      <protection/>
    </xf>
    <xf numFmtId="0" fontId="2" fillId="33" borderId="13" xfId="0" applyFont="1" applyFill="1" applyBorder="1" applyAlignment="1" applyProtection="1">
      <alignment horizontal="center" vertical="top"/>
      <protection/>
    </xf>
    <xf numFmtId="0" fontId="2" fillId="33" borderId="10" xfId="0" applyFont="1" applyFill="1" applyBorder="1" applyAlignment="1" applyProtection="1">
      <alignment vertical="top"/>
      <protection/>
    </xf>
    <xf numFmtId="0" fontId="2" fillId="33" borderId="17" xfId="0" applyFont="1" applyFill="1" applyBorder="1" applyAlignment="1" applyProtection="1">
      <alignment horizontal="center" vertical="top"/>
      <protection/>
    </xf>
    <xf numFmtId="4" fontId="0" fillId="33" borderId="11" xfId="0" applyNumberFormat="1" applyFont="1" applyFill="1" applyBorder="1" applyAlignment="1" applyProtection="1">
      <alignment horizontal="center" vertical="top"/>
      <protection/>
    </xf>
    <xf numFmtId="182" fontId="0" fillId="33" borderId="11" xfId="0" applyNumberFormat="1" applyFont="1" applyFill="1" applyBorder="1" applyAlignment="1" applyProtection="1">
      <alignment vertical="top"/>
      <protection/>
    </xf>
    <xf numFmtId="182" fontId="0" fillId="33" borderId="11" xfId="86" applyNumberFormat="1" applyFont="1" applyFill="1" applyBorder="1" applyAlignment="1" applyProtection="1">
      <alignment vertical="top"/>
      <protection/>
    </xf>
    <xf numFmtId="49" fontId="0" fillId="33" borderId="18" xfId="0" applyNumberFormat="1" applyFont="1" applyFill="1" applyBorder="1" applyAlignment="1" applyProtection="1">
      <alignment horizontal="right" vertical="top"/>
      <protection/>
    </xf>
    <xf numFmtId="0" fontId="0" fillId="33" borderId="19" xfId="0" applyFont="1" applyFill="1" applyBorder="1" applyAlignment="1" applyProtection="1">
      <alignment horizontal="right" vertical="top" wrapText="1"/>
      <protection/>
    </xf>
    <xf numFmtId="10" fontId="0" fillId="33" borderId="19" xfId="0" applyNumberFormat="1" applyFont="1" applyFill="1" applyBorder="1" applyAlignment="1" applyProtection="1">
      <alignment vertical="top"/>
      <protection/>
    </xf>
    <xf numFmtId="0" fontId="0" fillId="33" borderId="19" xfId="79" applyFont="1" applyFill="1" applyBorder="1" applyAlignment="1" applyProtection="1">
      <alignment horizontal="center" vertical="top" wrapText="1"/>
      <protection/>
    </xf>
    <xf numFmtId="182" fontId="2" fillId="33" borderId="11" xfId="0" applyNumberFormat="1" applyFont="1" applyFill="1" applyBorder="1" applyAlignment="1" applyProtection="1">
      <alignment vertical="top"/>
      <protection/>
    </xf>
    <xf numFmtId="0" fontId="0" fillId="33" borderId="13" xfId="0" applyFont="1" applyFill="1" applyBorder="1" applyAlignment="1" applyProtection="1">
      <alignment vertical="top"/>
      <protection/>
    </xf>
    <xf numFmtId="0" fontId="2" fillId="33" borderId="13" xfId="0" applyFont="1" applyFill="1" applyBorder="1" applyAlignment="1" applyProtection="1">
      <alignment horizontal="right" vertical="top"/>
      <protection/>
    </xf>
    <xf numFmtId="4" fontId="0" fillId="33" borderId="11" xfId="58" applyNumberFormat="1" applyFont="1" applyFill="1" applyBorder="1" applyAlignment="1" applyProtection="1">
      <alignment horizontal="right" vertical="top" wrapText="1"/>
      <protection locked="0"/>
    </xf>
    <xf numFmtId="39" fontId="0" fillId="33" borderId="11" xfId="82" applyNumberFormat="1" applyFont="1" applyFill="1" applyBorder="1" applyAlignment="1" applyProtection="1">
      <alignment vertical="center" wrapText="1"/>
      <protection/>
    </xf>
    <xf numFmtId="178" fontId="0" fillId="33" borderId="11" xfId="82" applyNumberFormat="1" applyFont="1" applyFill="1" applyBorder="1" applyAlignment="1" applyProtection="1">
      <alignment horizontal="center" vertical="center"/>
      <protection/>
    </xf>
    <xf numFmtId="212" fontId="0" fillId="33" borderId="11" xfId="0" applyNumberFormat="1" applyFont="1" applyFill="1" applyBorder="1" applyAlignment="1" applyProtection="1">
      <alignment vertical="center"/>
      <protection locked="0"/>
    </xf>
    <xf numFmtId="4" fontId="50" fillId="33" borderId="11" xfId="0" applyNumberFormat="1" applyFont="1" applyFill="1" applyBorder="1" applyAlignment="1" applyProtection="1">
      <alignment horizontal="right" vertical="center" wrapText="1"/>
      <protection locked="0"/>
    </xf>
    <xf numFmtId="178" fontId="0" fillId="33" borderId="11" xfId="82" applyNumberFormat="1" applyFont="1" applyFill="1" applyBorder="1" applyAlignment="1" applyProtection="1">
      <alignment horizontal="right" vertical="center"/>
      <protection/>
    </xf>
    <xf numFmtId="2" fontId="0" fillId="33" borderId="11" xfId="0" applyNumberFormat="1" applyFont="1" applyFill="1" applyBorder="1" applyAlignment="1" applyProtection="1">
      <alignment vertical="center"/>
      <protection/>
    </xf>
    <xf numFmtId="0" fontId="0" fillId="33" borderId="11" xfId="0" applyFont="1" applyFill="1" applyBorder="1" applyAlignment="1" applyProtection="1">
      <alignment horizontal="center" vertical="center"/>
      <protection/>
    </xf>
    <xf numFmtId="4" fontId="0" fillId="33" borderId="11" xfId="68" applyNumberFormat="1" applyFont="1" applyFill="1" applyBorder="1" applyAlignment="1" applyProtection="1">
      <alignment horizontal="right" vertical="center"/>
      <protection locked="0"/>
    </xf>
    <xf numFmtId="39" fontId="0" fillId="33" borderId="11" xfId="80" applyNumberFormat="1" applyFont="1" applyFill="1" applyBorder="1" applyAlignment="1" applyProtection="1">
      <alignment vertical="center"/>
      <protection/>
    </xf>
    <xf numFmtId="4" fontId="0" fillId="33" borderId="11" xfId="80" applyNumberFormat="1" applyFont="1" applyFill="1" applyBorder="1" applyAlignment="1" applyProtection="1">
      <alignment horizontal="center" vertical="center"/>
      <protection/>
    </xf>
    <xf numFmtId="4" fontId="0" fillId="33" borderId="11" xfId="0" applyNumberFormat="1" applyFont="1" applyFill="1" applyBorder="1" applyAlignment="1" applyProtection="1">
      <alignment vertical="center"/>
      <protection locked="0"/>
    </xf>
    <xf numFmtId="0" fontId="0" fillId="33" borderId="0"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vertical="top"/>
      <protection locked="0"/>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ANALISIS EL PUERTO"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F2" xfId="48"/>
    <cellStyle name="F3" xfId="49"/>
    <cellStyle name="F4" xfId="50"/>
    <cellStyle name="F5" xfId="51"/>
    <cellStyle name="F6" xfId="52"/>
    <cellStyle name="F7" xfId="53"/>
    <cellStyle name="F8" xfId="54"/>
    <cellStyle name="Hyperlink" xfId="55"/>
    <cellStyle name="Followed Hyperlink" xfId="56"/>
    <cellStyle name="Incorrecto" xfId="57"/>
    <cellStyle name="Comma" xfId="58"/>
    <cellStyle name="Comma [0]" xfId="59"/>
    <cellStyle name="Millares 10" xfId="60"/>
    <cellStyle name="Millares 13" xfId="61"/>
    <cellStyle name="Millares 2" xfId="62"/>
    <cellStyle name="Millares 2 2" xfId="63"/>
    <cellStyle name="Millares 2 2 2 2 2" xfId="64"/>
    <cellStyle name="Millares 3" xfId="65"/>
    <cellStyle name="Millares 3 3" xfId="66"/>
    <cellStyle name="Millares 5" xfId="67"/>
    <cellStyle name="Millares 5 3" xfId="68"/>
    <cellStyle name="Millares_Hoja1" xfId="69"/>
    <cellStyle name="Millares_rec.No.57-03 481-01 alc.sanitario del seibo red colectora y pta. trat. #2" xfId="70"/>
    <cellStyle name="Currency" xfId="71"/>
    <cellStyle name="Currency [0]" xfId="72"/>
    <cellStyle name="Neutral" xfId="73"/>
    <cellStyle name="Normal 2" xfId="74"/>
    <cellStyle name="Normal 2 2" xfId="75"/>
    <cellStyle name="Normal 2 3" xfId="76"/>
    <cellStyle name="Normal 2 4" xfId="77"/>
    <cellStyle name="Normal 5" xfId="78"/>
    <cellStyle name="Normal 6" xfId="79"/>
    <cellStyle name="Normal 7" xfId="80"/>
    <cellStyle name="Normal_300-04 rem. y amp. ac.mult.de partido, 2do contrato." xfId="81"/>
    <cellStyle name="Normal_Hoja1" xfId="82"/>
    <cellStyle name="Normal_PRES 059-09 REHABIL. PLANTA DE TRATAMIENTO DE 80 LPS RAPIDA, AC. HATO DEL YAQUE" xfId="83"/>
    <cellStyle name="Normal_PRES030-2008" xfId="84"/>
    <cellStyle name="Notas" xfId="85"/>
    <cellStyle name="Percent" xfId="86"/>
    <cellStyle name="Porcentaje 2" xfId="87"/>
    <cellStyle name="Porcentaje 3"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U705"/>
  <sheetViews>
    <sheetView showZeros="0" tabSelected="1" view="pageBreakPreview" zoomScaleSheetLayoutView="100" zoomScalePageLayoutView="0" workbookViewId="0" topLeftCell="A36">
      <selection activeCell="E48" sqref="E48"/>
    </sheetView>
  </sheetViews>
  <sheetFormatPr defaultColWidth="11.421875" defaultRowHeight="12.75"/>
  <cols>
    <col min="1" max="1" width="7.421875" style="1" customWidth="1"/>
    <col min="2" max="2" width="55.7109375" style="1" customWidth="1"/>
    <col min="3" max="3" width="9.421875" style="1" customWidth="1"/>
    <col min="4" max="4" width="7.00390625" style="1" customWidth="1"/>
    <col min="5" max="5" width="13.00390625" style="1" customWidth="1"/>
    <col min="6" max="7" width="14.8515625" style="1" customWidth="1"/>
    <col min="8" max="8" width="16.7109375" style="8" customWidth="1"/>
    <col min="9" max="9" width="18.140625" style="1" bestFit="1" customWidth="1"/>
    <col min="10" max="10" width="15.421875" style="1" bestFit="1" customWidth="1"/>
    <col min="11" max="11" width="12.8515625" style="1" bestFit="1" customWidth="1"/>
    <col min="12" max="12" width="11.7109375" style="1" bestFit="1" customWidth="1"/>
    <col min="13" max="13" width="12.28125" style="1" bestFit="1" customWidth="1"/>
    <col min="14" max="16384" width="11.421875" style="1" customWidth="1"/>
  </cols>
  <sheetData>
    <row r="1" spans="2:8" ht="12.75" hidden="1">
      <c r="B1" s="36" t="s">
        <v>28</v>
      </c>
      <c r="C1" s="37" t="s">
        <v>29</v>
      </c>
      <c r="D1" s="38" t="s">
        <v>30</v>
      </c>
      <c r="H1" s="39"/>
    </row>
    <row r="2" spans="2:4" ht="12.75" hidden="1">
      <c r="B2" s="30" t="s">
        <v>52</v>
      </c>
      <c r="C2" s="40" t="s">
        <v>32</v>
      </c>
      <c r="D2" s="41">
        <v>0.03</v>
      </c>
    </row>
    <row r="3" spans="2:8" ht="12.75" hidden="1">
      <c r="B3" s="30" t="s">
        <v>53</v>
      </c>
      <c r="C3" s="40" t="s">
        <v>37</v>
      </c>
      <c r="D3" s="41">
        <v>0.04</v>
      </c>
      <c r="E3" s="42" t="s">
        <v>50</v>
      </c>
      <c r="H3" s="43"/>
    </row>
    <row r="4" spans="2:8" ht="12.75" hidden="1">
      <c r="B4" s="30" t="s">
        <v>54</v>
      </c>
      <c r="C4" s="40" t="s">
        <v>37</v>
      </c>
      <c r="D4" s="41">
        <v>0.03</v>
      </c>
      <c r="E4" s="42" t="s">
        <v>49</v>
      </c>
      <c r="H4" s="43"/>
    </row>
    <row r="5" spans="2:8" ht="12.75" hidden="1">
      <c r="B5" s="30" t="s">
        <v>55</v>
      </c>
      <c r="C5" s="40" t="s">
        <v>34</v>
      </c>
      <c r="D5" s="41">
        <v>0.045</v>
      </c>
      <c r="E5" s="42" t="s">
        <v>51</v>
      </c>
      <c r="H5" s="43"/>
    </row>
    <row r="6" spans="2:8" ht="12.75" hidden="1">
      <c r="B6" s="30" t="s">
        <v>31</v>
      </c>
      <c r="C6" s="40" t="s">
        <v>32</v>
      </c>
      <c r="D6" s="41">
        <v>0.015</v>
      </c>
      <c r="E6" s="42" t="s">
        <v>42</v>
      </c>
      <c r="H6" s="43"/>
    </row>
    <row r="7" spans="2:8" ht="12.75" hidden="1">
      <c r="B7" s="30" t="s">
        <v>56</v>
      </c>
      <c r="C7" s="40" t="s">
        <v>35</v>
      </c>
      <c r="D7" s="41">
        <v>0.03</v>
      </c>
      <c r="E7" s="42" t="s">
        <v>83</v>
      </c>
      <c r="H7" s="43"/>
    </row>
    <row r="8" spans="2:8" ht="12.75" hidden="1">
      <c r="B8" s="30" t="s">
        <v>57</v>
      </c>
      <c r="C8" s="40" t="s">
        <v>33</v>
      </c>
      <c r="D8" s="41">
        <v>0.04</v>
      </c>
      <c r="E8" s="42" t="s">
        <v>43</v>
      </c>
      <c r="H8" s="43"/>
    </row>
    <row r="9" spans="2:8" ht="12.75" hidden="1">
      <c r="B9" s="30" t="s">
        <v>58</v>
      </c>
      <c r="C9" s="40" t="s">
        <v>32</v>
      </c>
      <c r="D9" s="41">
        <v>0.045</v>
      </c>
      <c r="E9" s="42" t="s">
        <v>44</v>
      </c>
      <c r="H9" s="43"/>
    </row>
    <row r="10" spans="2:8" ht="12.75" hidden="1">
      <c r="B10" s="30" t="s">
        <v>59</v>
      </c>
      <c r="C10" s="40" t="s">
        <v>36</v>
      </c>
      <c r="D10" s="41">
        <v>0.04</v>
      </c>
      <c r="E10" s="42" t="s">
        <v>84</v>
      </c>
      <c r="H10" s="43"/>
    </row>
    <row r="11" spans="2:8" ht="12.75" hidden="1">
      <c r="B11" s="30" t="s">
        <v>41</v>
      </c>
      <c r="C11" s="40" t="s">
        <v>89</v>
      </c>
      <c r="D11" s="41">
        <v>0</v>
      </c>
      <c r="E11" s="42" t="s">
        <v>45</v>
      </c>
      <c r="H11" s="43"/>
    </row>
    <row r="12" spans="2:8" ht="12.75" hidden="1">
      <c r="B12" s="30" t="s">
        <v>60</v>
      </c>
      <c r="C12" s="40" t="s">
        <v>33</v>
      </c>
      <c r="D12" s="41">
        <v>0.03</v>
      </c>
      <c r="E12" s="42" t="s">
        <v>46</v>
      </c>
      <c r="H12" s="43"/>
    </row>
    <row r="13" spans="2:8" ht="12.75" hidden="1">
      <c r="B13" s="30" t="s">
        <v>61</v>
      </c>
      <c r="C13" s="40" t="s">
        <v>35</v>
      </c>
      <c r="D13" s="41">
        <v>0.03</v>
      </c>
      <c r="E13" s="42" t="s">
        <v>47</v>
      </c>
      <c r="H13" s="43"/>
    </row>
    <row r="14" spans="2:8" ht="12.75" hidden="1">
      <c r="B14" s="30" t="s">
        <v>62</v>
      </c>
      <c r="C14" s="40" t="s">
        <v>37</v>
      </c>
      <c r="D14" s="41">
        <v>0.045</v>
      </c>
      <c r="E14" s="42" t="s">
        <v>48</v>
      </c>
      <c r="H14" s="43"/>
    </row>
    <row r="15" spans="2:8" ht="12.75" hidden="1">
      <c r="B15" s="30" t="s">
        <v>63</v>
      </c>
      <c r="C15" s="40" t="s">
        <v>33</v>
      </c>
      <c r="D15" s="41">
        <v>0.04</v>
      </c>
      <c r="E15" s="42" t="s">
        <v>85</v>
      </c>
      <c r="H15" s="43"/>
    </row>
    <row r="16" spans="2:8" ht="12.75" hidden="1">
      <c r="B16" s="30" t="s">
        <v>64</v>
      </c>
      <c r="C16" s="40" t="s">
        <v>33</v>
      </c>
      <c r="D16" s="41">
        <v>0.03</v>
      </c>
      <c r="E16" s="42"/>
      <c r="H16" s="43"/>
    </row>
    <row r="17" spans="2:8" ht="12.75" hidden="1">
      <c r="B17" s="30" t="s">
        <v>65</v>
      </c>
      <c r="C17" s="40" t="s">
        <v>36</v>
      </c>
      <c r="D17" s="41">
        <v>0.03</v>
      </c>
      <c r="E17" s="42"/>
      <c r="H17" s="43"/>
    </row>
    <row r="18" spans="2:8" ht="12.75" hidden="1">
      <c r="B18" s="30" t="s">
        <v>66</v>
      </c>
      <c r="C18" s="40" t="s">
        <v>35</v>
      </c>
      <c r="D18" s="41">
        <v>0.04</v>
      </c>
      <c r="E18" s="42"/>
      <c r="H18" s="43"/>
    </row>
    <row r="19" spans="2:8" ht="12.75" hidden="1">
      <c r="B19" s="30" t="s">
        <v>67</v>
      </c>
      <c r="C19" s="40" t="s">
        <v>36</v>
      </c>
      <c r="D19" s="41">
        <v>0.03</v>
      </c>
      <c r="E19" s="42"/>
      <c r="H19" s="43"/>
    </row>
    <row r="20" spans="2:4" ht="12.75" hidden="1">
      <c r="B20" s="30" t="s">
        <v>68</v>
      </c>
      <c r="C20" s="40" t="s">
        <v>34</v>
      </c>
      <c r="D20" s="41">
        <v>0.045</v>
      </c>
    </row>
    <row r="21" spans="2:4" ht="12.75" hidden="1">
      <c r="B21" s="30" t="s">
        <v>69</v>
      </c>
      <c r="C21" s="40" t="s">
        <v>38</v>
      </c>
      <c r="D21" s="41">
        <v>0.03</v>
      </c>
    </row>
    <row r="22" spans="2:4" ht="12.75" hidden="1">
      <c r="B22" s="30" t="s">
        <v>70</v>
      </c>
      <c r="C22" s="40" t="s">
        <v>37</v>
      </c>
      <c r="D22" s="41">
        <v>0.045</v>
      </c>
    </row>
    <row r="23" spans="2:4" ht="12.75" hidden="1">
      <c r="B23" s="30" t="s">
        <v>71</v>
      </c>
      <c r="C23" s="40" t="s">
        <v>38</v>
      </c>
      <c r="D23" s="41">
        <v>0.03</v>
      </c>
    </row>
    <row r="24" spans="2:4" ht="12.75" hidden="1">
      <c r="B24" s="30" t="s">
        <v>72</v>
      </c>
      <c r="C24" s="40" t="s">
        <v>39</v>
      </c>
      <c r="D24" s="41">
        <v>0.04</v>
      </c>
    </row>
    <row r="25" spans="2:6" ht="12.75" hidden="1">
      <c r="B25" s="30" t="s">
        <v>73</v>
      </c>
      <c r="C25" s="40" t="s">
        <v>35</v>
      </c>
      <c r="D25" s="41">
        <v>0.04</v>
      </c>
      <c r="F25" s="1" t="s">
        <v>86</v>
      </c>
    </row>
    <row r="26" spans="2:6" ht="12.75" hidden="1">
      <c r="B26" s="30" t="s">
        <v>74</v>
      </c>
      <c r="C26" s="40" t="s">
        <v>38</v>
      </c>
      <c r="D26" s="41">
        <v>0.02</v>
      </c>
      <c r="F26" s="1" t="s">
        <v>87</v>
      </c>
    </row>
    <row r="27" spans="2:6" ht="12.75" hidden="1">
      <c r="B27" s="30" t="s">
        <v>75</v>
      </c>
      <c r="C27" s="40" t="s">
        <v>38</v>
      </c>
      <c r="D27" s="41">
        <v>0.03</v>
      </c>
      <c r="F27" s="1" t="s">
        <v>88</v>
      </c>
    </row>
    <row r="28" spans="2:4" ht="12.75" hidden="1">
      <c r="B28" s="30" t="s">
        <v>76</v>
      </c>
      <c r="C28" s="40" t="s">
        <v>32</v>
      </c>
      <c r="D28" s="41">
        <v>0.04</v>
      </c>
    </row>
    <row r="29" spans="2:4" ht="12.75" hidden="1">
      <c r="B29" s="30" t="s">
        <v>77</v>
      </c>
      <c r="C29" s="40" t="s">
        <v>33</v>
      </c>
      <c r="D29" s="41">
        <v>0.025</v>
      </c>
    </row>
    <row r="30" spans="2:4" ht="12.75" hidden="1">
      <c r="B30" s="30" t="s">
        <v>78</v>
      </c>
      <c r="C30" s="40" t="s">
        <v>35</v>
      </c>
      <c r="D30" s="41">
        <v>0.03</v>
      </c>
    </row>
    <row r="31" spans="2:4" ht="12.75" hidden="1">
      <c r="B31" s="30" t="s">
        <v>79</v>
      </c>
      <c r="C31" s="40" t="s">
        <v>36</v>
      </c>
      <c r="D31" s="41">
        <v>0.03</v>
      </c>
    </row>
    <row r="32" spans="2:4" ht="12.75" hidden="1">
      <c r="B32" s="30" t="s">
        <v>80</v>
      </c>
      <c r="C32" s="40" t="s">
        <v>34</v>
      </c>
      <c r="D32" s="41">
        <v>0.04</v>
      </c>
    </row>
    <row r="33" spans="2:4" ht="12.75" hidden="1">
      <c r="B33" s="30" t="s">
        <v>81</v>
      </c>
      <c r="C33" s="40" t="s">
        <v>32</v>
      </c>
      <c r="D33" s="41">
        <v>0.015</v>
      </c>
    </row>
    <row r="34" spans="2:4" ht="12.75" hidden="1">
      <c r="B34" s="30" t="s">
        <v>82</v>
      </c>
      <c r="C34" s="40" t="s">
        <v>34</v>
      </c>
      <c r="D34" s="41">
        <v>0.04</v>
      </c>
    </row>
    <row r="35" ht="12.75" hidden="1"/>
    <row r="36" spans="1:7" ht="7.5" customHeight="1">
      <c r="A36" s="2"/>
      <c r="B36" s="22"/>
      <c r="C36" s="19"/>
      <c r="D36" s="19"/>
      <c r="E36" s="19"/>
      <c r="F36" s="19"/>
      <c r="G36" s="19"/>
    </row>
    <row r="37" spans="1:7" ht="12.75">
      <c r="A37" s="191"/>
      <c r="B37" s="191"/>
      <c r="C37" s="191"/>
      <c r="D37" s="191"/>
      <c r="E37" s="191"/>
      <c r="F37" s="191"/>
      <c r="G37" s="44"/>
    </row>
    <row r="38" spans="1:13" ht="12.75">
      <c r="A38" s="3" t="s">
        <v>297</v>
      </c>
      <c r="B38" s="45"/>
      <c r="C38" s="45"/>
      <c r="D38" s="6"/>
      <c r="E38" s="45"/>
      <c r="F38" s="45"/>
      <c r="G38" s="45"/>
      <c r="M38" s="31"/>
    </row>
    <row r="39" spans="1:13" ht="12.75">
      <c r="A39" s="3" t="s">
        <v>40</v>
      </c>
      <c r="B39" s="45" t="s">
        <v>76</v>
      </c>
      <c r="C39" s="46" t="s">
        <v>100</v>
      </c>
      <c r="D39" s="45" t="s">
        <v>32</v>
      </c>
      <c r="E39" s="45"/>
      <c r="F39" s="45"/>
      <c r="G39" s="45"/>
      <c r="L39" s="31"/>
      <c r="M39" s="31"/>
    </row>
    <row r="40" spans="1:7" ht="6.75" customHeight="1">
      <c r="A40" s="192"/>
      <c r="B40" s="192"/>
      <c r="C40" s="192"/>
      <c r="D40" s="192"/>
      <c r="E40" s="192"/>
      <c r="F40" s="192"/>
      <c r="G40" s="47"/>
    </row>
    <row r="41" spans="1:11" ht="12.75">
      <c r="A41" s="91" t="s">
        <v>25</v>
      </c>
      <c r="B41" s="91" t="s">
        <v>18</v>
      </c>
      <c r="C41" s="92" t="s">
        <v>19</v>
      </c>
      <c r="D41" s="92" t="s">
        <v>15</v>
      </c>
      <c r="E41" s="48" t="s">
        <v>11</v>
      </c>
      <c r="F41" s="48" t="s">
        <v>20</v>
      </c>
      <c r="G41" s="49"/>
      <c r="K41" s="8"/>
    </row>
    <row r="42" spans="1:7" ht="9.75" customHeight="1">
      <c r="A42" s="93"/>
      <c r="B42" s="93"/>
      <c r="C42" s="93"/>
      <c r="D42" s="93"/>
      <c r="E42" s="4"/>
      <c r="F42" s="4"/>
      <c r="G42" s="45"/>
    </row>
    <row r="43" spans="1:7" ht="25.5" customHeight="1">
      <c r="A43" s="94" t="s">
        <v>12</v>
      </c>
      <c r="B43" s="95" t="s">
        <v>298</v>
      </c>
      <c r="C43" s="96"/>
      <c r="D43" s="97"/>
      <c r="E43" s="5"/>
      <c r="F43" s="5"/>
      <c r="G43" s="6"/>
    </row>
    <row r="44" spans="1:7" ht="12.75" customHeight="1">
      <c r="A44" s="94"/>
      <c r="B44" s="95"/>
      <c r="C44" s="96"/>
      <c r="D44" s="97"/>
      <c r="E44" s="5"/>
      <c r="F44" s="5"/>
      <c r="G44" s="6"/>
    </row>
    <row r="45" spans="1:11" ht="12.75" customHeight="1">
      <c r="A45" s="98">
        <v>1</v>
      </c>
      <c r="B45" s="95" t="s">
        <v>109</v>
      </c>
      <c r="C45" s="96"/>
      <c r="D45" s="97"/>
      <c r="E45" s="5"/>
      <c r="F45" s="5"/>
      <c r="G45" s="6"/>
      <c r="J45" s="31"/>
      <c r="K45" s="31"/>
    </row>
    <row r="46" spans="1:7" ht="5.25" customHeight="1">
      <c r="A46" s="94"/>
      <c r="B46" s="99"/>
      <c r="C46" s="96"/>
      <c r="D46" s="97"/>
      <c r="E46" s="5"/>
      <c r="F46" s="5"/>
      <c r="G46" s="6"/>
    </row>
    <row r="47" spans="1:14" ht="25.5" customHeight="1">
      <c r="A47" s="100">
        <v>1.1</v>
      </c>
      <c r="B47" s="99" t="s">
        <v>106</v>
      </c>
      <c r="C47" s="96">
        <v>2</v>
      </c>
      <c r="D47" s="97" t="s">
        <v>24</v>
      </c>
      <c r="E47" s="5"/>
      <c r="F47" s="50">
        <f>ROUND(E47*C47,2)</f>
        <v>0</v>
      </c>
      <c r="G47" s="6"/>
      <c r="K47" s="31"/>
      <c r="M47" s="31"/>
      <c r="N47" s="31"/>
    </row>
    <row r="48" spans="1:14" ht="153.75" customHeight="1">
      <c r="A48" s="100">
        <v>1.2</v>
      </c>
      <c r="B48" s="99" t="s">
        <v>317</v>
      </c>
      <c r="C48" s="96">
        <v>2</v>
      </c>
      <c r="D48" s="97" t="s">
        <v>24</v>
      </c>
      <c r="E48" s="5"/>
      <c r="F48" s="50">
        <f aca="true" t="shared" si="0" ref="F48:F103">ROUND(E48*C48,2)</f>
        <v>0</v>
      </c>
      <c r="G48" s="6"/>
      <c r="I48" s="8"/>
      <c r="K48" s="31"/>
      <c r="M48" s="31"/>
      <c r="N48" s="31"/>
    </row>
    <row r="49" spans="1:14" ht="11.25" customHeight="1">
      <c r="A49" s="100"/>
      <c r="B49" s="99"/>
      <c r="C49" s="96"/>
      <c r="D49" s="97"/>
      <c r="E49" s="5"/>
      <c r="F49" s="50">
        <f t="shared" si="0"/>
        <v>0</v>
      </c>
      <c r="G49" s="6"/>
      <c r="I49" s="8"/>
      <c r="K49" s="31"/>
      <c r="M49" s="31"/>
      <c r="N49" s="31"/>
    </row>
    <row r="50" spans="1:11" ht="12.75" customHeight="1">
      <c r="A50" s="98">
        <v>2</v>
      </c>
      <c r="B50" s="95" t="s">
        <v>110</v>
      </c>
      <c r="C50" s="96"/>
      <c r="D50" s="97"/>
      <c r="E50" s="5"/>
      <c r="F50" s="50">
        <f t="shared" si="0"/>
        <v>0</v>
      </c>
      <c r="G50" s="6"/>
      <c r="J50" s="31"/>
      <c r="K50" s="31"/>
    </row>
    <row r="51" spans="1:14" ht="28.5" customHeight="1">
      <c r="A51" s="100">
        <v>2.1</v>
      </c>
      <c r="B51" s="99" t="s">
        <v>130</v>
      </c>
      <c r="C51" s="96">
        <v>10</v>
      </c>
      <c r="D51" s="97" t="s">
        <v>24</v>
      </c>
      <c r="E51" s="5"/>
      <c r="F51" s="50">
        <f t="shared" si="0"/>
        <v>0</v>
      </c>
      <c r="G51" s="6"/>
      <c r="K51" s="31"/>
      <c r="M51" s="31"/>
      <c r="N51" s="31"/>
    </row>
    <row r="52" spans="1:14" ht="156" customHeight="1">
      <c r="A52" s="100">
        <v>2.2</v>
      </c>
      <c r="B52" s="99" t="s">
        <v>318</v>
      </c>
      <c r="C52" s="96">
        <v>10</v>
      </c>
      <c r="D52" s="97" t="s">
        <v>24</v>
      </c>
      <c r="E52" s="5"/>
      <c r="F52" s="50">
        <f t="shared" si="0"/>
        <v>0</v>
      </c>
      <c r="G52" s="6"/>
      <c r="I52" s="8"/>
      <c r="K52" s="31"/>
      <c r="M52" s="31"/>
      <c r="N52" s="31"/>
    </row>
    <row r="53" spans="1:14" ht="12.75" customHeight="1">
      <c r="A53" s="100"/>
      <c r="B53" s="99"/>
      <c r="C53" s="96"/>
      <c r="D53" s="97"/>
      <c r="E53" s="5"/>
      <c r="F53" s="50">
        <f t="shared" si="0"/>
        <v>0</v>
      </c>
      <c r="G53" s="6"/>
      <c r="K53" s="31"/>
      <c r="M53" s="31"/>
      <c r="N53" s="31"/>
    </row>
    <row r="54" spans="1:7" ht="12.75" customHeight="1">
      <c r="A54" s="98">
        <v>3</v>
      </c>
      <c r="B54" s="95" t="s">
        <v>108</v>
      </c>
      <c r="C54" s="96"/>
      <c r="D54" s="97"/>
      <c r="E54" s="5"/>
      <c r="F54" s="50">
        <f t="shared" si="0"/>
        <v>0</v>
      </c>
      <c r="G54" s="6"/>
    </row>
    <row r="55" spans="1:14" ht="27" customHeight="1">
      <c r="A55" s="100">
        <v>3.1</v>
      </c>
      <c r="B55" s="99" t="s">
        <v>107</v>
      </c>
      <c r="C55" s="96">
        <v>24</v>
      </c>
      <c r="D55" s="97" t="s">
        <v>24</v>
      </c>
      <c r="E55" s="5"/>
      <c r="F55" s="50">
        <f t="shared" si="0"/>
        <v>0</v>
      </c>
      <c r="G55" s="6"/>
      <c r="K55" s="31"/>
      <c r="M55" s="31"/>
      <c r="N55" s="31"/>
    </row>
    <row r="56" spans="1:13" s="38" customFormat="1" ht="170.25" customHeight="1">
      <c r="A56" s="101">
        <v>3.2</v>
      </c>
      <c r="B56" s="99" t="s">
        <v>319</v>
      </c>
      <c r="C56" s="102"/>
      <c r="D56" s="103"/>
      <c r="E56" s="7"/>
      <c r="F56" s="50">
        <f t="shared" si="0"/>
        <v>0</v>
      </c>
      <c r="G56" s="6"/>
      <c r="H56" s="8"/>
      <c r="L56" s="51"/>
      <c r="M56" s="51"/>
    </row>
    <row r="57" spans="1:13" ht="12" customHeight="1">
      <c r="A57" s="104" t="s">
        <v>138</v>
      </c>
      <c r="B57" s="99" t="s">
        <v>309</v>
      </c>
      <c r="C57" s="96">
        <v>8</v>
      </c>
      <c r="D57" s="97" t="s">
        <v>24</v>
      </c>
      <c r="E57" s="5"/>
      <c r="F57" s="50">
        <f t="shared" si="0"/>
        <v>0</v>
      </c>
      <c r="G57" s="6"/>
      <c r="L57" s="31"/>
      <c r="M57" s="31"/>
    </row>
    <row r="58" spans="1:13" ht="11.25" customHeight="1">
      <c r="A58" s="104" t="s">
        <v>139</v>
      </c>
      <c r="B58" s="99" t="s">
        <v>311</v>
      </c>
      <c r="C58" s="96">
        <v>8</v>
      </c>
      <c r="D58" s="97" t="s">
        <v>24</v>
      </c>
      <c r="E58" s="5"/>
      <c r="F58" s="50">
        <f t="shared" si="0"/>
        <v>0</v>
      </c>
      <c r="G58" s="6"/>
      <c r="L58" s="31"/>
      <c r="M58" s="31"/>
    </row>
    <row r="59" spans="1:13" ht="12" customHeight="1">
      <c r="A59" s="104" t="s">
        <v>140</v>
      </c>
      <c r="B59" s="99" t="s">
        <v>310</v>
      </c>
      <c r="C59" s="96">
        <v>8</v>
      </c>
      <c r="D59" s="97" t="s">
        <v>24</v>
      </c>
      <c r="E59" s="5"/>
      <c r="F59" s="50">
        <f t="shared" si="0"/>
        <v>0</v>
      </c>
      <c r="G59" s="6"/>
      <c r="J59" s="52"/>
      <c r="L59" s="31"/>
      <c r="M59" s="31"/>
    </row>
    <row r="60" spans="1:13" ht="12" customHeight="1">
      <c r="A60" s="104"/>
      <c r="B60" s="99"/>
      <c r="C60" s="96"/>
      <c r="D60" s="97"/>
      <c r="E60" s="5"/>
      <c r="F60" s="50">
        <f t="shared" si="0"/>
        <v>0</v>
      </c>
      <c r="G60" s="6"/>
      <c r="J60" s="53"/>
      <c r="L60" s="31"/>
      <c r="M60" s="31"/>
    </row>
    <row r="61" spans="1:8" ht="15" customHeight="1">
      <c r="A61" s="101">
        <v>3.3</v>
      </c>
      <c r="B61" s="105" t="s">
        <v>261</v>
      </c>
      <c r="C61" s="106"/>
      <c r="D61" s="107"/>
      <c r="E61" s="54"/>
      <c r="F61" s="50">
        <f t="shared" si="0"/>
        <v>0</v>
      </c>
      <c r="H61" s="1"/>
    </row>
    <row r="62" spans="1:8" ht="89.25">
      <c r="A62" s="104" t="s">
        <v>262</v>
      </c>
      <c r="B62" s="108" t="s">
        <v>312</v>
      </c>
      <c r="C62" s="109">
        <v>1</v>
      </c>
      <c r="D62" s="110" t="s">
        <v>24</v>
      </c>
      <c r="E62" s="54"/>
      <c r="F62" s="50">
        <f t="shared" si="0"/>
        <v>0</v>
      </c>
      <c r="H62" s="1"/>
    </row>
    <row r="63" spans="1:13" ht="12" customHeight="1">
      <c r="A63" s="104"/>
      <c r="B63" s="99"/>
      <c r="C63" s="96"/>
      <c r="D63" s="97"/>
      <c r="E63" s="5"/>
      <c r="F63" s="50">
        <f t="shared" si="0"/>
        <v>0</v>
      </c>
      <c r="G63" s="6"/>
      <c r="L63" s="31"/>
      <c r="M63" s="31"/>
    </row>
    <row r="64" spans="1:7" ht="12.75" customHeight="1">
      <c r="A64" s="98">
        <v>4</v>
      </c>
      <c r="B64" s="95" t="s">
        <v>123</v>
      </c>
      <c r="C64" s="96"/>
      <c r="D64" s="97"/>
      <c r="E64" s="5"/>
      <c r="F64" s="50">
        <f t="shared" si="0"/>
        <v>0</v>
      </c>
      <c r="G64" s="6"/>
    </row>
    <row r="65" spans="1:13" ht="12" customHeight="1">
      <c r="A65" s="104">
        <v>4.1</v>
      </c>
      <c r="B65" s="99" t="s">
        <v>22</v>
      </c>
      <c r="C65" s="96">
        <v>212</v>
      </c>
      <c r="D65" s="97" t="s">
        <v>13</v>
      </c>
      <c r="E65" s="5"/>
      <c r="F65" s="50">
        <f t="shared" si="0"/>
        <v>0</v>
      </c>
      <c r="G65" s="6"/>
      <c r="L65" s="31"/>
      <c r="M65" s="31"/>
    </row>
    <row r="66" spans="1:13" ht="12" customHeight="1">
      <c r="A66" s="104">
        <v>4.2</v>
      </c>
      <c r="B66" s="99" t="s">
        <v>150</v>
      </c>
      <c r="C66" s="96">
        <v>254.39999999999998</v>
      </c>
      <c r="D66" s="97" t="s">
        <v>13</v>
      </c>
      <c r="E66" s="5"/>
      <c r="F66" s="50">
        <f t="shared" si="0"/>
        <v>0</v>
      </c>
      <c r="G66" s="6"/>
      <c r="L66" s="31"/>
      <c r="M66" s="31"/>
    </row>
    <row r="67" spans="1:13" ht="12" customHeight="1">
      <c r="A67" s="104"/>
      <c r="B67" s="99"/>
      <c r="C67" s="96"/>
      <c r="D67" s="97"/>
      <c r="E67" s="5"/>
      <c r="F67" s="50">
        <f t="shared" si="0"/>
        <v>0</v>
      </c>
      <c r="G67" s="6"/>
      <c r="L67" s="31"/>
      <c r="M67" s="31"/>
    </row>
    <row r="68" spans="1:7" ht="12.75" customHeight="1">
      <c r="A68" s="98">
        <v>5</v>
      </c>
      <c r="B68" s="95" t="s">
        <v>124</v>
      </c>
      <c r="C68" s="96"/>
      <c r="D68" s="97"/>
      <c r="E68" s="5"/>
      <c r="F68" s="50">
        <f t="shared" si="0"/>
        <v>0</v>
      </c>
      <c r="G68" s="6"/>
    </row>
    <row r="69" spans="1:13" ht="38.25">
      <c r="A69" s="104">
        <v>5.1</v>
      </c>
      <c r="B69" s="99" t="s">
        <v>159</v>
      </c>
      <c r="C69" s="96">
        <v>212</v>
      </c>
      <c r="D69" s="97" t="s">
        <v>13</v>
      </c>
      <c r="E69" s="5"/>
      <c r="F69" s="50">
        <f t="shared" si="0"/>
        <v>0</v>
      </c>
      <c r="G69" s="6"/>
      <c r="J69" s="55"/>
      <c r="L69" s="31"/>
      <c r="M69" s="31"/>
    </row>
    <row r="70" spans="1:11" ht="38.25">
      <c r="A70" s="111">
        <v>5.2</v>
      </c>
      <c r="B70" s="99" t="s">
        <v>160</v>
      </c>
      <c r="C70" s="96">
        <v>27</v>
      </c>
      <c r="D70" s="97" t="s">
        <v>13</v>
      </c>
      <c r="E70" s="5"/>
      <c r="F70" s="50">
        <f t="shared" si="0"/>
        <v>0</v>
      </c>
      <c r="G70" s="6"/>
      <c r="I70" s="31"/>
      <c r="J70" s="31"/>
      <c r="K70" s="31"/>
    </row>
    <row r="71" spans="1:13" ht="12" customHeight="1">
      <c r="A71" s="104">
        <v>5.3</v>
      </c>
      <c r="B71" s="99" t="s">
        <v>125</v>
      </c>
      <c r="C71" s="96">
        <v>239</v>
      </c>
      <c r="D71" s="97" t="s">
        <v>13</v>
      </c>
      <c r="E71" s="5"/>
      <c r="F71" s="50">
        <f t="shared" si="0"/>
        <v>0</v>
      </c>
      <c r="G71" s="6"/>
      <c r="I71" s="55"/>
      <c r="L71" s="31"/>
      <c r="M71" s="31"/>
    </row>
    <row r="72" spans="1:13" ht="12" customHeight="1">
      <c r="A72" s="104"/>
      <c r="B72" s="99"/>
      <c r="C72" s="96"/>
      <c r="D72" s="97"/>
      <c r="E72" s="5"/>
      <c r="F72" s="50">
        <f t="shared" si="0"/>
        <v>0</v>
      </c>
      <c r="G72" s="6"/>
      <c r="J72" s="55"/>
      <c r="L72" s="31"/>
      <c r="M72" s="31"/>
    </row>
    <row r="73" spans="1:7" ht="12.75" customHeight="1">
      <c r="A73" s="98">
        <v>6</v>
      </c>
      <c r="B73" s="95" t="s">
        <v>126</v>
      </c>
      <c r="C73" s="96"/>
      <c r="D73" s="97"/>
      <c r="E73" s="5"/>
      <c r="F73" s="50">
        <f t="shared" si="0"/>
        <v>0</v>
      </c>
      <c r="G73" s="6"/>
    </row>
    <row r="74" spans="1:13" ht="27" customHeight="1">
      <c r="A74" s="104">
        <v>6.1</v>
      </c>
      <c r="B74" s="99" t="s">
        <v>98</v>
      </c>
      <c r="C74" s="96">
        <v>212</v>
      </c>
      <c r="D74" s="97" t="s">
        <v>13</v>
      </c>
      <c r="E74" s="5"/>
      <c r="F74" s="50">
        <f t="shared" si="0"/>
        <v>0</v>
      </c>
      <c r="G74" s="6"/>
      <c r="L74" s="31"/>
      <c r="M74" s="31"/>
    </row>
    <row r="75" spans="1:11" ht="25.5" customHeight="1">
      <c r="A75" s="111">
        <v>6.2</v>
      </c>
      <c r="B75" s="99" t="s">
        <v>99</v>
      </c>
      <c r="C75" s="96">
        <v>27</v>
      </c>
      <c r="D75" s="97" t="s">
        <v>13</v>
      </c>
      <c r="E75" s="5"/>
      <c r="F75" s="50">
        <f t="shared" si="0"/>
        <v>0</v>
      </c>
      <c r="G75" s="6"/>
      <c r="J75" s="31"/>
      <c r="K75" s="31"/>
    </row>
    <row r="76" spans="1:13" ht="12" customHeight="1">
      <c r="A76" s="104"/>
      <c r="B76" s="99"/>
      <c r="C76" s="96"/>
      <c r="D76" s="97"/>
      <c r="E76" s="5"/>
      <c r="F76" s="50">
        <f t="shared" si="0"/>
        <v>0</v>
      </c>
      <c r="G76" s="6"/>
      <c r="L76" s="31"/>
      <c r="M76" s="31"/>
    </row>
    <row r="77" spans="1:13" s="38" customFormat="1" ht="12" customHeight="1">
      <c r="A77" s="101">
        <v>7</v>
      </c>
      <c r="B77" s="95" t="s">
        <v>127</v>
      </c>
      <c r="C77" s="102"/>
      <c r="D77" s="103"/>
      <c r="E77" s="7"/>
      <c r="F77" s="50">
        <f t="shared" si="0"/>
        <v>0</v>
      </c>
      <c r="G77" s="6"/>
      <c r="H77" s="8"/>
      <c r="L77" s="51"/>
      <c r="M77" s="51"/>
    </row>
    <row r="78" spans="1:13" s="38" customFormat="1" ht="12" customHeight="1">
      <c r="A78" s="104">
        <v>7.1</v>
      </c>
      <c r="B78" s="99" t="s">
        <v>299</v>
      </c>
      <c r="C78" s="96">
        <v>224</v>
      </c>
      <c r="D78" s="97" t="s">
        <v>24</v>
      </c>
      <c r="E78" s="7"/>
      <c r="F78" s="50">
        <f t="shared" si="0"/>
        <v>0</v>
      </c>
      <c r="G78" s="6"/>
      <c r="H78" s="8"/>
      <c r="L78" s="51"/>
      <c r="M78" s="51"/>
    </row>
    <row r="79" spans="1:13" ht="25.5">
      <c r="A79" s="104">
        <v>7.2</v>
      </c>
      <c r="B79" s="99" t="s">
        <v>300</v>
      </c>
      <c r="C79" s="96">
        <v>224</v>
      </c>
      <c r="D79" s="97" t="s">
        <v>24</v>
      </c>
      <c r="E79" s="5"/>
      <c r="F79" s="50">
        <f t="shared" si="0"/>
        <v>0</v>
      </c>
      <c r="G79" s="6"/>
      <c r="L79" s="31"/>
      <c r="M79" s="31"/>
    </row>
    <row r="80" spans="1:8" s="6" customFormat="1" ht="51">
      <c r="A80" s="104">
        <v>7.3</v>
      </c>
      <c r="B80" s="112" t="s">
        <v>157</v>
      </c>
      <c r="C80" s="113">
        <v>2592</v>
      </c>
      <c r="D80" s="114" t="s">
        <v>23</v>
      </c>
      <c r="E80" s="21"/>
      <c r="F80" s="50">
        <f t="shared" si="0"/>
        <v>0</v>
      </c>
      <c r="H80" s="8"/>
    </row>
    <row r="81" spans="1:8" s="6" customFormat="1" ht="25.5">
      <c r="A81" s="104">
        <v>7.4</v>
      </c>
      <c r="B81" s="112" t="s">
        <v>149</v>
      </c>
      <c r="C81" s="113">
        <v>2592</v>
      </c>
      <c r="D81" s="114" t="s">
        <v>23</v>
      </c>
      <c r="E81" s="21"/>
      <c r="F81" s="50">
        <f t="shared" si="0"/>
        <v>0</v>
      </c>
      <c r="H81" s="8"/>
    </row>
    <row r="82" spans="1:8" s="6" customFormat="1" ht="38.25">
      <c r="A82" s="104">
        <v>7.5</v>
      </c>
      <c r="B82" s="115" t="s">
        <v>315</v>
      </c>
      <c r="C82" s="188">
        <v>38.81</v>
      </c>
      <c r="D82" s="189" t="s">
        <v>13</v>
      </c>
      <c r="E82" s="190"/>
      <c r="F82" s="183">
        <f t="shared" si="0"/>
        <v>0</v>
      </c>
      <c r="H82" s="8"/>
    </row>
    <row r="83" spans="1:8" s="6" customFormat="1" ht="12.75">
      <c r="A83" s="104">
        <v>7.6</v>
      </c>
      <c r="B83" s="115" t="s">
        <v>122</v>
      </c>
      <c r="C83" s="116">
        <v>128</v>
      </c>
      <c r="D83" s="117" t="s">
        <v>24</v>
      </c>
      <c r="E83" s="5"/>
      <c r="F83" s="50">
        <f t="shared" si="0"/>
        <v>0</v>
      </c>
      <c r="H83" s="8"/>
    </row>
    <row r="84" spans="1:11" ht="25.5" customHeight="1">
      <c r="A84" s="111">
        <v>7.7</v>
      </c>
      <c r="B84" s="99" t="s">
        <v>296</v>
      </c>
      <c r="C84" s="96">
        <v>1</v>
      </c>
      <c r="D84" s="97" t="s">
        <v>24</v>
      </c>
      <c r="E84" s="5"/>
      <c r="F84" s="50">
        <f t="shared" si="0"/>
        <v>0</v>
      </c>
      <c r="G84" s="8"/>
      <c r="H84" s="1"/>
      <c r="J84" s="31"/>
      <c r="K84" s="31"/>
    </row>
    <row r="85" spans="1:14" ht="13.5" customHeight="1">
      <c r="A85" s="100"/>
      <c r="B85" s="99"/>
      <c r="C85" s="96"/>
      <c r="D85" s="97"/>
      <c r="E85" s="5"/>
      <c r="F85" s="50">
        <f t="shared" si="0"/>
        <v>0</v>
      </c>
      <c r="G85" s="6"/>
      <c r="K85" s="31"/>
      <c r="M85" s="31"/>
      <c r="N85" s="31"/>
    </row>
    <row r="86" spans="1:10" ht="12.75" customHeight="1">
      <c r="A86" s="105">
        <v>8</v>
      </c>
      <c r="B86" s="95" t="s">
        <v>97</v>
      </c>
      <c r="C86" s="96"/>
      <c r="D86" s="97"/>
      <c r="E86" s="5"/>
      <c r="F86" s="50">
        <f t="shared" si="0"/>
        <v>0</v>
      </c>
      <c r="G86" s="6"/>
      <c r="J86" s="8"/>
    </row>
    <row r="87" spans="1:7" ht="39" customHeight="1">
      <c r="A87" s="111">
        <v>8.1</v>
      </c>
      <c r="B87" s="99" t="s">
        <v>141</v>
      </c>
      <c r="C87" s="96">
        <v>1</v>
      </c>
      <c r="D87" s="97" t="s">
        <v>24</v>
      </c>
      <c r="E87" s="5"/>
      <c r="F87" s="50">
        <f t="shared" si="0"/>
        <v>0</v>
      </c>
      <c r="G87" s="6"/>
    </row>
    <row r="88" spans="1:14" ht="13.5" customHeight="1">
      <c r="A88" s="111">
        <v>8.2</v>
      </c>
      <c r="B88" s="99" t="s">
        <v>161</v>
      </c>
      <c r="C88" s="96">
        <v>4</v>
      </c>
      <c r="D88" s="97" t="s">
        <v>24</v>
      </c>
      <c r="E88" s="5"/>
      <c r="F88" s="50">
        <f t="shared" si="0"/>
        <v>0</v>
      </c>
      <c r="G88" s="6"/>
      <c r="K88" s="31"/>
      <c r="L88" s="31"/>
      <c r="M88" s="31"/>
      <c r="N88" s="31"/>
    </row>
    <row r="89" spans="1:8" s="9" customFormat="1" ht="63.75">
      <c r="A89" s="111">
        <v>8.3</v>
      </c>
      <c r="B89" s="118" t="s">
        <v>136</v>
      </c>
      <c r="C89" s="119">
        <v>4</v>
      </c>
      <c r="D89" s="120" t="s">
        <v>24</v>
      </c>
      <c r="E89" s="56"/>
      <c r="F89" s="50">
        <f t="shared" si="0"/>
        <v>0</v>
      </c>
      <c r="G89" s="6"/>
      <c r="H89" s="8"/>
    </row>
    <row r="90" spans="1:8" s="9" customFormat="1" ht="12.75">
      <c r="A90" s="111"/>
      <c r="B90" s="118"/>
      <c r="C90" s="119"/>
      <c r="D90" s="120"/>
      <c r="E90" s="56"/>
      <c r="F90" s="50">
        <f t="shared" si="0"/>
        <v>0</v>
      </c>
      <c r="G90" s="6"/>
      <c r="H90" s="8"/>
    </row>
    <row r="91" spans="1:8" s="9" customFormat="1" ht="25.5">
      <c r="A91" s="101">
        <v>8.4</v>
      </c>
      <c r="B91" s="105" t="s">
        <v>263</v>
      </c>
      <c r="C91" s="106"/>
      <c r="D91" s="107"/>
      <c r="E91" s="57"/>
      <c r="F91" s="50">
        <f t="shared" si="0"/>
        <v>0</v>
      </c>
      <c r="G91" s="6"/>
      <c r="H91" s="8"/>
    </row>
    <row r="92" spans="1:8" s="9" customFormat="1" ht="12.75">
      <c r="A92" s="104" t="s">
        <v>267</v>
      </c>
      <c r="B92" s="121" t="s">
        <v>264</v>
      </c>
      <c r="C92" s="109">
        <v>2</v>
      </c>
      <c r="D92" s="107" t="s">
        <v>24</v>
      </c>
      <c r="E92" s="57"/>
      <c r="F92" s="50">
        <f t="shared" si="0"/>
        <v>0</v>
      </c>
      <c r="G92" s="6"/>
      <c r="H92" s="8"/>
    </row>
    <row r="93" spans="1:8" s="9" customFormat="1" ht="25.5">
      <c r="A93" s="104" t="s">
        <v>268</v>
      </c>
      <c r="B93" s="100" t="s">
        <v>265</v>
      </c>
      <c r="C93" s="109">
        <v>1</v>
      </c>
      <c r="D93" s="107" t="s">
        <v>24</v>
      </c>
      <c r="E93" s="57"/>
      <c r="F93" s="50">
        <f t="shared" si="0"/>
        <v>0</v>
      </c>
      <c r="G93" s="6"/>
      <c r="H93" s="8"/>
    </row>
    <row r="94" spans="1:8" s="9" customFormat="1" ht="25.5">
      <c r="A94" s="104" t="s">
        <v>269</v>
      </c>
      <c r="B94" s="100" t="s">
        <v>266</v>
      </c>
      <c r="C94" s="109">
        <v>1</v>
      </c>
      <c r="D94" s="107" t="s">
        <v>24</v>
      </c>
      <c r="E94" s="57"/>
      <c r="F94" s="50">
        <f t="shared" si="0"/>
        <v>0</v>
      </c>
      <c r="G94" s="6"/>
      <c r="H94" s="8"/>
    </row>
    <row r="95" spans="1:8" s="9" customFormat="1" ht="12.75">
      <c r="A95" s="104"/>
      <c r="B95" s="100"/>
      <c r="C95" s="109"/>
      <c r="D95" s="107"/>
      <c r="E95" s="57"/>
      <c r="F95" s="50">
        <f t="shared" si="0"/>
        <v>0</v>
      </c>
      <c r="G95" s="6"/>
      <c r="H95" s="8"/>
    </row>
    <row r="96" spans="1:8" ht="51">
      <c r="A96" s="111">
        <v>8.5</v>
      </c>
      <c r="B96" s="100" t="s">
        <v>293</v>
      </c>
      <c r="C96" s="96">
        <v>1</v>
      </c>
      <c r="D96" s="97" t="s">
        <v>24</v>
      </c>
      <c r="E96" s="11"/>
      <c r="F96" s="50">
        <f t="shared" si="0"/>
        <v>0</v>
      </c>
      <c r="H96" s="1"/>
    </row>
    <row r="97" spans="1:8" ht="12.75">
      <c r="A97" s="111">
        <v>8.6</v>
      </c>
      <c r="B97" s="100" t="s">
        <v>294</v>
      </c>
      <c r="C97" s="96">
        <v>1</v>
      </c>
      <c r="D97" s="97" t="s">
        <v>24</v>
      </c>
      <c r="E97" s="11"/>
      <c r="F97" s="50">
        <f t="shared" si="0"/>
        <v>0</v>
      </c>
      <c r="H97" s="1"/>
    </row>
    <row r="98" spans="1:49" s="10" customFormat="1" ht="12.75">
      <c r="A98" s="111">
        <v>8.7</v>
      </c>
      <c r="B98" s="99" t="s">
        <v>295</v>
      </c>
      <c r="C98" s="113">
        <v>15</v>
      </c>
      <c r="D98" s="122" t="s">
        <v>15</v>
      </c>
      <c r="E98" s="58"/>
      <c r="F98" s="50">
        <f t="shared" si="0"/>
        <v>0</v>
      </c>
      <c r="G98" s="59"/>
      <c r="H98" s="60"/>
      <c r="I98" s="45"/>
      <c r="J98" s="61"/>
      <c r="K98" s="61"/>
      <c r="L98" s="62"/>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row>
    <row r="99" spans="1:8" s="9" customFormat="1" ht="12.75">
      <c r="A99" s="111"/>
      <c r="B99" s="118"/>
      <c r="C99" s="119"/>
      <c r="D99" s="120"/>
      <c r="E99" s="56"/>
      <c r="F99" s="50">
        <f t="shared" si="0"/>
        <v>0</v>
      </c>
      <c r="G99" s="6"/>
      <c r="H99" s="8"/>
    </row>
    <row r="100" spans="1:14" ht="13.5" customHeight="1">
      <c r="A100" s="111">
        <v>9</v>
      </c>
      <c r="B100" s="99" t="s">
        <v>137</v>
      </c>
      <c r="C100" s="96">
        <v>1</v>
      </c>
      <c r="D100" s="97" t="s">
        <v>24</v>
      </c>
      <c r="E100" s="5"/>
      <c r="F100" s="50">
        <f t="shared" si="0"/>
        <v>0</v>
      </c>
      <c r="G100" s="6"/>
      <c r="K100" s="31"/>
      <c r="L100" s="31"/>
      <c r="M100" s="31"/>
      <c r="N100" s="31"/>
    </row>
    <row r="101" spans="1:14" ht="12.75" customHeight="1">
      <c r="A101" s="100"/>
      <c r="B101" s="123"/>
      <c r="C101" s="96"/>
      <c r="D101" s="97"/>
      <c r="E101" s="5"/>
      <c r="F101" s="50">
        <f t="shared" si="0"/>
        <v>0</v>
      </c>
      <c r="G101" s="6"/>
      <c r="K101" s="31"/>
      <c r="M101" s="31"/>
      <c r="N101" s="31"/>
    </row>
    <row r="102" spans="1:7" ht="12.75" customHeight="1">
      <c r="A102" s="98">
        <v>10</v>
      </c>
      <c r="B102" s="95" t="s">
        <v>128</v>
      </c>
      <c r="C102" s="96"/>
      <c r="D102" s="97"/>
      <c r="E102" s="5"/>
      <c r="F102" s="50">
        <f t="shared" si="0"/>
        <v>0</v>
      </c>
      <c r="G102" s="6"/>
    </row>
    <row r="103" spans="1:7" ht="12.75">
      <c r="A103" s="104"/>
      <c r="B103" s="99"/>
      <c r="C103" s="96"/>
      <c r="D103" s="97"/>
      <c r="E103" s="5"/>
      <c r="F103" s="50">
        <f t="shared" si="0"/>
        <v>0</v>
      </c>
      <c r="G103" s="6"/>
    </row>
    <row r="104" spans="1:14" ht="12.75">
      <c r="A104" s="98">
        <v>10.1</v>
      </c>
      <c r="B104" s="124" t="s">
        <v>131</v>
      </c>
      <c r="C104" s="125"/>
      <c r="D104" s="126"/>
      <c r="E104" s="13"/>
      <c r="F104" s="50">
        <f aca="true" t="shared" si="1" ref="F104:F141">ROUND(E104*C104,2)</f>
        <v>0</v>
      </c>
      <c r="G104" s="6"/>
      <c r="K104" s="31"/>
      <c r="L104" s="31"/>
      <c r="M104" s="31"/>
      <c r="N104" s="31"/>
    </row>
    <row r="105" spans="1:14" ht="13.5" customHeight="1">
      <c r="A105" s="111" t="s">
        <v>142</v>
      </c>
      <c r="B105" s="99" t="s">
        <v>132</v>
      </c>
      <c r="C105" s="96">
        <v>2</v>
      </c>
      <c r="D105" s="97" t="s">
        <v>24</v>
      </c>
      <c r="E105" s="5"/>
      <c r="F105" s="50">
        <f t="shared" si="1"/>
        <v>0</v>
      </c>
      <c r="G105" s="6"/>
      <c r="K105" s="31"/>
      <c r="L105" s="31"/>
      <c r="M105" s="31"/>
      <c r="N105" s="31"/>
    </row>
    <row r="106" spans="1:14" ht="12.75" customHeight="1">
      <c r="A106" s="111" t="s">
        <v>143</v>
      </c>
      <c r="B106" s="99" t="s">
        <v>133</v>
      </c>
      <c r="C106" s="96">
        <v>2</v>
      </c>
      <c r="D106" s="97" t="s">
        <v>24</v>
      </c>
      <c r="E106" s="5"/>
      <c r="F106" s="50">
        <f t="shared" si="1"/>
        <v>0</v>
      </c>
      <c r="G106" s="6"/>
      <c r="K106" s="31"/>
      <c r="L106" s="31"/>
      <c r="M106" s="31"/>
      <c r="N106" s="31"/>
    </row>
    <row r="107" spans="1:14" ht="14.25" customHeight="1">
      <c r="A107" s="111" t="s">
        <v>144</v>
      </c>
      <c r="B107" s="99" t="s">
        <v>134</v>
      </c>
      <c r="C107" s="96">
        <v>1</v>
      </c>
      <c r="D107" s="97" t="s">
        <v>24</v>
      </c>
      <c r="E107" s="5"/>
      <c r="F107" s="50">
        <f t="shared" si="1"/>
        <v>0</v>
      </c>
      <c r="G107" s="6"/>
      <c r="K107" s="31"/>
      <c r="L107" s="31"/>
      <c r="M107" s="31"/>
      <c r="N107" s="31"/>
    </row>
    <row r="108" spans="1:14" ht="12.75" customHeight="1">
      <c r="A108" s="111" t="s">
        <v>145</v>
      </c>
      <c r="B108" s="99" t="s">
        <v>135</v>
      </c>
      <c r="C108" s="96">
        <v>1</v>
      </c>
      <c r="D108" s="97" t="s">
        <v>24</v>
      </c>
      <c r="E108" s="5"/>
      <c r="F108" s="50">
        <f t="shared" si="1"/>
        <v>0</v>
      </c>
      <c r="G108" s="6"/>
      <c r="K108" s="31"/>
      <c r="L108" s="31"/>
      <c r="M108" s="31"/>
      <c r="N108" s="31"/>
    </row>
    <row r="109" spans="1:14" ht="12.75" customHeight="1">
      <c r="A109" s="111"/>
      <c r="B109" s="99"/>
      <c r="C109" s="96"/>
      <c r="D109" s="97"/>
      <c r="E109" s="5"/>
      <c r="F109" s="50">
        <f t="shared" si="1"/>
        <v>0</v>
      </c>
      <c r="G109" s="6"/>
      <c r="K109" s="31"/>
      <c r="L109" s="31"/>
      <c r="M109" s="31"/>
      <c r="N109" s="31"/>
    </row>
    <row r="110" spans="1:7" ht="25.5">
      <c r="A110" s="104">
        <v>11</v>
      </c>
      <c r="B110" s="99" t="s">
        <v>129</v>
      </c>
      <c r="C110" s="96">
        <v>7.2</v>
      </c>
      <c r="D110" s="97" t="s">
        <v>13</v>
      </c>
      <c r="E110" s="5"/>
      <c r="F110" s="50">
        <f t="shared" si="1"/>
        <v>0</v>
      </c>
      <c r="G110" s="6"/>
    </row>
    <row r="111" spans="1:7" ht="12.75">
      <c r="A111" s="104"/>
      <c r="B111" s="99"/>
      <c r="C111" s="96"/>
      <c r="D111" s="97"/>
      <c r="E111" s="5"/>
      <c r="F111" s="50">
        <f t="shared" si="1"/>
        <v>0</v>
      </c>
      <c r="G111" s="6"/>
    </row>
    <row r="112" spans="1:7" ht="25.5">
      <c r="A112" s="104">
        <v>12</v>
      </c>
      <c r="B112" s="99" t="s">
        <v>158</v>
      </c>
      <c r="C112" s="96">
        <v>40</v>
      </c>
      <c r="D112" s="97" t="s">
        <v>24</v>
      </c>
      <c r="E112" s="5"/>
      <c r="F112" s="50">
        <f t="shared" si="1"/>
        <v>0</v>
      </c>
      <c r="G112" s="6"/>
    </row>
    <row r="113" spans="1:7" ht="12.75">
      <c r="A113" s="104"/>
      <c r="B113" s="99"/>
      <c r="C113" s="96"/>
      <c r="D113" s="97"/>
      <c r="E113" s="5"/>
      <c r="F113" s="50">
        <f t="shared" si="1"/>
        <v>0</v>
      </c>
      <c r="G113" s="6"/>
    </row>
    <row r="114" spans="1:10" ht="12.75" customHeight="1">
      <c r="A114" s="127">
        <v>13</v>
      </c>
      <c r="B114" s="128" t="s">
        <v>151</v>
      </c>
      <c r="C114" s="129"/>
      <c r="D114" s="126"/>
      <c r="E114" s="5"/>
      <c r="F114" s="50">
        <f t="shared" si="1"/>
        <v>0</v>
      </c>
      <c r="G114" s="6"/>
      <c r="I114" s="63"/>
      <c r="J114" s="53"/>
    </row>
    <row r="115" spans="1:7" ht="25.5">
      <c r="A115" s="104">
        <v>13.1</v>
      </c>
      <c r="B115" s="99" t="s">
        <v>152</v>
      </c>
      <c r="C115" s="96">
        <v>2</v>
      </c>
      <c r="D115" s="97" t="s">
        <v>24</v>
      </c>
      <c r="E115" s="5"/>
      <c r="F115" s="50">
        <f t="shared" si="1"/>
        <v>0</v>
      </c>
      <c r="G115" s="6"/>
    </row>
    <row r="116" spans="1:14" ht="27" customHeight="1">
      <c r="A116" s="104">
        <v>13.2</v>
      </c>
      <c r="B116" s="99" t="s">
        <v>153</v>
      </c>
      <c r="C116" s="96">
        <v>2</v>
      </c>
      <c r="D116" s="97" t="s">
        <v>24</v>
      </c>
      <c r="E116" s="5"/>
      <c r="F116" s="50">
        <f t="shared" si="1"/>
        <v>0</v>
      </c>
      <c r="G116" s="6"/>
      <c r="I116" s="14"/>
      <c r="J116" s="31"/>
      <c r="K116" s="31"/>
      <c r="L116" s="31"/>
      <c r="M116" s="31"/>
      <c r="N116" s="31"/>
    </row>
    <row r="117" spans="1:14" ht="13.5" customHeight="1">
      <c r="A117" s="104">
        <v>13.3</v>
      </c>
      <c r="B117" s="99" t="s">
        <v>154</v>
      </c>
      <c r="C117" s="96">
        <v>1</v>
      </c>
      <c r="D117" s="97" t="s">
        <v>24</v>
      </c>
      <c r="E117" s="5"/>
      <c r="F117" s="50">
        <f t="shared" si="1"/>
        <v>0</v>
      </c>
      <c r="G117" s="6"/>
      <c r="J117" s="31"/>
      <c r="K117" s="31"/>
      <c r="L117" s="31"/>
      <c r="M117" s="31"/>
      <c r="N117" s="31"/>
    </row>
    <row r="118" spans="1:14" ht="13.5" customHeight="1">
      <c r="A118" s="104">
        <v>13.4</v>
      </c>
      <c r="B118" s="99" t="s">
        <v>155</v>
      </c>
      <c r="C118" s="96">
        <v>1</v>
      </c>
      <c r="D118" s="97" t="s">
        <v>24</v>
      </c>
      <c r="E118" s="5"/>
      <c r="F118" s="50">
        <f t="shared" si="1"/>
        <v>0</v>
      </c>
      <c r="G118" s="6"/>
      <c r="J118" s="31"/>
      <c r="K118" s="31"/>
      <c r="L118" s="31"/>
      <c r="M118" s="31"/>
      <c r="N118" s="31"/>
    </row>
    <row r="119" spans="1:14" ht="13.5" customHeight="1">
      <c r="A119" s="104">
        <v>13.5</v>
      </c>
      <c r="B119" s="99" t="s">
        <v>156</v>
      </c>
      <c r="C119" s="96">
        <v>1</v>
      </c>
      <c r="D119" s="97" t="s">
        <v>24</v>
      </c>
      <c r="E119" s="5"/>
      <c r="F119" s="50">
        <f t="shared" si="1"/>
        <v>0</v>
      </c>
      <c r="G119" s="6"/>
      <c r="J119" s="31"/>
      <c r="K119" s="31"/>
      <c r="L119" s="31"/>
      <c r="M119" s="31"/>
      <c r="N119" s="31"/>
    </row>
    <row r="120" spans="1:14" ht="13.5" customHeight="1">
      <c r="A120" s="104"/>
      <c r="B120" s="99"/>
      <c r="C120" s="96"/>
      <c r="D120" s="97"/>
      <c r="E120" s="5"/>
      <c r="F120" s="50">
        <f t="shared" si="1"/>
        <v>0</v>
      </c>
      <c r="G120" s="6"/>
      <c r="J120" s="31"/>
      <c r="K120" s="31"/>
      <c r="L120" s="31"/>
      <c r="M120" s="31"/>
      <c r="N120" s="31"/>
    </row>
    <row r="121" spans="1:8" ht="25.5">
      <c r="A121" s="98">
        <v>13.6</v>
      </c>
      <c r="B121" s="95" t="s">
        <v>270</v>
      </c>
      <c r="C121" s="96"/>
      <c r="D121" s="130"/>
      <c r="E121" s="5"/>
      <c r="F121" s="50">
        <f t="shared" si="1"/>
        <v>0</v>
      </c>
      <c r="H121" s="1"/>
    </row>
    <row r="122" spans="1:8" ht="7.5" customHeight="1">
      <c r="A122" s="98"/>
      <c r="B122" s="95"/>
      <c r="C122" s="96"/>
      <c r="D122" s="130"/>
      <c r="E122" s="5"/>
      <c r="F122" s="50">
        <f t="shared" si="1"/>
        <v>0</v>
      </c>
      <c r="H122" s="1"/>
    </row>
    <row r="123" spans="1:8" ht="12.75">
      <c r="A123" s="111" t="s">
        <v>278</v>
      </c>
      <c r="B123" s="99" t="s">
        <v>271</v>
      </c>
      <c r="C123" s="96">
        <v>2</v>
      </c>
      <c r="D123" s="130" t="s">
        <v>24</v>
      </c>
      <c r="E123" s="5"/>
      <c r="F123" s="50">
        <f t="shared" si="1"/>
        <v>0</v>
      </c>
      <c r="H123" s="1"/>
    </row>
    <row r="124" spans="1:8" ht="12.75">
      <c r="A124" s="111" t="s">
        <v>279</v>
      </c>
      <c r="B124" s="99" t="s">
        <v>272</v>
      </c>
      <c r="C124" s="96">
        <v>2</v>
      </c>
      <c r="D124" s="130" t="s">
        <v>24</v>
      </c>
      <c r="E124" s="5"/>
      <c r="F124" s="50">
        <f t="shared" si="1"/>
        <v>0</v>
      </c>
      <c r="H124" s="1"/>
    </row>
    <row r="125" spans="1:8" ht="12.75">
      <c r="A125" s="111" t="s">
        <v>280</v>
      </c>
      <c r="B125" s="99" t="s">
        <v>273</v>
      </c>
      <c r="C125" s="96">
        <v>40</v>
      </c>
      <c r="D125" s="130" t="s">
        <v>21</v>
      </c>
      <c r="E125" s="5"/>
      <c r="F125" s="50">
        <f t="shared" si="1"/>
        <v>0</v>
      </c>
      <c r="H125" s="1"/>
    </row>
    <row r="126" spans="1:9" ht="12.75">
      <c r="A126" s="111" t="s">
        <v>281</v>
      </c>
      <c r="B126" s="99" t="s">
        <v>274</v>
      </c>
      <c r="C126" s="96">
        <v>4</v>
      </c>
      <c r="D126" s="130" t="s">
        <v>24</v>
      </c>
      <c r="E126" s="5"/>
      <c r="F126" s="50">
        <f t="shared" si="1"/>
        <v>0</v>
      </c>
      <c r="H126" s="1"/>
      <c r="I126" s="14"/>
    </row>
    <row r="127" spans="1:8" ht="12.75">
      <c r="A127" s="111" t="s">
        <v>282</v>
      </c>
      <c r="B127" s="99" t="s">
        <v>275</v>
      </c>
      <c r="C127" s="96">
        <v>4</v>
      </c>
      <c r="D127" s="130" t="s">
        <v>24</v>
      </c>
      <c r="E127" s="5"/>
      <c r="F127" s="50">
        <f t="shared" si="1"/>
        <v>0</v>
      </c>
      <c r="H127" s="1"/>
    </row>
    <row r="128" spans="1:8" ht="12.75">
      <c r="A128" s="111" t="s">
        <v>283</v>
      </c>
      <c r="B128" s="99" t="s">
        <v>276</v>
      </c>
      <c r="C128" s="96">
        <v>1</v>
      </c>
      <c r="D128" s="130" t="s">
        <v>24</v>
      </c>
      <c r="E128" s="5"/>
      <c r="F128" s="50">
        <f t="shared" si="1"/>
        <v>0</v>
      </c>
      <c r="H128" s="1"/>
    </row>
    <row r="129" spans="1:8" ht="12.75">
      <c r="A129" s="111" t="s">
        <v>284</v>
      </c>
      <c r="B129" s="99" t="s">
        <v>277</v>
      </c>
      <c r="C129" s="96">
        <v>1</v>
      </c>
      <c r="D129" s="130" t="s">
        <v>24</v>
      </c>
      <c r="E129" s="5"/>
      <c r="F129" s="50">
        <f t="shared" si="1"/>
        <v>0</v>
      </c>
      <c r="H129" s="1"/>
    </row>
    <row r="130" spans="1:14" ht="13.5" customHeight="1">
      <c r="A130" s="104"/>
      <c r="B130" s="99"/>
      <c r="C130" s="96"/>
      <c r="D130" s="97"/>
      <c r="E130" s="5"/>
      <c r="F130" s="50">
        <f t="shared" si="1"/>
        <v>0</v>
      </c>
      <c r="G130" s="6"/>
      <c r="J130" s="31"/>
      <c r="K130" s="31"/>
      <c r="L130" s="31"/>
      <c r="M130" s="31"/>
      <c r="N130" s="31"/>
    </row>
    <row r="131" spans="1:7" ht="33" customHeight="1">
      <c r="A131" s="104">
        <v>14</v>
      </c>
      <c r="B131" s="99" t="s">
        <v>146</v>
      </c>
      <c r="C131" s="96">
        <v>1</v>
      </c>
      <c r="D131" s="97" t="s">
        <v>24</v>
      </c>
      <c r="E131" s="5"/>
      <c r="F131" s="50">
        <f t="shared" si="1"/>
        <v>0</v>
      </c>
      <c r="G131" s="6"/>
    </row>
    <row r="132" spans="1:7" ht="12" customHeight="1">
      <c r="A132" s="104"/>
      <c r="B132" s="99"/>
      <c r="C132" s="96"/>
      <c r="D132" s="97"/>
      <c r="E132" s="5"/>
      <c r="F132" s="50">
        <f t="shared" si="1"/>
        <v>0</v>
      </c>
      <c r="G132" s="6"/>
    </row>
    <row r="133" spans="1:7" ht="12" customHeight="1">
      <c r="A133" s="105">
        <v>15</v>
      </c>
      <c r="B133" s="95" t="s">
        <v>292</v>
      </c>
      <c r="C133" s="96"/>
      <c r="D133" s="97"/>
      <c r="E133" s="5"/>
      <c r="F133" s="50">
        <f t="shared" si="1"/>
        <v>0</v>
      </c>
      <c r="G133" s="59"/>
    </row>
    <row r="134" spans="1:23" s="18" customFormat="1" ht="51">
      <c r="A134" s="111">
        <v>15.1</v>
      </c>
      <c r="B134" s="131" t="s">
        <v>285</v>
      </c>
      <c r="C134" s="132">
        <v>2</v>
      </c>
      <c r="D134" s="133" t="s">
        <v>24</v>
      </c>
      <c r="E134" s="64"/>
      <c r="F134" s="50">
        <f t="shared" si="1"/>
        <v>0</v>
      </c>
      <c r="G134" s="59"/>
      <c r="H134" s="15"/>
      <c r="I134" s="65"/>
      <c r="J134" s="65"/>
      <c r="K134" s="65"/>
      <c r="L134" s="65"/>
      <c r="M134" s="16"/>
      <c r="N134" s="16"/>
      <c r="O134" s="16"/>
      <c r="P134" s="16"/>
      <c r="Q134" s="16"/>
      <c r="R134" s="16"/>
      <c r="S134" s="16"/>
      <c r="T134" s="16"/>
      <c r="U134" s="16"/>
      <c r="V134" s="16"/>
      <c r="W134" s="17"/>
    </row>
    <row r="135" spans="1:23" s="18" customFormat="1" ht="12.75">
      <c r="A135" s="111">
        <v>15.2</v>
      </c>
      <c r="B135" s="131" t="s">
        <v>286</v>
      </c>
      <c r="C135" s="132">
        <v>2</v>
      </c>
      <c r="D135" s="133"/>
      <c r="E135" s="64"/>
      <c r="F135" s="50">
        <f t="shared" si="1"/>
        <v>0</v>
      </c>
      <c r="G135" s="59"/>
      <c r="H135" s="15"/>
      <c r="I135" s="65"/>
      <c r="J135" s="65"/>
      <c r="K135" s="65"/>
      <c r="L135" s="65"/>
      <c r="M135" s="16"/>
      <c r="N135" s="16"/>
      <c r="O135" s="16"/>
      <c r="P135" s="16"/>
      <c r="Q135" s="16"/>
      <c r="R135" s="16"/>
      <c r="S135" s="16"/>
      <c r="T135" s="16"/>
      <c r="U135" s="16"/>
      <c r="V135" s="16"/>
      <c r="W135" s="17"/>
    </row>
    <row r="136" spans="1:23" s="18" customFormat="1" ht="16.5" customHeight="1">
      <c r="A136" s="111">
        <v>15.3</v>
      </c>
      <c r="B136" s="131" t="s">
        <v>287</v>
      </c>
      <c r="C136" s="132">
        <v>1</v>
      </c>
      <c r="D136" s="133" t="s">
        <v>24</v>
      </c>
      <c r="E136" s="64"/>
      <c r="F136" s="50">
        <f t="shared" si="1"/>
        <v>0</v>
      </c>
      <c r="G136" s="59"/>
      <c r="H136" s="15"/>
      <c r="I136" s="65"/>
      <c r="J136" s="65"/>
      <c r="K136" s="65"/>
      <c r="L136" s="65"/>
      <c r="M136" s="16"/>
      <c r="N136" s="16"/>
      <c r="O136" s="16"/>
      <c r="P136" s="16"/>
      <c r="Q136" s="16"/>
      <c r="R136" s="16"/>
      <c r="S136" s="16"/>
      <c r="T136" s="16"/>
      <c r="U136" s="16"/>
      <c r="V136" s="16"/>
      <c r="W136" s="17"/>
    </row>
    <row r="137" spans="1:23" s="18" customFormat="1" ht="12.75">
      <c r="A137" s="111">
        <v>15.4</v>
      </c>
      <c r="B137" s="131" t="s">
        <v>288</v>
      </c>
      <c r="C137" s="134">
        <v>2</v>
      </c>
      <c r="D137" s="133" t="s">
        <v>24</v>
      </c>
      <c r="E137" s="64"/>
      <c r="F137" s="50">
        <f t="shared" si="1"/>
        <v>0</v>
      </c>
      <c r="G137" s="59"/>
      <c r="H137" s="15"/>
      <c r="I137" s="65"/>
      <c r="J137" s="65"/>
      <c r="K137" s="65"/>
      <c r="L137" s="65"/>
      <c r="M137" s="16"/>
      <c r="N137" s="16"/>
      <c r="O137" s="16"/>
      <c r="P137" s="16"/>
      <c r="Q137" s="16"/>
      <c r="R137" s="16"/>
      <c r="S137" s="16"/>
      <c r="T137" s="16"/>
      <c r="U137" s="16"/>
      <c r="V137" s="16"/>
      <c r="W137" s="17"/>
    </row>
    <row r="138" spans="1:23" s="18" customFormat="1" ht="12.75">
      <c r="A138" s="111">
        <v>15.5</v>
      </c>
      <c r="B138" s="131" t="s">
        <v>289</v>
      </c>
      <c r="C138" s="134">
        <v>9</v>
      </c>
      <c r="D138" s="133" t="s">
        <v>24</v>
      </c>
      <c r="E138" s="5"/>
      <c r="F138" s="50">
        <f t="shared" si="1"/>
        <v>0</v>
      </c>
      <c r="G138" s="59"/>
      <c r="H138" s="15"/>
      <c r="I138" s="65"/>
      <c r="J138" s="65"/>
      <c r="K138" s="65"/>
      <c r="L138" s="65"/>
      <c r="M138" s="16"/>
      <c r="N138" s="16"/>
      <c r="O138" s="16"/>
      <c r="P138" s="16"/>
      <c r="Q138" s="16"/>
      <c r="R138" s="16"/>
      <c r="S138" s="16"/>
      <c r="T138" s="16"/>
      <c r="U138" s="16"/>
      <c r="V138" s="16"/>
      <c r="W138" s="17"/>
    </row>
    <row r="139" spans="1:35" s="20" customFormat="1" ht="12.75">
      <c r="A139" s="111">
        <v>15.6</v>
      </c>
      <c r="B139" s="131" t="s">
        <v>290</v>
      </c>
      <c r="C139" s="134">
        <v>10</v>
      </c>
      <c r="D139" s="133" t="s">
        <v>24</v>
      </c>
      <c r="E139" s="52"/>
      <c r="F139" s="50">
        <f t="shared" si="1"/>
        <v>0</v>
      </c>
      <c r="G139" s="59"/>
      <c r="H139" s="15"/>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row>
    <row r="140" spans="1:23" s="18" customFormat="1" ht="12.75">
      <c r="A140" s="111">
        <v>15.7</v>
      </c>
      <c r="B140" s="131" t="s">
        <v>291</v>
      </c>
      <c r="C140" s="134">
        <v>3</v>
      </c>
      <c r="D140" s="133" t="s">
        <v>24</v>
      </c>
      <c r="E140" s="64"/>
      <c r="F140" s="50">
        <f t="shared" si="1"/>
        <v>0</v>
      </c>
      <c r="G140" s="59"/>
      <c r="H140" s="15"/>
      <c r="I140" s="65"/>
      <c r="J140" s="65"/>
      <c r="K140" s="65"/>
      <c r="L140" s="65"/>
      <c r="M140" s="16"/>
      <c r="N140" s="16"/>
      <c r="O140" s="16"/>
      <c r="P140" s="16"/>
      <c r="Q140" s="16"/>
      <c r="R140" s="16"/>
      <c r="S140" s="16"/>
      <c r="T140" s="16"/>
      <c r="U140" s="16"/>
      <c r="V140" s="16"/>
      <c r="W140" s="17"/>
    </row>
    <row r="141" spans="1:23" s="18" customFormat="1" ht="12.75">
      <c r="A141" s="111">
        <v>15.8</v>
      </c>
      <c r="B141" s="131" t="s">
        <v>96</v>
      </c>
      <c r="C141" s="134">
        <v>1</v>
      </c>
      <c r="D141" s="133" t="s">
        <v>24</v>
      </c>
      <c r="E141" s="5"/>
      <c r="F141" s="50">
        <f t="shared" si="1"/>
        <v>0</v>
      </c>
      <c r="G141" s="59"/>
      <c r="H141" s="15"/>
      <c r="I141" s="65"/>
      <c r="J141" s="65"/>
      <c r="K141" s="65"/>
      <c r="L141" s="65"/>
      <c r="M141" s="16"/>
      <c r="N141" s="16"/>
      <c r="O141" s="16"/>
      <c r="P141" s="16"/>
      <c r="Q141" s="16"/>
      <c r="R141" s="16"/>
      <c r="S141" s="16"/>
      <c r="T141" s="16"/>
      <c r="U141" s="16"/>
      <c r="V141" s="16"/>
      <c r="W141" s="17"/>
    </row>
    <row r="142" spans="1:9" ht="12.75" customHeight="1">
      <c r="A142" s="106"/>
      <c r="B142" s="135" t="s">
        <v>91</v>
      </c>
      <c r="C142" s="106"/>
      <c r="D142" s="106"/>
      <c r="E142" s="7"/>
      <c r="F142" s="7">
        <f>SUM(F47:F141)</f>
        <v>0</v>
      </c>
      <c r="G142" s="6"/>
      <c r="H142" s="66"/>
      <c r="I142" s="31"/>
    </row>
    <row r="143" spans="1:9" ht="12.75" customHeight="1">
      <c r="A143" s="106"/>
      <c r="B143" s="135"/>
      <c r="C143" s="106"/>
      <c r="D143" s="106"/>
      <c r="E143" s="7"/>
      <c r="F143" s="7"/>
      <c r="G143" s="6"/>
      <c r="H143" s="66"/>
      <c r="I143" s="31"/>
    </row>
    <row r="144" spans="1:49" s="10" customFormat="1" ht="12.75" customHeight="1">
      <c r="A144" s="135" t="s">
        <v>90</v>
      </c>
      <c r="B144" s="136" t="s">
        <v>162</v>
      </c>
      <c r="C144" s="113"/>
      <c r="D144" s="122"/>
      <c r="E144" s="67"/>
      <c r="F144" s="58"/>
      <c r="G144" s="59"/>
      <c r="H144" s="60"/>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row>
    <row r="145" spans="1:49" s="10" customFormat="1" ht="4.5" customHeight="1">
      <c r="A145" s="121"/>
      <c r="B145" s="137"/>
      <c r="C145" s="113"/>
      <c r="D145" s="122"/>
      <c r="E145" s="67"/>
      <c r="F145" s="50">
        <f aca="true" t="shared" si="2" ref="F145:F205">ROUND(E145*C145,2)</f>
        <v>0</v>
      </c>
      <c r="G145" s="59"/>
      <c r="H145" s="60"/>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row>
    <row r="146" spans="1:49" s="10" customFormat="1" ht="12.75" customHeight="1">
      <c r="A146" s="121">
        <v>1</v>
      </c>
      <c r="B146" s="138" t="s">
        <v>163</v>
      </c>
      <c r="C146" s="134">
        <v>1</v>
      </c>
      <c r="D146" s="139" t="s">
        <v>93</v>
      </c>
      <c r="E146" s="67"/>
      <c r="F146" s="50">
        <f t="shared" si="2"/>
        <v>0</v>
      </c>
      <c r="G146" s="59"/>
      <c r="H146" s="60"/>
      <c r="I146" s="6"/>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row>
    <row r="147" spans="1:49" s="10" customFormat="1" ht="4.5" customHeight="1">
      <c r="A147" s="121"/>
      <c r="B147" s="138"/>
      <c r="C147" s="134"/>
      <c r="D147" s="139"/>
      <c r="E147" s="67"/>
      <c r="F147" s="50">
        <f t="shared" si="2"/>
        <v>0</v>
      </c>
      <c r="G147" s="59"/>
      <c r="H147" s="60"/>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row>
    <row r="148" spans="1:49" s="10" customFormat="1" ht="12.75" customHeight="1">
      <c r="A148" s="106">
        <v>2</v>
      </c>
      <c r="B148" s="140" t="s">
        <v>101</v>
      </c>
      <c r="C148" s="134"/>
      <c r="D148" s="139"/>
      <c r="E148" s="67"/>
      <c r="F148" s="50">
        <f t="shared" si="2"/>
        <v>0</v>
      </c>
      <c r="G148" s="59"/>
      <c r="H148" s="60"/>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row>
    <row r="149" spans="1:49" s="10" customFormat="1" ht="12.75" customHeight="1">
      <c r="A149" s="121">
        <v>2.1</v>
      </c>
      <c r="B149" s="138" t="s">
        <v>164</v>
      </c>
      <c r="C149" s="134">
        <v>17.04</v>
      </c>
      <c r="D149" s="139" t="s">
        <v>13</v>
      </c>
      <c r="E149" s="67"/>
      <c r="F149" s="50">
        <f t="shared" si="2"/>
        <v>0</v>
      </c>
      <c r="G149" s="59"/>
      <c r="H149" s="60"/>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row>
    <row r="150" spans="1:49" s="10" customFormat="1" ht="12.75" customHeight="1">
      <c r="A150" s="121">
        <v>2.2</v>
      </c>
      <c r="B150" s="138" t="s">
        <v>165</v>
      </c>
      <c r="C150" s="134">
        <v>9.08</v>
      </c>
      <c r="D150" s="139" t="s">
        <v>13</v>
      </c>
      <c r="E150" s="67"/>
      <c r="F150" s="50">
        <f t="shared" si="2"/>
        <v>0</v>
      </c>
      <c r="G150" s="59"/>
      <c r="H150" s="60"/>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row>
    <row r="151" spans="1:49" s="10" customFormat="1" ht="25.5">
      <c r="A151" s="121">
        <v>2.3</v>
      </c>
      <c r="B151" s="131" t="s">
        <v>301</v>
      </c>
      <c r="C151" s="180">
        <v>9.56</v>
      </c>
      <c r="D151" s="181" t="s">
        <v>13</v>
      </c>
      <c r="E151" s="182"/>
      <c r="F151" s="183">
        <f t="shared" si="2"/>
        <v>0</v>
      </c>
      <c r="G151" s="59"/>
      <c r="H151" s="60"/>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row>
    <row r="152" spans="1:49" s="10" customFormat="1" ht="4.5" customHeight="1">
      <c r="A152" s="121"/>
      <c r="B152" s="138"/>
      <c r="C152" s="134"/>
      <c r="D152" s="139"/>
      <c r="E152" s="67"/>
      <c r="F152" s="50">
        <f t="shared" si="2"/>
        <v>0</v>
      </c>
      <c r="G152" s="59"/>
      <c r="H152" s="60"/>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row>
    <row r="153" spans="1:49" s="10" customFormat="1" ht="12.75" customHeight="1">
      <c r="A153" s="106">
        <v>3</v>
      </c>
      <c r="B153" s="140" t="s">
        <v>316</v>
      </c>
      <c r="C153" s="134"/>
      <c r="D153" s="141"/>
      <c r="E153" s="67"/>
      <c r="F153" s="50">
        <f t="shared" si="2"/>
        <v>0</v>
      </c>
      <c r="G153" s="59"/>
      <c r="H153" s="60"/>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row>
    <row r="154" spans="1:49" s="10" customFormat="1" ht="12.75" customHeight="1">
      <c r="A154" s="121">
        <v>3.1</v>
      </c>
      <c r="B154" s="138" t="s">
        <v>313</v>
      </c>
      <c r="C154" s="142">
        <v>2.62</v>
      </c>
      <c r="D154" s="139" t="s">
        <v>13</v>
      </c>
      <c r="E154" s="67"/>
      <c r="F154" s="50">
        <f t="shared" si="2"/>
        <v>0</v>
      </c>
      <c r="G154" s="59"/>
      <c r="H154" s="60"/>
      <c r="I154" s="6"/>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row>
    <row r="155" spans="1:49" s="10" customFormat="1" ht="12.75" customHeight="1">
      <c r="A155" s="121">
        <v>3.2</v>
      </c>
      <c r="B155" s="138" t="s">
        <v>314</v>
      </c>
      <c r="C155" s="142">
        <v>1.88</v>
      </c>
      <c r="D155" s="139" t="s">
        <v>13</v>
      </c>
      <c r="E155" s="67"/>
      <c r="F155" s="50">
        <f t="shared" si="2"/>
        <v>0</v>
      </c>
      <c r="G155" s="59"/>
      <c r="H155" s="60"/>
      <c r="I155" s="6"/>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row>
    <row r="156" spans="1:49" s="10" customFormat="1" ht="12.75" customHeight="1">
      <c r="A156" s="121">
        <v>3.3</v>
      </c>
      <c r="B156" s="138" t="s">
        <v>166</v>
      </c>
      <c r="C156" s="142">
        <v>2.75</v>
      </c>
      <c r="D156" s="139" t="s">
        <v>13</v>
      </c>
      <c r="E156" s="67"/>
      <c r="F156" s="50">
        <f t="shared" si="2"/>
        <v>0</v>
      </c>
      <c r="G156" s="59"/>
      <c r="H156" s="60"/>
      <c r="I156" s="6"/>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row>
    <row r="157" spans="1:49" s="10" customFormat="1" ht="12.75" customHeight="1">
      <c r="A157" s="121">
        <v>3.4</v>
      </c>
      <c r="B157" s="138" t="s">
        <v>167</v>
      </c>
      <c r="C157" s="142">
        <v>1.54</v>
      </c>
      <c r="D157" s="139" t="s">
        <v>13</v>
      </c>
      <c r="E157" s="67"/>
      <c r="F157" s="50">
        <f t="shared" si="2"/>
        <v>0</v>
      </c>
      <c r="G157" s="59"/>
      <c r="H157" s="60"/>
      <c r="I157" s="6"/>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row>
    <row r="158" spans="1:49" s="10" customFormat="1" ht="12.75" customHeight="1">
      <c r="A158" s="121">
        <v>3.5</v>
      </c>
      <c r="B158" s="138" t="s">
        <v>168</v>
      </c>
      <c r="C158" s="142">
        <v>7.73</v>
      </c>
      <c r="D158" s="139" t="s">
        <v>13</v>
      </c>
      <c r="E158" s="67"/>
      <c r="F158" s="50">
        <f t="shared" si="2"/>
        <v>0</v>
      </c>
      <c r="G158" s="59"/>
      <c r="H158" s="60"/>
      <c r="I158" s="6"/>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row>
    <row r="159" spans="1:49" s="10" customFormat="1" ht="12.75" customHeight="1">
      <c r="A159" s="121">
        <v>3.6</v>
      </c>
      <c r="B159" s="138" t="s">
        <v>169</v>
      </c>
      <c r="C159" s="142">
        <v>2</v>
      </c>
      <c r="D159" s="139" t="s">
        <v>24</v>
      </c>
      <c r="E159" s="67"/>
      <c r="F159" s="50">
        <f t="shared" si="2"/>
        <v>0</v>
      </c>
      <c r="G159" s="59"/>
      <c r="H159" s="60"/>
      <c r="I159" s="6"/>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row>
    <row r="160" spans="1:49" s="10" customFormat="1" ht="4.5" customHeight="1">
      <c r="A160" s="121"/>
      <c r="B160" s="138"/>
      <c r="C160" s="142"/>
      <c r="D160" s="139"/>
      <c r="E160" s="67"/>
      <c r="F160" s="50">
        <f t="shared" si="2"/>
        <v>0</v>
      </c>
      <c r="G160" s="59"/>
      <c r="H160" s="60"/>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row>
    <row r="161" spans="1:49" s="10" customFormat="1" ht="12.75" customHeight="1">
      <c r="A161" s="121">
        <v>4</v>
      </c>
      <c r="B161" s="138" t="s">
        <v>170</v>
      </c>
      <c r="C161" s="142">
        <v>38.4</v>
      </c>
      <c r="D161" s="139" t="s">
        <v>14</v>
      </c>
      <c r="E161" s="67"/>
      <c r="F161" s="50">
        <f t="shared" si="2"/>
        <v>0</v>
      </c>
      <c r="G161" s="59"/>
      <c r="H161" s="60"/>
      <c r="I161" s="68"/>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row>
    <row r="162" spans="1:49" s="10" customFormat="1" ht="4.5" customHeight="1">
      <c r="A162" s="121"/>
      <c r="B162" s="140"/>
      <c r="C162" s="143"/>
      <c r="D162" s="141"/>
      <c r="E162" s="67"/>
      <c r="F162" s="50">
        <f t="shared" si="2"/>
        <v>0</v>
      </c>
      <c r="G162" s="59"/>
      <c r="H162" s="60"/>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row>
    <row r="163" spans="1:49" s="10" customFormat="1" ht="12.75" customHeight="1">
      <c r="A163" s="106">
        <v>5</v>
      </c>
      <c r="B163" s="140" t="s">
        <v>171</v>
      </c>
      <c r="C163" s="143"/>
      <c r="D163" s="141"/>
      <c r="E163" s="67"/>
      <c r="F163" s="50">
        <f t="shared" si="2"/>
        <v>0</v>
      </c>
      <c r="G163" s="59"/>
      <c r="H163" s="60"/>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row>
    <row r="164" spans="1:49" s="10" customFormat="1" ht="12.75" customHeight="1">
      <c r="A164" s="121">
        <v>5.1</v>
      </c>
      <c r="B164" s="138" t="s">
        <v>172</v>
      </c>
      <c r="C164" s="142">
        <v>42.83</v>
      </c>
      <c r="D164" s="139" t="s">
        <v>14</v>
      </c>
      <c r="E164" s="67"/>
      <c r="F164" s="50">
        <f t="shared" si="2"/>
        <v>0</v>
      </c>
      <c r="G164" s="59"/>
      <c r="H164" s="60"/>
      <c r="I164" s="6"/>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row>
    <row r="165" spans="1:49" s="10" customFormat="1" ht="12.75" customHeight="1">
      <c r="A165" s="121">
        <v>5.2</v>
      </c>
      <c r="B165" s="138" t="s">
        <v>173</v>
      </c>
      <c r="C165" s="142">
        <v>20.42</v>
      </c>
      <c r="D165" s="139" t="s">
        <v>14</v>
      </c>
      <c r="E165" s="67"/>
      <c r="F165" s="50">
        <f t="shared" si="2"/>
        <v>0</v>
      </c>
      <c r="G165" s="59"/>
      <c r="H165" s="60"/>
      <c r="I165" s="6"/>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row>
    <row r="166" spans="1:49" s="10" customFormat="1" ht="12.75" customHeight="1">
      <c r="A166" s="121">
        <v>5.3</v>
      </c>
      <c r="B166" s="138" t="s">
        <v>174</v>
      </c>
      <c r="C166" s="142">
        <v>30.13</v>
      </c>
      <c r="D166" s="139" t="s">
        <v>14</v>
      </c>
      <c r="E166" s="67"/>
      <c r="F166" s="50">
        <f t="shared" si="2"/>
        <v>0</v>
      </c>
      <c r="G166" s="59"/>
      <c r="H166" s="60"/>
      <c r="I166" s="6"/>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row>
    <row r="167" spans="1:49" s="10" customFormat="1" ht="4.5" customHeight="1">
      <c r="A167" s="121"/>
      <c r="B167" s="140"/>
      <c r="C167" s="143"/>
      <c r="D167" s="141"/>
      <c r="E167" s="67"/>
      <c r="F167" s="50">
        <f t="shared" si="2"/>
        <v>0</v>
      </c>
      <c r="G167" s="59"/>
      <c r="H167" s="60"/>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row>
    <row r="168" spans="1:49" s="10" customFormat="1" ht="12.75" customHeight="1">
      <c r="A168" s="121">
        <v>6</v>
      </c>
      <c r="B168" s="138" t="s">
        <v>94</v>
      </c>
      <c r="C168" s="144">
        <v>27.4</v>
      </c>
      <c r="D168" s="139" t="s">
        <v>21</v>
      </c>
      <c r="E168" s="67"/>
      <c r="F168" s="50">
        <f t="shared" si="2"/>
        <v>0</v>
      </c>
      <c r="G168" s="59"/>
      <c r="H168" s="60"/>
      <c r="I168" s="6"/>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row>
    <row r="169" spans="1:49" s="10" customFormat="1" ht="4.5" customHeight="1">
      <c r="A169" s="121"/>
      <c r="B169" s="138"/>
      <c r="C169" s="143"/>
      <c r="D169" s="141"/>
      <c r="E169" s="67"/>
      <c r="F169" s="50">
        <f t="shared" si="2"/>
        <v>0</v>
      </c>
      <c r="G169" s="59"/>
      <c r="H169" s="60"/>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row>
    <row r="170" spans="1:49" s="10" customFormat="1" ht="12.75" customHeight="1">
      <c r="A170" s="106">
        <v>7</v>
      </c>
      <c r="B170" s="140" t="s">
        <v>175</v>
      </c>
      <c r="C170" s="143"/>
      <c r="D170" s="141"/>
      <c r="E170" s="67"/>
      <c r="F170" s="50">
        <f t="shared" si="2"/>
        <v>0</v>
      </c>
      <c r="G170" s="59"/>
      <c r="H170" s="60"/>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row>
    <row r="171" spans="1:49" s="10" customFormat="1" ht="12.75" customHeight="1">
      <c r="A171" s="121">
        <v>7.1</v>
      </c>
      <c r="B171" s="138" t="s">
        <v>176</v>
      </c>
      <c r="C171" s="142">
        <v>52.99</v>
      </c>
      <c r="D171" s="139" t="s">
        <v>14</v>
      </c>
      <c r="E171" s="67"/>
      <c r="F171" s="50">
        <f t="shared" si="2"/>
        <v>0</v>
      </c>
      <c r="G171" s="59"/>
      <c r="H171" s="60"/>
      <c r="I171" s="6"/>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row>
    <row r="172" spans="1:49" s="10" customFormat="1" ht="12.75" customHeight="1">
      <c r="A172" s="121">
        <v>7.2</v>
      </c>
      <c r="B172" s="138" t="s">
        <v>177</v>
      </c>
      <c r="C172" s="142">
        <v>47.39</v>
      </c>
      <c r="D172" s="139" t="s">
        <v>14</v>
      </c>
      <c r="E172" s="67"/>
      <c r="F172" s="50">
        <f t="shared" si="2"/>
        <v>0</v>
      </c>
      <c r="G172" s="59"/>
      <c r="H172" s="60"/>
      <c r="I172" s="6"/>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row>
    <row r="173" spans="1:49" s="10" customFormat="1" ht="12.75" customHeight="1">
      <c r="A173" s="121">
        <v>7.3</v>
      </c>
      <c r="B173" s="138" t="s">
        <v>178</v>
      </c>
      <c r="C173" s="142">
        <v>43.56</v>
      </c>
      <c r="D173" s="139" t="s">
        <v>14</v>
      </c>
      <c r="E173" s="67"/>
      <c r="F173" s="50">
        <f t="shared" si="2"/>
        <v>0</v>
      </c>
      <c r="G173" s="59"/>
      <c r="H173" s="60"/>
      <c r="I173" s="6"/>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row>
    <row r="174" spans="1:49" s="10" customFormat="1" ht="12.75" customHeight="1">
      <c r="A174" s="121">
        <v>7.4</v>
      </c>
      <c r="B174" s="138" t="s">
        <v>179</v>
      </c>
      <c r="C174" s="142">
        <v>44.73</v>
      </c>
      <c r="D174" s="139" t="s">
        <v>14</v>
      </c>
      <c r="E174" s="67"/>
      <c r="F174" s="50">
        <f t="shared" si="2"/>
        <v>0</v>
      </c>
      <c r="G174" s="59"/>
      <c r="H174" s="60"/>
      <c r="I174" s="6"/>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row>
    <row r="175" spans="1:49" s="10" customFormat="1" ht="12.75" customHeight="1">
      <c r="A175" s="121">
        <v>7.5</v>
      </c>
      <c r="B175" s="138" t="s">
        <v>95</v>
      </c>
      <c r="C175" s="142">
        <v>93.04</v>
      </c>
      <c r="D175" s="139" t="s">
        <v>21</v>
      </c>
      <c r="E175" s="67"/>
      <c r="F175" s="50">
        <f t="shared" si="2"/>
        <v>0</v>
      </c>
      <c r="G175" s="59"/>
      <c r="H175" s="60"/>
      <c r="I175" s="6"/>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row>
    <row r="176" spans="1:49" s="10" customFormat="1" ht="12.75" customHeight="1">
      <c r="A176" s="121">
        <v>7.6</v>
      </c>
      <c r="B176" s="138" t="s">
        <v>180</v>
      </c>
      <c r="C176" s="142">
        <v>26.8</v>
      </c>
      <c r="D176" s="139" t="s">
        <v>21</v>
      </c>
      <c r="E176" s="67"/>
      <c r="F176" s="50">
        <f t="shared" si="2"/>
        <v>0</v>
      </c>
      <c r="G176" s="59"/>
      <c r="H176" s="60"/>
      <c r="I176" s="69"/>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row>
    <row r="177" spans="1:49" s="10" customFormat="1" ht="12.75" customHeight="1">
      <c r="A177" s="121">
        <v>7.7</v>
      </c>
      <c r="B177" s="138" t="s">
        <v>181</v>
      </c>
      <c r="C177" s="142">
        <v>222.9</v>
      </c>
      <c r="D177" s="139" t="s">
        <v>14</v>
      </c>
      <c r="E177" s="67"/>
      <c r="F177" s="50">
        <f t="shared" si="2"/>
        <v>0</v>
      </c>
      <c r="G177" s="59"/>
      <c r="H177" s="60"/>
      <c r="I177" s="6"/>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row>
    <row r="178" spans="1:49" s="10" customFormat="1" ht="12.75" customHeight="1">
      <c r="A178" s="121">
        <v>7.8</v>
      </c>
      <c r="B178" s="138" t="s">
        <v>182</v>
      </c>
      <c r="C178" s="142">
        <v>222.9</v>
      </c>
      <c r="D178" s="139" t="s">
        <v>14</v>
      </c>
      <c r="E178" s="67"/>
      <c r="F178" s="50">
        <f t="shared" si="2"/>
        <v>0</v>
      </c>
      <c r="G178" s="59"/>
      <c r="H178" s="60"/>
      <c r="I178" s="6"/>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row>
    <row r="179" spans="1:49" s="10" customFormat="1" ht="12.75" customHeight="1">
      <c r="A179" s="121"/>
      <c r="B179" s="138"/>
      <c r="C179" s="142"/>
      <c r="D179" s="139"/>
      <c r="E179" s="67"/>
      <c r="F179" s="50">
        <f t="shared" si="2"/>
        <v>0</v>
      </c>
      <c r="G179" s="59"/>
      <c r="H179" s="60"/>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row>
    <row r="180" spans="1:49" s="10" customFormat="1" ht="12.75" customHeight="1">
      <c r="A180" s="121">
        <v>8</v>
      </c>
      <c r="B180" s="138" t="s">
        <v>183</v>
      </c>
      <c r="C180" s="142">
        <v>23.68</v>
      </c>
      <c r="D180" s="139" t="s">
        <v>14</v>
      </c>
      <c r="E180" s="67"/>
      <c r="F180" s="50">
        <f t="shared" si="2"/>
        <v>0</v>
      </c>
      <c r="G180" s="59"/>
      <c r="H180" s="60"/>
      <c r="I180" s="6"/>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row>
    <row r="181" spans="1:49" s="10" customFormat="1" ht="4.5" customHeight="1">
      <c r="A181" s="121"/>
      <c r="B181" s="138"/>
      <c r="C181" s="142"/>
      <c r="D181" s="139"/>
      <c r="E181" s="67"/>
      <c r="F181" s="50">
        <f t="shared" si="2"/>
        <v>0</v>
      </c>
      <c r="G181" s="59"/>
      <c r="H181" s="60"/>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row>
    <row r="182" spans="1:49" s="10" customFormat="1" ht="12.75" customHeight="1">
      <c r="A182" s="106">
        <v>9</v>
      </c>
      <c r="B182" s="140" t="s">
        <v>184</v>
      </c>
      <c r="C182" s="142"/>
      <c r="D182" s="139"/>
      <c r="E182" s="67"/>
      <c r="F182" s="50">
        <f t="shared" si="2"/>
        <v>0</v>
      </c>
      <c r="G182" s="59"/>
      <c r="H182" s="60"/>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row>
    <row r="183" spans="1:49" s="10" customFormat="1" ht="12.75" customHeight="1">
      <c r="A183" s="121">
        <v>9.1</v>
      </c>
      <c r="B183" s="138" t="s">
        <v>185</v>
      </c>
      <c r="C183" s="142">
        <v>1</v>
      </c>
      <c r="D183" s="139" t="s">
        <v>24</v>
      </c>
      <c r="E183" s="67"/>
      <c r="F183" s="50">
        <f t="shared" si="2"/>
        <v>0</v>
      </c>
      <c r="G183" s="59"/>
      <c r="H183" s="60"/>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row>
    <row r="184" spans="1:49" s="10" customFormat="1" ht="12.75" customHeight="1">
      <c r="A184" s="121">
        <v>9.2</v>
      </c>
      <c r="B184" s="138" t="s">
        <v>186</v>
      </c>
      <c r="C184" s="142">
        <v>6.63</v>
      </c>
      <c r="D184" s="139" t="s">
        <v>14</v>
      </c>
      <c r="E184" s="67"/>
      <c r="F184" s="50">
        <f t="shared" si="2"/>
        <v>0</v>
      </c>
      <c r="G184" s="59"/>
      <c r="H184" s="60"/>
      <c r="I184" s="6"/>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row>
    <row r="185" spans="1:49" s="10" customFormat="1" ht="12.75" customHeight="1">
      <c r="A185" s="121">
        <v>9.3</v>
      </c>
      <c r="B185" s="138" t="s">
        <v>187</v>
      </c>
      <c r="C185" s="142">
        <v>1</v>
      </c>
      <c r="D185" s="139" t="s">
        <v>24</v>
      </c>
      <c r="E185" s="67"/>
      <c r="F185" s="50">
        <f t="shared" si="2"/>
        <v>0</v>
      </c>
      <c r="G185" s="59"/>
      <c r="H185" s="60"/>
      <c r="I185" s="6"/>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row>
    <row r="186" spans="1:49" s="10" customFormat="1" ht="4.5" customHeight="1">
      <c r="A186" s="121"/>
      <c r="B186" s="138"/>
      <c r="C186" s="142"/>
      <c r="D186" s="139"/>
      <c r="E186" s="67"/>
      <c r="F186" s="50">
        <f t="shared" si="2"/>
        <v>0</v>
      </c>
      <c r="G186" s="59"/>
      <c r="H186" s="60"/>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row>
    <row r="187" spans="1:49" s="10" customFormat="1" ht="12.75" customHeight="1">
      <c r="A187" s="106">
        <v>10</v>
      </c>
      <c r="B187" s="140" t="s">
        <v>188</v>
      </c>
      <c r="C187" s="142"/>
      <c r="D187" s="139"/>
      <c r="E187" s="67"/>
      <c r="F187" s="50">
        <f t="shared" si="2"/>
        <v>0</v>
      </c>
      <c r="G187" s="59"/>
      <c r="H187" s="60"/>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row>
    <row r="188" spans="1:49" s="10" customFormat="1" ht="25.5">
      <c r="A188" s="121">
        <v>10.1</v>
      </c>
      <c r="B188" s="131" t="s">
        <v>302</v>
      </c>
      <c r="C188" s="184">
        <v>46.32</v>
      </c>
      <c r="D188" s="181" t="s">
        <v>21</v>
      </c>
      <c r="E188" s="182"/>
      <c r="F188" s="183">
        <f t="shared" si="2"/>
        <v>0</v>
      </c>
      <c r="G188" s="59"/>
      <c r="H188" s="60"/>
      <c r="I188" s="6"/>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row>
    <row r="189" spans="1:49" s="10" customFormat="1" ht="12.75" customHeight="1">
      <c r="A189" s="121">
        <v>10.2</v>
      </c>
      <c r="B189" s="138" t="s">
        <v>303</v>
      </c>
      <c r="C189" s="142">
        <v>3</v>
      </c>
      <c r="D189" s="139" t="s">
        <v>24</v>
      </c>
      <c r="E189" s="67"/>
      <c r="F189" s="50">
        <f t="shared" si="2"/>
        <v>0</v>
      </c>
      <c r="G189" s="59"/>
      <c r="H189" s="60"/>
      <c r="I189" s="6"/>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row>
    <row r="190" spans="1:49" s="10" customFormat="1" ht="12.75" customHeight="1">
      <c r="A190" s="121">
        <v>10.3</v>
      </c>
      <c r="B190" s="138" t="s">
        <v>304</v>
      </c>
      <c r="C190" s="142">
        <v>8</v>
      </c>
      <c r="D190" s="139" t="s">
        <v>24</v>
      </c>
      <c r="E190" s="67"/>
      <c r="F190" s="50">
        <f t="shared" si="2"/>
        <v>0</v>
      </c>
      <c r="G190" s="59"/>
      <c r="H190" s="60"/>
      <c r="I190" s="6"/>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row>
    <row r="191" spans="1:49" s="10" customFormat="1" ht="12.75" customHeight="1">
      <c r="A191" s="121">
        <v>10.4</v>
      </c>
      <c r="B191" s="138" t="s">
        <v>305</v>
      </c>
      <c r="C191" s="142">
        <v>6</v>
      </c>
      <c r="D191" s="139" t="s">
        <v>24</v>
      </c>
      <c r="E191" s="67"/>
      <c r="F191" s="50">
        <f t="shared" si="2"/>
        <v>0</v>
      </c>
      <c r="G191" s="59"/>
      <c r="H191" s="60"/>
      <c r="I191" s="6"/>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row>
    <row r="192" spans="1:49" s="10" customFormat="1" ht="12.75" customHeight="1">
      <c r="A192" s="121">
        <v>10.5</v>
      </c>
      <c r="B192" s="138" t="s">
        <v>306</v>
      </c>
      <c r="C192" s="142">
        <v>2</v>
      </c>
      <c r="D192" s="139" t="s">
        <v>24</v>
      </c>
      <c r="E192" s="67"/>
      <c r="F192" s="50">
        <f t="shared" si="2"/>
        <v>0</v>
      </c>
      <c r="G192" s="59"/>
      <c r="H192" s="60"/>
      <c r="I192" s="6"/>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row>
    <row r="193" spans="1:49" s="10" customFormat="1" ht="12.75" customHeight="1">
      <c r="A193" s="121">
        <v>10.6</v>
      </c>
      <c r="B193" s="138" t="s">
        <v>307</v>
      </c>
      <c r="C193" s="142">
        <v>12</v>
      </c>
      <c r="D193" s="139" t="s">
        <v>24</v>
      </c>
      <c r="E193" s="67"/>
      <c r="F193" s="50">
        <f t="shared" si="2"/>
        <v>0</v>
      </c>
      <c r="G193" s="59"/>
      <c r="H193" s="60"/>
      <c r="I193" s="6"/>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row>
    <row r="194" spans="1:49" s="10" customFormat="1" ht="25.5" customHeight="1">
      <c r="A194" s="121">
        <v>10.7</v>
      </c>
      <c r="B194" s="137" t="s">
        <v>196</v>
      </c>
      <c r="C194" s="142">
        <v>1</v>
      </c>
      <c r="D194" s="139" t="s">
        <v>24</v>
      </c>
      <c r="E194" s="67"/>
      <c r="F194" s="50">
        <f t="shared" si="2"/>
        <v>0</v>
      </c>
      <c r="G194" s="59"/>
      <c r="H194" s="60"/>
      <c r="I194" s="6"/>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row>
    <row r="195" spans="1:49" s="10" customFormat="1" ht="4.5" customHeight="1">
      <c r="A195" s="121"/>
      <c r="B195" s="138"/>
      <c r="C195" s="142"/>
      <c r="D195" s="139"/>
      <c r="E195" s="67"/>
      <c r="F195" s="50">
        <f t="shared" si="2"/>
        <v>0</v>
      </c>
      <c r="G195" s="59"/>
      <c r="H195" s="60"/>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row>
    <row r="196" spans="1:49" s="10" customFormat="1" ht="12.75" customHeight="1">
      <c r="A196" s="121">
        <v>11</v>
      </c>
      <c r="B196" s="140" t="s">
        <v>189</v>
      </c>
      <c r="C196" s="142"/>
      <c r="D196" s="139"/>
      <c r="E196" s="67"/>
      <c r="F196" s="50">
        <f t="shared" si="2"/>
        <v>0</v>
      </c>
      <c r="G196" s="59"/>
      <c r="H196" s="60"/>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row>
    <row r="197" spans="1:49" s="10" customFormat="1" ht="12.75" customHeight="1">
      <c r="A197" s="121">
        <v>11.1</v>
      </c>
      <c r="B197" s="138" t="s">
        <v>190</v>
      </c>
      <c r="C197" s="142">
        <v>1</v>
      </c>
      <c r="D197" s="139" t="s">
        <v>24</v>
      </c>
      <c r="E197" s="67"/>
      <c r="F197" s="50">
        <f t="shared" si="2"/>
        <v>0</v>
      </c>
      <c r="G197" s="59"/>
      <c r="H197" s="60"/>
      <c r="I197" s="6"/>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row>
    <row r="198" spans="1:49" s="10" customFormat="1" ht="12.75" customHeight="1">
      <c r="A198" s="121">
        <v>11.2</v>
      </c>
      <c r="B198" s="138" t="s">
        <v>191</v>
      </c>
      <c r="C198" s="142">
        <v>2</v>
      </c>
      <c r="D198" s="139" t="s">
        <v>24</v>
      </c>
      <c r="E198" s="67"/>
      <c r="F198" s="50">
        <f t="shared" si="2"/>
        <v>0</v>
      </c>
      <c r="G198" s="59"/>
      <c r="H198" s="60"/>
      <c r="I198" s="6"/>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row>
    <row r="199" spans="1:49" s="10" customFormat="1" ht="12.75" customHeight="1">
      <c r="A199" s="121">
        <v>11.3</v>
      </c>
      <c r="B199" s="138" t="s">
        <v>192</v>
      </c>
      <c r="C199" s="142">
        <v>1</v>
      </c>
      <c r="D199" s="139" t="s">
        <v>24</v>
      </c>
      <c r="E199" s="67"/>
      <c r="F199" s="50">
        <f t="shared" si="2"/>
        <v>0</v>
      </c>
      <c r="G199" s="59"/>
      <c r="H199" s="60"/>
      <c r="I199" s="6"/>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row>
    <row r="200" spans="1:49" s="10" customFormat="1" ht="12.75" customHeight="1">
      <c r="A200" s="121">
        <v>11.4</v>
      </c>
      <c r="B200" s="138" t="s">
        <v>193</v>
      </c>
      <c r="C200" s="142">
        <v>2</v>
      </c>
      <c r="D200" s="139" t="s">
        <v>24</v>
      </c>
      <c r="E200" s="67"/>
      <c r="F200" s="50">
        <f t="shared" si="2"/>
        <v>0</v>
      </c>
      <c r="G200" s="59"/>
      <c r="H200" s="60"/>
      <c r="I200" s="6"/>
      <c r="J200" s="45"/>
      <c r="K200" s="70"/>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row>
    <row r="201" spans="1:49" s="10" customFormat="1" ht="4.5" customHeight="1">
      <c r="A201" s="121"/>
      <c r="B201" s="145"/>
      <c r="C201" s="146"/>
      <c r="D201" s="147"/>
      <c r="E201" s="67"/>
      <c r="F201" s="50">
        <f t="shared" si="2"/>
        <v>0</v>
      </c>
      <c r="G201" s="59"/>
      <c r="H201" s="60"/>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row>
    <row r="202" spans="1:49" s="10" customFormat="1" ht="12.75" customHeight="1">
      <c r="A202" s="106">
        <v>12</v>
      </c>
      <c r="B202" s="148" t="s">
        <v>194</v>
      </c>
      <c r="C202" s="146"/>
      <c r="D202" s="147"/>
      <c r="E202" s="67"/>
      <c r="F202" s="50">
        <f t="shared" si="2"/>
        <v>0</v>
      </c>
      <c r="G202" s="59"/>
      <c r="H202" s="60"/>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row>
    <row r="203" spans="1:49" s="10" customFormat="1" ht="129" customHeight="1">
      <c r="A203" s="121">
        <v>12.1</v>
      </c>
      <c r="B203" s="131" t="s">
        <v>197</v>
      </c>
      <c r="C203" s="146">
        <v>2</v>
      </c>
      <c r="D203" s="147" t="s">
        <v>24</v>
      </c>
      <c r="E203" s="67"/>
      <c r="F203" s="50">
        <f t="shared" si="2"/>
        <v>0</v>
      </c>
      <c r="G203" s="59"/>
      <c r="H203" s="60"/>
      <c r="I203" s="6"/>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row>
    <row r="204" spans="1:49" s="10" customFormat="1" ht="130.5" customHeight="1">
      <c r="A204" s="121">
        <v>12.2</v>
      </c>
      <c r="B204" s="149" t="s">
        <v>239</v>
      </c>
      <c r="C204" s="146">
        <v>1</v>
      </c>
      <c r="D204" s="147" t="s">
        <v>24</v>
      </c>
      <c r="E204" s="67"/>
      <c r="F204" s="50">
        <f t="shared" si="2"/>
        <v>0</v>
      </c>
      <c r="G204" s="59"/>
      <c r="H204" s="60"/>
      <c r="I204" s="6"/>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row>
    <row r="205" spans="1:49" s="10" customFormat="1" ht="12.75" customHeight="1">
      <c r="A205" s="121">
        <v>13</v>
      </c>
      <c r="B205" s="138" t="s">
        <v>195</v>
      </c>
      <c r="C205" s="142">
        <v>1</v>
      </c>
      <c r="D205" s="139" t="s">
        <v>24</v>
      </c>
      <c r="E205" s="67"/>
      <c r="F205" s="50">
        <f t="shared" si="2"/>
        <v>0</v>
      </c>
      <c r="G205" s="59"/>
      <c r="H205" s="60"/>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row>
    <row r="206" spans="1:49" s="10" customFormat="1" ht="12.75" customHeight="1">
      <c r="A206" s="121"/>
      <c r="B206" s="150" t="s">
        <v>198</v>
      </c>
      <c r="C206" s="113"/>
      <c r="D206" s="122"/>
      <c r="E206" s="67"/>
      <c r="F206" s="71">
        <f>SUM(F145:F205)</f>
        <v>0</v>
      </c>
      <c r="G206" s="59"/>
      <c r="H206" s="60"/>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row>
    <row r="207" spans="1:49" s="10" customFormat="1" ht="12.75" customHeight="1">
      <c r="A207" s="121"/>
      <c r="B207" s="137"/>
      <c r="C207" s="113"/>
      <c r="D207" s="122"/>
      <c r="E207" s="67"/>
      <c r="F207" s="58"/>
      <c r="G207" s="59"/>
      <c r="H207" s="60"/>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row>
    <row r="208" spans="1:7" ht="12.75" customHeight="1">
      <c r="A208" s="106"/>
      <c r="B208" s="135"/>
      <c r="C208" s="106"/>
      <c r="D208" s="106"/>
      <c r="E208" s="7"/>
      <c r="F208" s="7"/>
      <c r="G208" s="6"/>
    </row>
    <row r="209" spans="1:7" ht="8.25" customHeight="1">
      <c r="A209" s="106"/>
      <c r="B209" s="135"/>
      <c r="C209" s="106"/>
      <c r="D209" s="106"/>
      <c r="E209" s="7"/>
      <c r="F209" s="7"/>
      <c r="G209" s="6"/>
    </row>
    <row r="210" spans="1:9" s="22" customFormat="1" ht="12.75" customHeight="1">
      <c r="A210" s="94" t="s">
        <v>147</v>
      </c>
      <c r="B210" s="151" t="s">
        <v>111</v>
      </c>
      <c r="C210" s="152"/>
      <c r="D210" s="151"/>
      <c r="E210" s="72"/>
      <c r="F210" s="73"/>
      <c r="G210" s="6"/>
      <c r="H210" s="74"/>
      <c r="I210" s="75"/>
    </row>
    <row r="211" spans="1:22" s="81" customFormat="1" ht="6" customHeight="1">
      <c r="A211" s="153"/>
      <c r="B211" s="154"/>
      <c r="C211" s="155"/>
      <c r="D211" s="156"/>
      <c r="E211" s="76"/>
      <c r="F211" s="12"/>
      <c r="G211" s="6"/>
      <c r="H211" s="77"/>
      <c r="I211" s="78"/>
      <c r="J211" s="79"/>
      <c r="K211" s="80"/>
      <c r="L211" s="9"/>
      <c r="M211" s="9"/>
      <c r="N211" s="9"/>
      <c r="O211" s="9"/>
      <c r="P211" s="9"/>
      <c r="Q211" s="9"/>
      <c r="R211" s="9"/>
      <c r="S211" s="9"/>
      <c r="T211" s="9"/>
      <c r="U211" s="9"/>
      <c r="V211" s="9"/>
    </row>
    <row r="212" spans="1:22" s="81" customFormat="1" ht="12.75" customHeight="1">
      <c r="A212" s="157">
        <v>1</v>
      </c>
      <c r="B212" s="158" t="s">
        <v>207</v>
      </c>
      <c r="C212" s="125"/>
      <c r="D212" s="159"/>
      <c r="E212" s="12"/>
      <c r="F212" s="12"/>
      <c r="G212" s="6"/>
      <c r="H212" s="77"/>
      <c r="I212" s="78"/>
      <c r="J212" s="79"/>
      <c r="K212" s="80"/>
      <c r="L212" s="9"/>
      <c r="M212" s="9"/>
      <c r="N212" s="9"/>
      <c r="O212" s="9"/>
      <c r="P212" s="9"/>
      <c r="Q212" s="9"/>
      <c r="R212" s="9"/>
      <c r="S212" s="9"/>
      <c r="T212" s="9"/>
      <c r="U212" s="9"/>
      <c r="V212" s="9"/>
    </row>
    <row r="213" spans="1:22" s="81" customFormat="1" ht="38.25">
      <c r="A213" s="160" t="s">
        <v>113</v>
      </c>
      <c r="B213" s="161" t="s">
        <v>199</v>
      </c>
      <c r="C213" s="162">
        <v>1</v>
      </c>
      <c r="D213" s="159" t="s">
        <v>15</v>
      </c>
      <c r="E213" s="12"/>
      <c r="F213" s="50">
        <f aca="true" t="shared" si="3" ref="F213:F254">ROUND(E213*C213,2)</f>
        <v>0</v>
      </c>
      <c r="G213" s="6"/>
      <c r="H213" s="77"/>
      <c r="I213" s="78"/>
      <c r="J213" s="79"/>
      <c r="K213" s="80"/>
      <c r="L213" s="9"/>
      <c r="M213" s="9"/>
      <c r="N213" s="9"/>
      <c r="O213" s="9"/>
      <c r="P213" s="9"/>
      <c r="Q213" s="9"/>
      <c r="R213" s="9"/>
      <c r="S213" s="9"/>
      <c r="T213" s="9"/>
      <c r="U213" s="9"/>
      <c r="V213" s="9"/>
    </row>
    <row r="214" spans="1:22" s="81" customFormat="1" ht="25.5">
      <c r="A214" s="160" t="s">
        <v>114</v>
      </c>
      <c r="B214" s="161" t="s">
        <v>200</v>
      </c>
      <c r="C214" s="162">
        <v>1</v>
      </c>
      <c r="D214" s="159" t="s">
        <v>15</v>
      </c>
      <c r="E214" s="12"/>
      <c r="F214" s="50">
        <f t="shared" si="3"/>
        <v>0</v>
      </c>
      <c r="G214" s="6"/>
      <c r="H214" s="77"/>
      <c r="I214" s="78"/>
      <c r="J214" s="79"/>
      <c r="K214" s="80"/>
      <c r="L214" s="9"/>
      <c r="M214" s="9"/>
      <c r="N214" s="9"/>
      <c r="O214" s="9"/>
      <c r="P214" s="9"/>
      <c r="Q214" s="9"/>
      <c r="R214" s="9"/>
      <c r="S214" s="9"/>
      <c r="T214" s="9"/>
      <c r="U214" s="9"/>
      <c r="V214" s="9"/>
    </row>
    <row r="215" spans="1:22" s="81" customFormat="1" ht="12.75" customHeight="1">
      <c r="A215" s="160" t="s">
        <v>115</v>
      </c>
      <c r="B215" s="161" t="s">
        <v>201</v>
      </c>
      <c r="C215" s="162">
        <v>3</v>
      </c>
      <c r="D215" s="159" t="s">
        <v>15</v>
      </c>
      <c r="E215" s="12"/>
      <c r="F215" s="50">
        <f t="shared" si="3"/>
        <v>0</v>
      </c>
      <c r="G215" s="6"/>
      <c r="H215" s="77"/>
      <c r="I215" s="78"/>
      <c r="J215" s="79"/>
      <c r="K215" s="80"/>
      <c r="L215" s="9"/>
      <c r="M215" s="9"/>
      <c r="N215" s="9"/>
      <c r="O215" s="9"/>
      <c r="P215" s="9"/>
      <c r="Q215" s="9"/>
      <c r="R215" s="9"/>
      <c r="S215" s="9"/>
      <c r="T215" s="9"/>
      <c r="U215" s="9"/>
      <c r="V215" s="9"/>
    </row>
    <row r="216" spans="1:22" s="81" customFormat="1" ht="12.75">
      <c r="A216" s="160" t="s">
        <v>116</v>
      </c>
      <c r="B216" s="161" t="s">
        <v>202</v>
      </c>
      <c r="C216" s="162">
        <v>3</v>
      </c>
      <c r="D216" s="159" t="s">
        <v>15</v>
      </c>
      <c r="E216" s="12"/>
      <c r="F216" s="50">
        <f t="shared" si="3"/>
        <v>0</v>
      </c>
      <c r="G216" s="6"/>
      <c r="H216" s="77"/>
      <c r="I216" s="78"/>
      <c r="J216" s="79"/>
      <c r="K216" s="80"/>
      <c r="L216" s="9"/>
      <c r="M216" s="9"/>
      <c r="N216" s="9"/>
      <c r="O216" s="9"/>
      <c r="P216" s="9"/>
      <c r="Q216" s="9"/>
      <c r="R216" s="9"/>
      <c r="S216" s="9"/>
      <c r="T216" s="9"/>
      <c r="U216" s="9"/>
      <c r="V216" s="9"/>
    </row>
    <row r="217" spans="1:22" s="81" customFormat="1" ht="51">
      <c r="A217" s="160" t="s">
        <v>117</v>
      </c>
      <c r="B217" s="112" t="s">
        <v>203</v>
      </c>
      <c r="C217" s="109">
        <v>10</v>
      </c>
      <c r="D217" s="114" t="s">
        <v>21</v>
      </c>
      <c r="E217" s="82"/>
      <c r="F217" s="50">
        <f t="shared" si="3"/>
        <v>0</v>
      </c>
      <c r="G217" s="6"/>
      <c r="H217" s="77"/>
      <c r="I217" s="78"/>
      <c r="J217" s="79"/>
      <c r="K217" s="80"/>
      <c r="L217" s="9"/>
      <c r="M217" s="9"/>
      <c r="N217" s="9"/>
      <c r="O217" s="9"/>
      <c r="P217" s="9"/>
      <c r="Q217" s="9"/>
      <c r="R217" s="9"/>
      <c r="S217" s="9"/>
      <c r="T217" s="9"/>
      <c r="U217" s="9"/>
      <c r="V217" s="9"/>
    </row>
    <row r="218" spans="1:22" s="81" customFormat="1" ht="40.5" customHeight="1">
      <c r="A218" s="160" t="s">
        <v>118</v>
      </c>
      <c r="B218" s="112" t="s">
        <v>204</v>
      </c>
      <c r="C218" s="109">
        <v>16</v>
      </c>
      <c r="D218" s="114" t="s">
        <v>21</v>
      </c>
      <c r="E218" s="5"/>
      <c r="F218" s="50">
        <f t="shared" si="3"/>
        <v>0</v>
      </c>
      <c r="G218" s="6"/>
      <c r="H218" s="77"/>
      <c r="I218" s="78"/>
      <c r="J218" s="79"/>
      <c r="K218" s="80"/>
      <c r="L218" s="9"/>
      <c r="M218" s="9"/>
      <c r="N218" s="9"/>
      <c r="O218" s="9"/>
      <c r="P218" s="9"/>
      <c r="Q218" s="9"/>
      <c r="R218" s="9"/>
      <c r="S218" s="9"/>
      <c r="T218" s="9"/>
      <c r="U218" s="9"/>
      <c r="V218" s="9"/>
    </row>
    <row r="219" spans="1:22" s="81" customFormat="1" ht="26.25" customHeight="1">
      <c r="A219" s="160" t="s">
        <v>119</v>
      </c>
      <c r="B219" s="112" t="s">
        <v>205</v>
      </c>
      <c r="C219" s="109">
        <v>1</v>
      </c>
      <c r="D219" s="114" t="s">
        <v>15</v>
      </c>
      <c r="E219" s="5"/>
      <c r="F219" s="50">
        <f t="shared" si="3"/>
        <v>0</v>
      </c>
      <c r="G219" s="6"/>
      <c r="H219" s="77"/>
      <c r="I219" s="78"/>
      <c r="J219" s="79"/>
      <c r="K219" s="80"/>
      <c r="L219" s="9"/>
      <c r="M219" s="9"/>
      <c r="N219" s="9"/>
      <c r="O219" s="9"/>
      <c r="P219" s="9"/>
      <c r="Q219" s="9"/>
      <c r="R219" s="9"/>
      <c r="S219" s="9"/>
      <c r="T219" s="9"/>
      <c r="U219" s="9"/>
      <c r="V219" s="9"/>
    </row>
    <row r="220" spans="1:22" s="81" customFormat="1" ht="12.75" customHeight="1">
      <c r="A220" s="160" t="s">
        <v>120</v>
      </c>
      <c r="B220" s="112" t="s">
        <v>206</v>
      </c>
      <c r="C220" s="109">
        <v>1</v>
      </c>
      <c r="D220" s="114" t="s">
        <v>15</v>
      </c>
      <c r="E220" s="82"/>
      <c r="F220" s="50">
        <f t="shared" si="3"/>
        <v>0</v>
      </c>
      <c r="G220" s="6"/>
      <c r="H220" s="77"/>
      <c r="I220" s="78"/>
      <c r="J220" s="79"/>
      <c r="K220" s="80"/>
      <c r="L220" s="9"/>
      <c r="M220" s="9"/>
      <c r="N220" s="9"/>
      <c r="O220" s="9"/>
      <c r="P220" s="9"/>
      <c r="Q220" s="9"/>
      <c r="R220" s="9"/>
      <c r="S220" s="9"/>
      <c r="T220" s="9"/>
      <c r="U220" s="9"/>
      <c r="V220" s="9"/>
    </row>
    <row r="221" spans="1:22" s="81" customFormat="1" ht="12.75" customHeight="1">
      <c r="A221" s="160"/>
      <c r="B221" s="112"/>
      <c r="C221" s="109"/>
      <c r="D221" s="114"/>
      <c r="E221" s="82"/>
      <c r="F221" s="50">
        <f t="shared" si="3"/>
        <v>0</v>
      </c>
      <c r="G221" s="6"/>
      <c r="H221" s="77"/>
      <c r="I221" s="78"/>
      <c r="J221" s="79"/>
      <c r="K221" s="80"/>
      <c r="L221" s="9"/>
      <c r="M221" s="9"/>
      <c r="N221" s="9"/>
      <c r="O221" s="9"/>
      <c r="P221" s="9"/>
      <c r="Q221" s="9"/>
      <c r="R221" s="9"/>
      <c r="S221" s="9"/>
      <c r="T221" s="9"/>
      <c r="U221" s="9"/>
      <c r="V221" s="9"/>
    </row>
    <row r="222" spans="1:22" s="81" customFormat="1" ht="12.75" customHeight="1">
      <c r="A222" s="157">
        <v>2</v>
      </c>
      <c r="B222" s="158" t="s">
        <v>112</v>
      </c>
      <c r="C222" s="125"/>
      <c r="D222" s="159"/>
      <c r="E222" s="12"/>
      <c r="F222" s="50">
        <f t="shared" si="3"/>
        <v>0</v>
      </c>
      <c r="G222" s="6"/>
      <c r="H222" s="83"/>
      <c r="I222" s="78"/>
      <c r="J222" s="79"/>
      <c r="K222" s="80"/>
      <c r="L222" s="9"/>
      <c r="M222" s="9"/>
      <c r="N222" s="9"/>
      <c r="O222" s="9"/>
      <c r="P222" s="9"/>
      <c r="Q222" s="9"/>
      <c r="R222" s="9"/>
      <c r="S222" s="9"/>
      <c r="T222" s="9"/>
      <c r="U222" s="9"/>
      <c r="V222" s="9"/>
    </row>
    <row r="223" spans="1:22" s="81" customFormat="1" ht="12.75" customHeight="1">
      <c r="A223" s="160"/>
      <c r="B223" s="112"/>
      <c r="C223" s="109"/>
      <c r="D223" s="114"/>
      <c r="E223" s="82"/>
      <c r="F223" s="50">
        <f t="shared" si="3"/>
        <v>0</v>
      </c>
      <c r="G223" s="6"/>
      <c r="H223" s="77"/>
      <c r="I223" s="78"/>
      <c r="J223" s="79"/>
      <c r="K223" s="80"/>
      <c r="L223" s="9"/>
      <c r="M223" s="9"/>
      <c r="N223" s="9"/>
      <c r="O223" s="9"/>
      <c r="P223" s="9"/>
      <c r="Q223" s="9"/>
      <c r="R223" s="9"/>
      <c r="S223" s="9"/>
      <c r="T223" s="9"/>
      <c r="U223" s="9"/>
      <c r="V223" s="9"/>
    </row>
    <row r="224" spans="1:22" s="81" customFormat="1" ht="63.75" customHeight="1">
      <c r="A224" s="160" t="s">
        <v>209</v>
      </c>
      <c r="B224" s="112" t="s">
        <v>208</v>
      </c>
      <c r="C224" s="109">
        <v>73</v>
      </c>
      <c r="D224" s="114" t="s">
        <v>21</v>
      </c>
      <c r="E224" s="82"/>
      <c r="F224" s="50">
        <f t="shared" si="3"/>
        <v>0</v>
      </c>
      <c r="G224" s="6"/>
      <c r="H224" s="77"/>
      <c r="I224" s="78"/>
      <c r="J224" s="79"/>
      <c r="K224" s="80"/>
      <c r="L224" s="9"/>
      <c r="M224" s="9"/>
      <c r="N224" s="9"/>
      <c r="O224" s="9"/>
      <c r="P224" s="9"/>
      <c r="Q224" s="9"/>
      <c r="R224" s="9"/>
      <c r="S224" s="9"/>
      <c r="T224" s="9"/>
      <c r="U224" s="9"/>
      <c r="V224" s="9"/>
    </row>
    <row r="225" spans="1:22" s="81" customFormat="1" ht="38.25" customHeight="1">
      <c r="A225" s="160" t="s">
        <v>212</v>
      </c>
      <c r="B225" s="112" t="s">
        <v>210</v>
      </c>
      <c r="C225" s="109">
        <v>4</v>
      </c>
      <c r="D225" s="114" t="s">
        <v>21</v>
      </c>
      <c r="E225" s="82"/>
      <c r="F225" s="50">
        <f t="shared" si="3"/>
        <v>0</v>
      </c>
      <c r="G225" s="6"/>
      <c r="H225" s="77"/>
      <c r="I225" s="78"/>
      <c r="J225" s="79"/>
      <c r="K225" s="80"/>
      <c r="L225" s="9"/>
      <c r="M225" s="9"/>
      <c r="N225" s="9"/>
      <c r="O225" s="9"/>
      <c r="P225" s="9"/>
      <c r="Q225" s="9"/>
      <c r="R225" s="9"/>
      <c r="S225" s="9"/>
      <c r="T225" s="9"/>
      <c r="U225" s="9"/>
      <c r="V225" s="9"/>
    </row>
    <row r="226" spans="1:22" s="81" customFormat="1" ht="54" customHeight="1">
      <c r="A226" s="160" t="s">
        <v>213</v>
      </c>
      <c r="B226" s="112" t="s">
        <v>211</v>
      </c>
      <c r="C226" s="109">
        <v>28</v>
      </c>
      <c r="D226" s="114" t="s">
        <v>21</v>
      </c>
      <c r="E226" s="82"/>
      <c r="F226" s="50">
        <f t="shared" si="3"/>
        <v>0</v>
      </c>
      <c r="G226" s="6"/>
      <c r="H226" s="77"/>
      <c r="I226" s="78"/>
      <c r="J226" s="79"/>
      <c r="K226" s="80"/>
      <c r="L226" s="9"/>
      <c r="M226" s="9"/>
      <c r="N226" s="9"/>
      <c r="O226" s="9"/>
      <c r="P226" s="9"/>
      <c r="Q226" s="9"/>
      <c r="R226" s="9"/>
      <c r="S226" s="9"/>
      <c r="T226" s="9"/>
      <c r="U226" s="9"/>
      <c r="V226" s="9"/>
    </row>
    <row r="227" spans="1:22" s="81" customFormat="1" ht="53.25" customHeight="1">
      <c r="A227" s="160" t="s">
        <v>215</v>
      </c>
      <c r="B227" s="112" t="s">
        <v>214</v>
      </c>
      <c r="C227" s="109">
        <v>9</v>
      </c>
      <c r="D227" s="114" t="s">
        <v>21</v>
      </c>
      <c r="E227" s="5"/>
      <c r="F227" s="50">
        <f t="shared" si="3"/>
        <v>0</v>
      </c>
      <c r="G227" s="6"/>
      <c r="H227" s="77"/>
      <c r="I227" s="78"/>
      <c r="J227" s="79"/>
      <c r="K227" s="80"/>
      <c r="L227" s="9"/>
      <c r="M227" s="9"/>
      <c r="N227" s="9"/>
      <c r="O227" s="9"/>
      <c r="P227" s="9"/>
      <c r="Q227" s="9"/>
      <c r="R227" s="9"/>
      <c r="S227" s="9"/>
      <c r="T227" s="9"/>
      <c r="U227" s="9"/>
      <c r="V227" s="9"/>
    </row>
    <row r="228" spans="1:22" s="81" customFormat="1" ht="52.5" customHeight="1">
      <c r="A228" s="160" t="s">
        <v>218</v>
      </c>
      <c r="B228" s="112" t="s">
        <v>216</v>
      </c>
      <c r="C228" s="109">
        <v>1800</v>
      </c>
      <c r="D228" s="114" t="s">
        <v>21</v>
      </c>
      <c r="E228" s="5"/>
      <c r="F228" s="50">
        <f t="shared" si="3"/>
        <v>0</v>
      </c>
      <c r="G228" s="6"/>
      <c r="H228" s="77"/>
      <c r="I228" s="78"/>
      <c r="J228" s="79"/>
      <c r="K228" s="80"/>
      <c r="L228" s="9"/>
      <c r="M228" s="9"/>
      <c r="N228" s="9"/>
      <c r="O228" s="9"/>
      <c r="P228" s="9"/>
      <c r="Q228" s="9"/>
      <c r="R228" s="9"/>
      <c r="S228" s="9"/>
      <c r="T228" s="9"/>
      <c r="U228" s="9"/>
      <c r="V228" s="9"/>
    </row>
    <row r="229" spans="1:22" s="81" customFormat="1" ht="52.5" customHeight="1">
      <c r="A229" s="160" t="s">
        <v>219</v>
      </c>
      <c r="B229" s="112" t="s">
        <v>217</v>
      </c>
      <c r="C229" s="109">
        <v>82</v>
      </c>
      <c r="D229" s="114" t="s">
        <v>21</v>
      </c>
      <c r="E229" s="5"/>
      <c r="F229" s="50">
        <f t="shared" si="3"/>
        <v>0</v>
      </c>
      <c r="G229" s="6"/>
      <c r="H229" s="77"/>
      <c r="I229" s="78"/>
      <c r="J229" s="79"/>
      <c r="K229" s="80"/>
      <c r="L229" s="9"/>
      <c r="M229" s="9"/>
      <c r="N229" s="9"/>
      <c r="O229" s="9"/>
      <c r="P229" s="9"/>
      <c r="Q229" s="9"/>
      <c r="R229" s="9"/>
      <c r="S229" s="9"/>
      <c r="T229" s="9"/>
      <c r="U229" s="9"/>
      <c r="V229" s="9"/>
    </row>
    <row r="230" spans="1:22" s="81" customFormat="1" ht="26.25" customHeight="1">
      <c r="A230" s="160"/>
      <c r="B230" s="112" t="s">
        <v>226</v>
      </c>
      <c r="C230" s="109">
        <v>1</v>
      </c>
      <c r="D230" s="114" t="s">
        <v>24</v>
      </c>
      <c r="E230" s="5"/>
      <c r="F230" s="50">
        <f t="shared" si="3"/>
        <v>0</v>
      </c>
      <c r="G230" s="6"/>
      <c r="H230" s="77"/>
      <c r="I230" s="78"/>
      <c r="J230" s="79"/>
      <c r="K230" s="80"/>
      <c r="L230" s="9"/>
      <c r="M230" s="9"/>
      <c r="N230" s="9"/>
      <c r="O230" s="9"/>
      <c r="P230" s="9"/>
      <c r="Q230" s="9"/>
      <c r="R230" s="9"/>
      <c r="S230" s="9"/>
      <c r="T230" s="9"/>
      <c r="U230" s="9"/>
      <c r="V230" s="9"/>
    </row>
    <row r="231" spans="1:22" s="81" customFormat="1" ht="13.5" customHeight="1">
      <c r="A231" s="160"/>
      <c r="B231" s="112"/>
      <c r="C231" s="109"/>
      <c r="D231" s="114"/>
      <c r="E231" s="5"/>
      <c r="F231" s="50">
        <f t="shared" si="3"/>
        <v>0</v>
      </c>
      <c r="G231" s="6"/>
      <c r="H231" s="77"/>
      <c r="I231" s="78"/>
      <c r="J231" s="79"/>
      <c r="K231" s="80"/>
      <c r="L231" s="9"/>
      <c r="M231" s="9"/>
      <c r="N231" s="9"/>
      <c r="O231" s="9"/>
      <c r="P231" s="9"/>
      <c r="Q231" s="9"/>
      <c r="R231" s="9"/>
      <c r="S231" s="9"/>
      <c r="T231" s="9"/>
      <c r="U231" s="9"/>
      <c r="V231" s="9"/>
    </row>
    <row r="232" spans="1:22" s="81" customFormat="1" ht="297.75" customHeight="1">
      <c r="A232" s="160" t="s">
        <v>254</v>
      </c>
      <c r="B232" s="112" t="s">
        <v>234</v>
      </c>
      <c r="C232" s="109">
        <v>42</v>
      </c>
      <c r="D232" s="114" t="s">
        <v>24</v>
      </c>
      <c r="E232" s="82"/>
      <c r="F232" s="50">
        <f t="shared" si="3"/>
        <v>0</v>
      </c>
      <c r="G232" s="6"/>
      <c r="H232" s="77"/>
      <c r="I232" s="78"/>
      <c r="J232" s="79"/>
      <c r="K232" s="80"/>
      <c r="L232" s="9"/>
      <c r="M232" s="9"/>
      <c r="N232" s="9"/>
      <c r="O232" s="9"/>
      <c r="P232" s="9"/>
      <c r="Q232" s="9"/>
      <c r="R232" s="9"/>
      <c r="S232" s="9"/>
      <c r="T232" s="9"/>
      <c r="U232" s="9"/>
      <c r="V232" s="9"/>
    </row>
    <row r="233" spans="1:22" s="81" customFormat="1" ht="12.75" customHeight="1">
      <c r="A233" s="160"/>
      <c r="B233" s="112"/>
      <c r="C233" s="109"/>
      <c r="D233" s="114"/>
      <c r="E233" s="82"/>
      <c r="F233" s="50">
        <f t="shared" si="3"/>
        <v>0</v>
      </c>
      <c r="G233" s="6"/>
      <c r="H233" s="77"/>
      <c r="I233" s="78"/>
      <c r="J233" s="79"/>
      <c r="K233" s="80"/>
      <c r="L233" s="9"/>
      <c r="M233" s="9"/>
      <c r="N233" s="9"/>
      <c r="O233" s="9"/>
      <c r="P233" s="9"/>
      <c r="Q233" s="9"/>
      <c r="R233" s="9"/>
      <c r="S233" s="9"/>
      <c r="T233" s="9"/>
      <c r="U233" s="9"/>
      <c r="V233" s="9"/>
    </row>
    <row r="234" spans="1:22" s="81" customFormat="1" ht="218.25" customHeight="1">
      <c r="A234" s="160" t="s">
        <v>255</v>
      </c>
      <c r="B234" s="112" t="s">
        <v>235</v>
      </c>
      <c r="C234" s="109">
        <v>1</v>
      </c>
      <c r="D234" s="114" t="s">
        <v>24</v>
      </c>
      <c r="E234" s="82"/>
      <c r="F234" s="50">
        <f t="shared" si="3"/>
        <v>0</v>
      </c>
      <c r="G234" s="6"/>
      <c r="H234" s="77"/>
      <c r="I234" s="78"/>
      <c r="J234" s="79"/>
      <c r="K234" s="80"/>
      <c r="L234" s="9"/>
      <c r="M234" s="9"/>
      <c r="N234" s="9"/>
      <c r="O234" s="9"/>
      <c r="P234" s="9"/>
      <c r="Q234" s="9"/>
      <c r="R234" s="9"/>
      <c r="S234" s="9"/>
      <c r="T234" s="9"/>
      <c r="U234" s="9"/>
      <c r="V234" s="9"/>
    </row>
    <row r="235" spans="1:22" s="81" customFormat="1" ht="42.75" customHeight="1">
      <c r="A235" s="160" t="s">
        <v>256</v>
      </c>
      <c r="B235" s="112" t="s">
        <v>236</v>
      </c>
      <c r="C235" s="109">
        <v>42</v>
      </c>
      <c r="D235" s="114" t="s">
        <v>24</v>
      </c>
      <c r="E235" s="82"/>
      <c r="F235" s="50">
        <f t="shared" si="3"/>
        <v>0</v>
      </c>
      <c r="G235" s="6"/>
      <c r="H235" s="77"/>
      <c r="I235" s="78"/>
      <c r="J235" s="79"/>
      <c r="K235" s="80"/>
      <c r="L235" s="9"/>
      <c r="M235" s="9"/>
      <c r="N235" s="9"/>
      <c r="O235" s="9"/>
      <c r="P235" s="9"/>
      <c r="Q235" s="9"/>
      <c r="R235" s="9"/>
      <c r="S235" s="9"/>
      <c r="T235" s="9"/>
      <c r="U235" s="9"/>
      <c r="V235" s="9"/>
    </row>
    <row r="236" spans="1:22" s="81" customFormat="1" ht="40.5" customHeight="1">
      <c r="A236" s="160" t="s">
        <v>257</v>
      </c>
      <c r="B236" s="112" t="s">
        <v>237</v>
      </c>
      <c r="C236" s="109">
        <v>4</v>
      </c>
      <c r="D236" s="114" t="s">
        <v>24</v>
      </c>
      <c r="E236" s="82"/>
      <c r="F236" s="50">
        <f t="shared" si="3"/>
        <v>0</v>
      </c>
      <c r="G236" s="6"/>
      <c r="H236" s="60"/>
      <c r="I236" s="84"/>
      <c r="J236" s="79"/>
      <c r="K236" s="80"/>
      <c r="L236" s="9"/>
      <c r="M236" s="9"/>
      <c r="N236" s="9"/>
      <c r="O236" s="9"/>
      <c r="P236" s="9"/>
      <c r="Q236" s="9"/>
      <c r="R236" s="9"/>
      <c r="S236" s="9"/>
      <c r="T236" s="9"/>
      <c r="U236" s="9"/>
      <c r="V236" s="9"/>
    </row>
    <row r="237" spans="1:22" s="81" customFormat="1" ht="12.75" customHeight="1">
      <c r="A237" s="160" t="s">
        <v>258</v>
      </c>
      <c r="B237" s="112" t="s">
        <v>121</v>
      </c>
      <c r="C237" s="109">
        <v>1</v>
      </c>
      <c r="D237" s="114" t="s">
        <v>15</v>
      </c>
      <c r="E237" s="5"/>
      <c r="F237" s="50">
        <f t="shared" si="3"/>
        <v>0</v>
      </c>
      <c r="G237" s="6"/>
      <c r="H237" s="83"/>
      <c r="I237" s="78"/>
      <c r="J237" s="79"/>
      <c r="K237" s="80"/>
      <c r="L237" s="9"/>
      <c r="M237" s="9"/>
      <c r="N237" s="9"/>
      <c r="O237" s="9"/>
      <c r="P237" s="9"/>
      <c r="Q237" s="9"/>
      <c r="R237" s="9"/>
      <c r="S237" s="9"/>
      <c r="T237" s="9"/>
      <c r="U237" s="9"/>
      <c r="V237" s="9"/>
    </row>
    <row r="238" spans="1:22" s="81" customFormat="1" ht="91.5" customHeight="1">
      <c r="A238" s="160" t="s">
        <v>259</v>
      </c>
      <c r="B238" s="112" t="s">
        <v>238</v>
      </c>
      <c r="C238" s="109">
        <v>20</v>
      </c>
      <c r="D238" s="114" t="s">
        <v>15</v>
      </c>
      <c r="E238" s="5"/>
      <c r="F238" s="50">
        <f t="shared" si="3"/>
        <v>0</v>
      </c>
      <c r="G238" s="6"/>
      <c r="H238" s="83"/>
      <c r="I238" s="78"/>
      <c r="J238" s="79"/>
      <c r="K238" s="80"/>
      <c r="L238" s="9"/>
      <c r="M238" s="9"/>
      <c r="N238" s="9"/>
      <c r="O238" s="9"/>
      <c r="P238" s="9"/>
      <c r="Q238" s="9"/>
      <c r="R238" s="9"/>
      <c r="S238" s="9"/>
      <c r="T238" s="9"/>
      <c r="U238" s="9"/>
      <c r="V238" s="9"/>
    </row>
    <row r="239" spans="1:22" s="81" customFormat="1" ht="12.75" customHeight="1">
      <c r="A239" s="157">
        <v>3</v>
      </c>
      <c r="B239" s="158" t="s">
        <v>240</v>
      </c>
      <c r="C239" s="125"/>
      <c r="D239" s="159"/>
      <c r="E239" s="12"/>
      <c r="F239" s="50">
        <f t="shared" si="3"/>
        <v>0</v>
      </c>
      <c r="G239" s="6"/>
      <c r="H239" s="83"/>
      <c r="I239" s="78"/>
      <c r="J239" s="79"/>
      <c r="K239" s="80"/>
      <c r="L239" s="9"/>
      <c r="M239" s="9"/>
      <c r="N239" s="9"/>
      <c r="O239" s="9"/>
      <c r="P239" s="9"/>
      <c r="Q239" s="9"/>
      <c r="R239" s="9"/>
      <c r="S239" s="9"/>
      <c r="T239" s="9"/>
      <c r="U239" s="9"/>
      <c r="V239" s="9"/>
    </row>
    <row r="240" spans="1:22" s="81" customFormat="1" ht="12" customHeight="1">
      <c r="A240" s="160" t="s">
        <v>241</v>
      </c>
      <c r="B240" s="112" t="s">
        <v>220</v>
      </c>
      <c r="C240" s="109">
        <v>1</v>
      </c>
      <c r="D240" s="114" t="s">
        <v>24</v>
      </c>
      <c r="E240" s="5"/>
      <c r="F240" s="50">
        <f t="shared" si="3"/>
        <v>0</v>
      </c>
      <c r="G240" s="6"/>
      <c r="H240" s="77"/>
      <c r="I240" s="78"/>
      <c r="J240" s="79"/>
      <c r="K240" s="80"/>
      <c r="L240" s="9"/>
      <c r="M240" s="9"/>
      <c r="N240" s="9"/>
      <c r="O240" s="9"/>
      <c r="P240" s="9"/>
      <c r="Q240" s="9"/>
      <c r="R240" s="9"/>
      <c r="S240" s="9"/>
      <c r="T240" s="9"/>
      <c r="U240" s="9"/>
      <c r="V240" s="9"/>
    </row>
    <row r="241" spans="1:22" s="81" customFormat="1" ht="12.75" customHeight="1">
      <c r="A241" s="160" t="s">
        <v>242</v>
      </c>
      <c r="B241" s="112" t="s">
        <v>221</v>
      </c>
      <c r="C241" s="109">
        <v>2</v>
      </c>
      <c r="D241" s="114" t="s">
        <v>21</v>
      </c>
      <c r="E241" s="5"/>
      <c r="F241" s="50">
        <f t="shared" si="3"/>
        <v>0</v>
      </c>
      <c r="G241" s="6"/>
      <c r="H241" s="77"/>
      <c r="I241" s="78"/>
      <c r="J241" s="79"/>
      <c r="K241" s="80"/>
      <c r="L241" s="9"/>
      <c r="M241" s="9"/>
      <c r="N241" s="9"/>
      <c r="O241" s="9"/>
      <c r="P241" s="9"/>
      <c r="Q241" s="9"/>
      <c r="R241" s="9"/>
      <c r="S241" s="9"/>
      <c r="T241" s="9"/>
      <c r="U241" s="9"/>
      <c r="V241" s="9"/>
    </row>
    <row r="242" spans="1:22" s="81" customFormat="1" ht="12.75" customHeight="1">
      <c r="A242" s="160" t="s">
        <v>243</v>
      </c>
      <c r="B242" s="112" t="s">
        <v>222</v>
      </c>
      <c r="C242" s="109">
        <v>13</v>
      </c>
      <c r="D242" s="114" t="s">
        <v>21</v>
      </c>
      <c r="E242" s="5"/>
      <c r="F242" s="50">
        <f t="shared" si="3"/>
        <v>0</v>
      </c>
      <c r="G242" s="6"/>
      <c r="H242" s="77"/>
      <c r="I242" s="78"/>
      <c r="J242" s="79"/>
      <c r="K242" s="80"/>
      <c r="L242" s="9"/>
      <c r="M242" s="9"/>
      <c r="N242" s="9"/>
      <c r="O242" s="9"/>
      <c r="P242" s="9"/>
      <c r="Q242" s="9"/>
      <c r="R242" s="9"/>
      <c r="S242" s="9"/>
      <c r="T242" s="9"/>
      <c r="U242" s="9"/>
      <c r="V242" s="9"/>
    </row>
    <row r="243" spans="1:22" s="81" customFormat="1" ht="12.75" customHeight="1">
      <c r="A243" s="160" t="s">
        <v>244</v>
      </c>
      <c r="B243" s="112" t="s">
        <v>223</v>
      </c>
      <c r="C243" s="109">
        <v>84</v>
      </c>
      <c r="D243" s="114" t="s">
        <v>21</v>
      </c>
      <c r="E243" s="5"/>
      <c r="F243" s="50">
        <f t="shared" si="3"/>
        <v>0</v>
      </c>
      <c r="G243" s="6"/>
      <c r="H243" s="77"/>
      <c r="I243" s="78"/>
      <c r="J243" s="79"/>
      <c r="K243" s="80"/>
      <c r="L243" s="9"/>
      <c r="M243" s="9"/>
      <c r="N243" s="9"/>
      <c r="O243" s="9"/>
      <c r="P243" s="9"/>
      <c r="Q243" s="9"/>
      <c r="R243" s="9"/>
      <c r="S243" s="9"/>
      <c r="T243" s="9"/>
      <c r="U243" s="9"/>
      <c r="V243" s="9"/>
    </row>
    <row r="244" spans="1:22" s="81" customFormat="1" ht="12.75" customHeight="1">
      <c r="A244" s="160" t="s">
        <v>245</v>
      </c>
      <c r="B244" s="112" t="s">
        <v>224</v>
      </c>
      <c r="C244" s="109">
        <v>19</v>
      </c>
      <c r="D244" s="114" t="s">
        <v>21</v>
      </c>
      <c r="E244" s="5"/>
      <c r="F244" s="50">
        <f t="shared" si="3"/>
        <v>0</v>
      </c>
      <c r="G244" s="6"/>
      <c r="H244" s="77"/>
      <c r="I244" s="78"/>
      <c r="J244" s="79"/>
      <c r="K244" s="80"/>
      <c r="L244" s="9"/>
      <c r="M244" s="9"/>
      <c r="N244" s="9"/>
      <c r="O244" s="9"/>
      <c r="P244" s="9"/>
      <c r="Q244" s="9"/>
      <c r="R244" s="9"/>
      <c r="S244" s="9"/>
      <c r="T244" s="9"/>
      <c r="U244" s="9"/>
      <c r="V244" s="9"/>
    </row>
    <row r="245" spans="1:22" s="81" customFormat="1" ht="52.5" customHeight="1">
      <c r="A245" s="160" t="s">
        <v>246</v>
      </c>
      <c r="B245" s="112" t="s">
        <v>225</v>
      </c>
      <c r="C245" s="109">
        <v>1</v>
      </c>
      <c r="D245" s="114" t="s">
        <v>24</v>
      </c>
      <c r="E245" s="5"/>
      <c r="F245" s="50">
        <f t="shared" si="3"/>
        <v>0</v>
      </c>
      <c r="G245" s="6"/>
      <c r="H245" s="77"/>
      <c r="I245" s="78"/>
      <c r="J245" s="79"/>
      <c r="K245" s="80"/>
      <c r="L245" s="9"/>
      <c r="M245" s="9"/>
      <c r="N245" s="9"/>
      <c r="O245" s="9"/>
      <c r="P245" s="9"/>
      <c r="Q245" s="9"/>
      <c r="R245" s="9"/>
      <c r="S245" s="9"/>
      <c r="T245" s="9"/>
      <c r="U245" s="9"/>
      <c r="V245" s="9"/>
    </row>
    <row r="246" spans="1:22" s="81" customFormat="1" ht="10.5" customHeight="1">
      <c r="A246" s="160"/>
      <c r="B246" s="112"/>
      <c r="C246" s="109"/>
      <c r="D246" s="114"/>
      <c r="E246" s="5"/>
      <c r="F246" s="50">
        <f t="shared" si="3"/>
        <v>0</v>
      </c>
      <c r="G246" s="6"/>
      <c r="H246" s="77"/>
      <c r="I246" s="78"/>
      <c r="J246" s="79"/>
      <c r="K246" s="80"/>
      <c r="L246" s="9"/>
      <c r="M246" s="9"/>
      <c r="N246" s="9"/>
      <c r="O246" s="9"/>
      <c r="P246" s="9"/>
      <c r="Q246" s="9"/>
      <c r="R246" s="9"/>
      <c r="S246" s="9"/>
      <c r="T246" s="9"/>
      <c r="U246" s="9"/>
      <c r="V246" s="9"/>
    </row>
    <row r="247" spans="1:22" s="81" customFormat="1" ht="12.75" customHeight="1">
      <c r="A247" s="157">
        <v>4</v>
      </c>
      <c r="B247" s="158" t="s">
        <v>227</v>
      </c>
      <c r="C247" s="125"/>
      <c r="D247" s="159"/>
      <c r="E247" s="12"/>
      <c r="F247" s="50">
        <f t="shared" si="3"/>
        <v>0</v>
      </c>
      <c r="G247" s="6"/>
      <c r="H247" s="83"/>
      <c r="I247" s="78"/>
      <c r="J247" s="79"/>
      <c r="K247" s="80"/>
      <c r="L247" s="9"/>
      <c r="M247" s="9"/>
      <c r="N247" s="9"/>
      <c r="O247" s="9"/>
      <c r="P247" s="9"/>
      <c r="Q247" s="9"/>
      <c r="R247" s="9"/>
      <c r="S247" s="9"/>
      <c r="T247" s="9"/>
      <c r="U247" s="9"/>
      <c r="V247" s="9"/>
    </row>
    <row r="248" spans="1:22" s="81" customFormat="1" ht="12.75" customHeight="1">
      <c r="A248" s="160" t="s">
        <v>247</v>
      </c>
      <c r="B248" s="112" t="s">
        <v>228</v>
      </c>
      <c r="C248" s="109">
        <v>70</v>
      </c>
      <c r="D248" s="114" t="s">
        <v>21</v>
      </c>
      <c r="E248" s="82"/>
      <c r="F248" s="50">
        <f t="shared" si="3"/>
        <v>0</v>
      </c>
      <c r="G248" s="6"/>
      <c r="H248" s="77"/>
      <c r="I248" s="78"/>
      <c r="J248" s="79"/>
      <c r="K248" s="80"/>
      <c r="L248" s="9"/>
      <c r="M248" s="9"/>
      <c r="N248" s="9"/>
      <c r="O248" s="9"/>
      <c r="P248" s="9"/>
      <c r="Q248" s="9"/>
      <c r="R248" s="9"/>
      <c r="S248" s="9"/>
      <c r="T248" s="9"/>
      <c r="U248" s="9"/>
      <c r="V248" s="9"/>
    </row>
    <row r="249" spans="1:22" s="81" customFormat="1" ht="12.75" customHeight="1">
      <c r="A249" s="160" t="s">
        <v>248</v>
      </c>
      <c r="B249" s="112" t="s">
        <v>229</v>
      </c>
      <c r="C249" s="109">
        <v>185</v>
      </c>
      <c r="D249" s="114" t="s">
        <v>21</v>
      </c>
      <c r="E249" s="82"/>
      <c r="F249" s="50">
        <f t="shared" si="3"/>
        <v>0</v>
      </c>
      <c r="G249" s="6"/>
      <c r="H249" s="77"/>
      <c r="I249" s="78"/>
      <c r="J249" s="79"/>
      <c r="K249" s="80"/>
      <c r="L249" s="9"/>
      <c r="M249" s="9"/>
      <c r="N249" s="9"/>
      <c r="O249" s="9"/>
      <c r="P249" s="9"/>
      <c r="Q249" s="9"/>
      <c r="R249" s="9"/>
      <c r="S249" s="9"/>
      <c r="T249" s="9"/>
      <c r="U249" s="9"/>
      <c r="V249" s="9"/>
    </row>
    <row r="250" spans="1:22" s="81" customFormat="1" ht="12.75" customHeight="1">
      <c r="A250" s="160" t="s">
        <v>249</v>
      </c>
      <c r="B250" s="112" t="s">
        <v>230</v>
      </c>
      <c r="C250" s="109">
        <v>19</v>
      </c>
      <c r="D250" s="114" t="s">
        <v>24</v>
      </c>
      <c r="E250" s="82"/>
      <c r="F250" s="50">
        <f t="shared" si="3"/>
        <v>0</v>
      </c>
      <c r="G250" s="6"/>
      <c r="H250" s="77"/>
      <c r="I250" s="78"/>
      <c r="J250" s="79"/>
      <c r="K250" s="80"/>
      <c r="L250" s="9"/>
      <c r="M250" s="9"/>
      <c r="N250" s="9"/>
      <c r="O250" s="9"/>
      <c r="P250" s="9"/>
      <c r="Q250" s="9"/>
      <c r="R250" s="9"/>
      <c r="S250" s="9"/>
      <c r="T250" s="9"/>
      <c r="U250" s="9"/>
      <c r="V250" s="9"/>
    </row>
    <row r="251" spans="1:22" s="81" customFormat="1" ht="12.75" customHeight="1">
      <c r="A251" s="160" t="s">
        <v>250</v>
      </c>
      <c r="B251" s="112" t="s">
        <v>231</v>
      </c>
      <c r="C251" s="109">
        <v>36</v>
      </c>
      <c r="D251" s="114" t="s">
        <v>24</v>
      </c>
      <c r="E251" s="82"/>
      <c r="F251" s="50">
        <f t="shared" si="3"/>
        <v>0</v>
      </c>
      <c r="G251" s="6"/>
      <c r="H251" s="77"/>
      <c r="I251" s="78"/>
      <c r="J251" s="79"/>
      <c r="K251" s="80"/>
      <c r="L251" s="9"/>
      <c r="M251" s="9"/>
      <c r="N251" s="9"/>
      <c r="O251" s="9"/>
      <c r="P251" s="9"/>
      <c r="Q251" s="9"/>
      <c r="R251" s="9"/>
      <c r="S251" s="9"/>
      <c r="T251" s="9"/>
      <c r="U251" s="9"/>
      <c r="V251" s="9"/>
    </row>
    <row r="252" spans="1:22" s="81" customFormat="1" ht="12.75" customHeight="1">
      <c r="A252" s="160" t="s">
        <v>251</v>
      </c>
      <c r="B252" s="112" t="s">
        <v>232</v>
      </c>
      <c r="C252" s="109">
        <v>1</v>
      </c>
      <c r="D252" s="114" t="s">
        <v>24</v>
      </c>
      <c r="E252" s="82"/>
      <c r="F252" s="50">
        <f t="shared" si="3"/>
        <v>0</v>
      </c>
      <c r="G252" s="6"/>
      <c r="H252" s="77"/>
      <c r="I252" s="78"/>
      <c r="J252" s="79"/>
      <c r="K252" s="80"/>
      <c r="L252" s="9"/>
      <c r="M252" s="9"/>
      <c r="N252" s="9"/>
      <c r="O252" s="9"/>
      <c r="P252" s="9"/>
      <c r="Q252" s="9"/>
      <c r="R252" s="9"/>
      <c r="S252" s="9"/>
      <c r="T252" s="9"/>
      <c r="U252" s="9"/>
      <c r="V252" s="9"/>
    </row>
    <row r="253" spans="1:22" s="81" customFormat="1" ht="25.5">
      <c r="A253" s="160" t="s">
        <v>252</v>
      </c>
      <c r="B253" s="112" t="s">
        <v>308</v>
      </c>
      <c r="C253" s="185">
        <v>4</v>
      </c>
      <c r="D253" s="186" t="s">
        <v>24</v>
      </c>
      <c r="E253" s="187"/>
      <c r="F253" s="183">
        <f t="shared" si="3"/>
        <v>0</v>
      </c>
      <c r="G253" s="6"/>
      <c r="H253" s="77"/>
      <c r="I253" s="78"/>
      <c r="J253" s="79"/>
      <c r="K253" s="80"/>
      <c r="L253" s="9"/>
      <c r="M253" s="9"/>
      <c r="N253" s="9"/>
      <c r="O253" s="9"/>
      <c r="P253" s="9"/>
      <c r="Q253" s="9"/>
      <c r="R253" s="9"/>
      <c r="S253" s="9"/>
      <c r="T253" s="9"/>
      <c r="U253" s="9"/>
      <c r="V253" s="9"/>
    </row>
    <row r="254" spans="1:22" s="81" customFormat="1" ht="26.25" customHeight="1">
      <c r="A254" s="160" t="s">
        <v>253</v>
      </c>
      <c r="B254" s="112" t="s">
        <v>233</v>
      </c>
      <c r="C254" s="109">
        <v>34</v>
      </c>
      <c r="D254" s="114" t="s">
        <v>13</v>
      </c>
      <c r="E254" s="82"/>
      <c r="F254" s="50">
        <f t="shared" si="3"/>
        <v>0</v>
      </c>
      <c r="G254" s="6"/>
      <c r="H254" s="77"/>
      <c r="I254" s="78"/>
      <c r="J254" s="79"/>
      <c r="K254" s="80"/>
      <c r="L254" s="9"/>
      <c r="M254" s="9"/>
      <c r="N254" s="9"/>
      <c r="O254" s="9"/>
      <c r="P254" s="9"/>
      <c r="Q254" s="9"/>
      <c r="R254" s="9"/>
      <c r="S254" s="9"/>
      <c r="T254" s="9"/>
      <c r="U254" s="9"/>
      <c r="V254" s="9"/>
    </row>
    <row r="255" spans="1:9" ht="12.75" customHeight="1">
      <c r="A255" s="106"/>
      <c r="B255" s="135" t="s">
        <v>260</v>
      </c>
      <c r="C255" s="106"/>
      <c r="D255" s="106"/>
      <c r="E255" s="7"/>
      <c r="F255" s="7">
        <f>SUM(F213:F254)</f>
        <v>0</v>
      </c>
      <c r="G255" s="6"/>
      <c r="H255" s="66"/>
      <c r="I255" s="31"/>
    </row>
    <row r="256" spans="1:22" s="81" customFormat="1" ht="13.5" customHeight="1">
      <c r="A256" s="160"/>
      <c r="B256" s="112"/>
      <c r="C256" s="109"/>
      <c r="D256" s="114"/>
      <c r="E256" s="82"/>
      <c r="F256" s="85"/>
      <c r="G256" s="6"/>
      <c r="H256" s="77"/>
      <c r="I256" s="78"/>
      <c r="J256" s="79"/>
      <c r="K256" s="80"/>
      <c r="L256" s="9"/>
      <c r="M256" s="9"/>
      <c r="N256" s="9"/>
      <c r="O256" s="9"/>
      <c r="P256" s="9"/>
      <c r="Q256" s="9"/>
      <c r="R256" s="9"/>
      <c r="S256" s="9"/>
      <c r="T256" s="9"/>
      <c r="U256" s="9"/>
      <c r="V256" s="9"/>
    </row>
    <row r="257" spans="1:13" s="45" customFormat="1" ht="14.25" customHeight="1">
      <c r="A257" s="135" t="s">
        <v>26</v>
      </c>
      <c r="B257" s="95" t="s">
        <v>16</v>
      </c>
      <c r="C257" s="96"/>
      <c r="D257" s="114"/>
      <c r="E257" s="5"/>
      <c r="F257" s="5"/>
      <c r="G257" s="6"/>
      <c r="H257" s="8"/>
      <c r="M257" s="6"/>
    </row>
    <row r="258" spans="1:8" s="24" customFormat="1" ht="53.25" customHeight="1">
      <c r="A258" s="111">
        <v>1</v>
      </c>
      <c r="B258" s="99" t="s">
        <v>105</v>
      </c>
      <c r="C258" s="163">
        <v>1</v>
      </c>
      <c r="D258" s="164" t="s">
        <v>24</v>
      </c>
      <c r="E258" s="86"/>
      <c r="F258" s="50">
        <f>ROUND(E258*C258,2)</f>
        <v>0</v>
      </c>
      <c r="G258" s="6"/>
      <c r="H258" s="23"/>
    </row>
    <row r="259" spans="1:8" s="24" customFormat="1" ht="14.25" customHeight="1">
      <c r="A259" s="111">
        <v>2</v>
      </c>
      <c r="B259" s="99" t="s">
        <v>102</v>
      </c>
      <c r="C259" s="179"/>
      <c r="D259" s="164" t="s">
        <v>103</v>
      </c>
      <c r="E259" s="86"/>
      <c r="F259" s="50">
        <f>ROUND(E259*C259,2)</f>
        <v>0</v>
      </c>
      <c r="G259" s="6"/>
      <c r="H259" s="23"/>
    </row>
    <row r="260" spans="1:8" s="45" customFormat="1" ht="14.25" customHeight="1">
      <c r="A260" s="135"/>
      <c r="B260" s="135" t="s">
        <v>27</v>
      </c>
      <c r="C260" s="96"/>
      <c r="D260" s="114"/>
      <c r="E260" s="5"/>
      <c r="F260" s="7">
        <f>SUM(F258:F259)</f>
        <v>0</v>
      </c>
      <c r="G260" s="25"/>
      <c r="H260" s="8"/>
    </row>
    <row r="261" spans="1:8" s="45" customFormat="1" ht="14.25" customHeight="1">
      <c r="A261" s="135"/>
      <c r="B261" s="135"/>
      <c r="C261" s="96"/>
      <c r="D261" s="114"/>
      <c r="E261" s="5"/>
      <c r="F261" s="7"/>
      <c r="G261" s="25"/>
      <c r="H261" s="8"/>
    </row>
    <row r="262" spans="1:7" ht="12.75">
      <c r="A262" s="165"/>
      <c r="B262" s="166" t="s">
        <v>0</v>
      </c>
      <c r="C262" s="165"/>
      <c r="D262" s="165"/>
      <c r="E262" s="26"/>
      <c r="F262" s="27">
        <f>+F260+F255+F206+F142</f>
        <v>0</v>
      </c>
      <c r="G262" s="25"/>
    </row>
    <row r="263" spans="1:7" ht="12" customHeight="1">
      <c r="A263" s="167"/>
      <c r="B263" s="168" t="s">
        <v>0</v>
      </c>
      <c r="C263" s="167"/>
      <c r="D263" s="167"/>
      <c r="E263" s="28"/>
      <c r="F263" s="29">
        <f>+F262</f>
        <v>0</v>
      </c>
      <c r="G263" s="25"/>
    </row>
    <row r="264" spans="1:7" ht="12" customHeight="1">
      <c r="A264" s="114"/>
      <c r="B264" s="135"/>
      <c r="C264" s="96"/>
      <c r="D264" s="169"/>
      <c r="E264" s="5"/>
      <c r="F264" s="7"/>
      <c r="G264" s="25"/>
    </row>
    <row r="265" spans="1:7" ht="12.75">
      <c r="A265" s="114"/>
      <c r="B265" s="101" t="s">
        <v>1</v>
      </c>
      <c r="C265" s="96"/>
      <c r="D265" s="169"/>
      <c r="E265" s="5"/>
      <c r="F265" s="7"/>
      <c r="G265" s="25"/>
    </row>
    <row r="266" spans="1:9" ht="12.75">
      <c r="A266" s="114"/>
      <c r="B266" s="104" t="s">
        <v>2</v>
      </c>
      <c r="C266" s="170">
        <v>0.04</v>
      </c>
      <c r="D266" s="170"/>
      <c r="E266" s="5"/>
      <c r="F266" s="5">
        <f>+C266*$F$262</f>
        <v>0</v>
      </c>
      <c r="G266" s="6"/>
      <c r="H266" s="87"/>
      <c r="I266" s="45"/>
    </row>
    <row r="267" spans="1:9" ht="12.75">
      <c r="A267" s="114"/>
      <c r="B267" s="104" t="s">
        <v>3</v>
      </c>
      <c r="C267" s="170">
        <v>0.1</v>
      </c>
      <c r="D267" s="170"/>
      <c r="E267" s="5"/>
      <c r="F267" s="5">
        <f aca="true" t="shared" si="4" ref="F267:F275">+C267*$F$262</f>
        <v>0</v>
      </c>
      <c r="G267" s="6"/>
      <c r="H267" s="87"/>
      <c r="I267" s="45"/>
    </row>
    <row r="268" spans="1:12" ht="12.75">
      <c r="A268" s="114"/>
      <c r="B268" s="104" t="s">
        <v>4</v>
      </c>
      <c r="C268" s="170">
        <v>0.04</v>
      </c>
      <c r="D268" s="170"/>
      <c r="E268" s="5"/>
      <c r="F268" s="5">
        <f t="shared" si="4"/>
        <v>0</v>
      </c>
      <c r="G268" s="6"/>
      <c r="H268" s="87"/>
      <c r="I268" s="6"/>
      <c r="J268" s="8"/>
      <c r="L268" s="30"/>
    </row>
    <row r="269" spans="1:14" ht="12.75">
      <c r="A269" s="114"/>
      <c r="B269" s="104" t="s">
        <v>17</v>
      </c>
      <c r="C269" s="170">
        <v>0.05</v>
      </c>
      <c r="D269" s="170"/>
      <c r="E269" s="5"/>
      <c r="F269" s="5">
        <f t="shared" si="4"/>
        <v>0</v>
      </c>
      <c r="G269" s="6"/>
      <c r="H269" s="87"/>
      <c r="I269" s="45"/>
      <c r="L269" s="30"/>
      <c r="N269" s="31"/>
    </row>
    <row r="270" spans="1:14" ht="12.75">
      <c r="A270" s="114"/>
      <c r="B270" s="104" t="s">
        <v>5</v>
      </c>
      <c r="C270" s="170">
        <v>0.04</v>
      </c>
      <c r="D270" s="170"/>
      <c r="E270" s="5"/>
      <c r="F270" s="5">
        <f t="shared" si="4"/>
        <v>0</v>
      </c>
      <c r="G270" s="6"/>
      <c r="H270" s="87"/>
      <c r="I270" s="6"/>
      <c r="J270" s="8"/>
      <c r="L270" s="30"/>
      <c r="M270" s="31"/>
      <c r="N270" s="31"/>
    </row>
    <row r="271" spans="1:14" ht="12.75">
      <c r="A271" s="114"/>
      <c r="B271" s="104" t="s">
        <v>6</v>
      </c>
      <c r="C271" s="170">
        <v>0.01</v>
      </c>
      <c r="D271" s="170"/>
      <c r="E271" s="5"/>
      <c r="F271" s="5">
        <f t="shared" si="4"/>
        <v>0</v>
      </c>
      <c r="G271" s="6"/>
      <c r="H271" s="87"/>
      <c r="I271" s="60"/>
      <c r="L271" s="30"/>
      <c r="M271" s="31"/>
      <c r="N271" s="31"/>
    </row>
    <row r="272" spans="1:11" ht="12.75">
      <c r="A272" s="114"/>
      <c r="B272" s="104" t="s">
        <v>92</v>
      </c>
      <c r="C272" s="171">
        <v>0.18</v>
      </c>
      <c r="D272" s="170"/>
      <c r="E272" s="5">
        <f>+F267</f>
        <v>0</v>
      </c>
      <c r="F272" s="5">
        <f>+C272*$F$267</f>
        <v>0</v>
      </c>
      <c r="G272" s="6"/>
      <c r="H272" s="88"/>
      <c r="I272" s="45"/>
      <c r="J272" s="8"/>
      <c r="K272" s="89"/>
    </row>
    <row r="273" spans="1:17" s="16" customFormat="1" ht="13.5" customHeight="1">
      <c r="A273" s="172"/>
      <c r="B273" s="173" t="s">
        <v>104</v>
      </c>
      <c r="C273" s="174">
        <v>0.001</v>
      </c>
      <c r="D273" s="175"/>
      <c r="E273" s="1"/>
      <c r="F273" s="5">
        <f t="shared" si="4"/>
        <v>0</v>
      </c>
      <c r="G273" s="32"/>
      <c r="H273" s="33"/>
      <c r="I273" s="34"/>
      <c r="Q273" s="35"/>
    </row>
    <row r="274" spans="1:10" ht="12.75">
      <c r="A274" s="114"/>
      <c r="B274" s="104" t="s">
        <v>9</v>
      </c>
      <c r="C274" s="170">
        <v>0.05</v>
      </c>
      <c r="D274" s="170"/>
      <c r="E274" s="5"/>
      <c r="F274" s="5">
        <f t="shared" si="4"/>
        <v>0</v>
      </c>
      <c r="G274" s="6"/>
      <c r="J274" s="31"/>
    </row>
    <row r="275" spans="1:8" ht="12.75">
      <c r="A275" s="114"/>
      <c r="B275" s="104" t="s">
        <v>148</v>
      </c>
      <c r="C275" s="170">
        <v>0.1</v>
      </c>
      <c r="D275" s="170"/>
      <c r="E275" s="5"/>
      <c r="F275" s="5">
        <f t="shared" si="4"/>
        <v>0</v>
      </c>
      <c r="G275" s="6"/>
      <c r="H275" s="90"/>
    </row>
    <row r="276" spans="1:7" ht="12.75">
      <c r="A276" s="135"/>
      <c r="B276" s="101" t="s">
        <v>7</v>
      </c>
      <c r="C276" s="106"/>
      <c r="D276" s="176"/>
      <c r="E276" s="7"/>
      <c r="F276" s="7">
        <f>SUM(F266:F275)</f>
        <v>0</v>
      </c>
      <c r="G276" s="25"/>
    </row>
    <row r="277" spans="1:7" ht="7.5" customHeight="1">
      <c r="A277" s="135"/>
      <c r="B277" s="135"/>
      <c r="C277" s="106"/>
      <c r="D277" s="176"/>
      <c r="E277" s="7"/>
      <c r="F277" s="7"/>
      <c r="G277" s="25"/>
    </row>
    <row r="278" spans="1:7" ht="12.75">
      <c r="A278" s="135"/>
      <c r="B278" s="101" t="s">
        <v>8</v>
      </c>
      <c r="C278" s="106"/>
      <c r="D278" s="176"/>
      <c r="E278" s="7"/>
      <c r="F278" s="7">
        <f>+F276+F262</f>
        <v>0</v>
      </c>
      <c r="G278" s="25"/>
    </row>
    <row r="279" spans="1:9" ht="12.75">
      <c r="A279" s="135"/>
      <c r="B279" s="101"/>
      <c r="C279" s="106"/>
      <c r="D279" s="176"/>
      <c r="E279" s="7"/>
      <c r="F279" s="7"/>
      <c r="G279" s="25"/>
      <c r="I279" s="8"/>
    </row>
    <row r="280" spans="1:9" ht="12.75">
      <c r="A280" s="177"/>
      <c r="B280" s="178" t="s">
        <v>10</v>
      </c>
      <c r="C280" s="165"/>
      <c r="D280" s="165"/>
      <c r="E280" s="26"/>
      <c r="F280" s="27">
        <f>+F278</f>
        <v>0</v>
      </c>
      <c r="G280" s="25"/>
      <c r="I280" s="8"/>
    </row>
    <row r="281" ht="12.75">
      <c r="H281" s="1"/>
    </row>
    <row r="282" ht="12.75">
      <c r="H282" s="1"/>
    </row>
    <row r="283" ht="12.75">
      <c r="H283" s="1"/>
    </row>
    <row r="284" ht="12.75">
      <c r="H284" s="1"/>
    </row>
    <row r="285" ht="12.75">
      <c r="H285" s="1"/>
    </row>
    <row r="672" spans="8:255" ht="12.75">
      <c r="H672" s="1"/>
      <c r="IP672" s="36"/>
      <c r="IQ672" s="37"/>
      <c r="IR672" s="38"/>
      <c r="IU672" s="36"/>
    </row>
    <row r="673" spans="8:252" ht="12.75">
      <c r="H673" s="1"/>
      <c r="IP673" s="30"/>
      <c r="IQ673" s="40"/>
      <c r="IR673" s="41"/>
    </row>
    <row r="674" spans="8:255" ht="12.75">
      <c r="H674" s="1"/>
      <c r="IP674" s="30"/>
      <c r="IQ674" s="40"/>
      <c r="IR674" s="41"/>
      <c r="IS674" s="42"/>
      <c r="IU674" s="30"/>
    </row>
    <row r="675" spans="8:255" ht="12.75">
      <c r="H675" s="1"/>
      <c r="IP675" s="30"/>
      <c r="IQ675" s="40"/>
      <c r="IR675" s="41"/>
      <c r="IS675" s="42"/>
      <c r="IU675" s="30"/>
    </row>
    <row r="676" spans="8:255" ht="12.75">
      <c r="H676" s="1"/>
      <c r="IP676" s="30"/>
      <c r="IQ676" s="40"/>
      <c r="IR676" s="41"/>
      <c r="IS676" s="42"/>
      <c r="IU676" s="30"/>
    </row>
    <row r="677" spans="8:255" ht="12.75">
      <c r="H677" s="1"/>
      <c r="IP677" s="30"/>
      <c r="IQ677" s="40"/>
      <c r="IR677" s="41"/>
      <c r="IS677" s="42"/>
      <c r="IU677" s="30"/>
    </row>
    <row r="678" spans="8:255" ht="12.75">
      <c r="H678" s="1"/>
      <c r="IP678" s="30"/>
      <c r="IQ678" s="40"/>
      <c r="IR678" s="41"/>
      <c r="IS678" s="42"/>
      <c r="IU678" s="30"/>
    </row>
    <row r="679" spans="8:255" ht="12.75">
      <c r="H679" s="1"/>
      <c r="IP679" s="30"/>
      <c r="IQ679" s="40"/>
      <c r="IR679" s="41"/>
      <c r="IS679" s="42"/>
      <c r="IU679" s="30"/>
    </row>
    <row r="680" spans="8:255" ht="12.75">
      <c r="H680" s="1"/>
      <c r="IP680" s="30"/>
      <c r="IQ680" s="40"/>
      <c r="IR680" s="41"/>
      <c r="IS680" s="42"/>
      <c r="IU680" s="30"/>
    </row>
    <row r="681" spans="8:255" ht="12.75">
      <c r="H681" s="1"/>
      <c r="IP681" s="30"/>
      <c r="IQ681" s="40"/>
      <c r="IR681" s="41"/>
      <c r="IS681" s="42"/>
      <c r="IU681" s="30"/>
    </row>
    <row r="682" spans="8:255" ht="12.75">
      <c r="H682" s="1"/>
      <c r="IP682" s="30"/>
      <c r="IQ682" s="40"/>
      <c r="IS682" s="42"/>
      <c r="IU682" s="30"/>
    </row>
    <row r="683" spans="8:255" ht="12.75">
      <c r="H683" s="1"/>
      <c r="IP683" s="30"/>
      <c r="IQ683" s="40"/>
      <c r="IR683" s="41"/>
      <c r="IS683" s="42"/>
      <c r="IU683" s="30"/>
    </row>
    <row r="684" spans="8:255" ht="12.75">
      <c r="H684" s="1"/>
      <c r="IP684" s="30"/>
      <c r="IQ684" s="40"/>
      <c r="IR684" s="41"/>
      <c r="IS684" s="42"/>
      <c r="IU684" s="30"/>
    </row>
    <row r="685" spans="8:255" ht="12.75">
      <c r="H685" s="1"/>
      <c r="IP685" s="30"/>
      <c r="IQ685" s="40"/>
      <c r="IR685" s="41"/>
      <c r="IS685" s="42"/>
      <c r="IU685" s="30"/>
    </row>
    <row r="686" spans="8:255" ht="12.75">
      <c r="H686" s="1"/>
      <c r="IP686" s="30"/>
      <c r="IQ686" s="40"/>
      <c r="IR686" s="41"/>
      <c r="IS686" s="42"/>
      <c r="IU686" s="30"/>
    </row>
    <row r="687" spans="8:255" ht="12.75">
      <c r="H687" s="1"/>
      <c r="IP687" s="30"/>
      <c r="IQ687" s="40"/>
      <c r="IR687" s="41"/>
      <c r="IS687" s="42"/>
      <c r="IU687" s="30"/>
    </row>
    <row r="688" spans="8:255" ht="12.75">
      <c r="H688" s="1"/>
      <c r="IP688" s="30"/>
      <c r="IQ688" s="40"/>
      <c r="IR688" s="41"/>
      <c r="IS688" s="42"/>
      <c r="IU688" s="30"/>
    </row>
    <row r="689" spans="8:255" ht="12.75">
      <c r="H689" s="1"/>
      <c r="IP689" s="30"/>
      <c r="IQ689" s="40"/>
      <c r="IR689" s="41"/>
      <c r="IS689" s="42"/>
      <c r="IU689" s="30"/>
    </row>
    <row r="690" spans="8:255" ht="12.75">
      <c r="H690" s="1"/>
      <c r="IP690" s="30"/>
      <c r="IQ690" s="40"/>
      <c r="IR690" s="41"/>
      <c r="IS690" s="42"/>
      <c r="IU690" s="30"/>
    </row>
    <row r="691" spans="8:252" ht="12.75">
      <c r="H691" s="1"/>
      <c r="IP691" s="30"/>
      <c r="IQ691" s="40"/>
      <c r="IR691" s="41"/>
    </row>
    <row r="692" spans="8:252" ht="12.75">
      <c r="H692" s="1"/>
      <c r="IP692" s="30"/>
      <c r="IQ692" s="40"/>
      <c r="IR692" s="41"/>
    </row>
    <row r="693" spans="8:252" ht="12.75">
      <c r="H693" s="1"/>
      <c r="IP693" s="30"/>
      <c r="IQ693" s="40"/>
      <c r="IR693" s="41"/>
    </row>
    <row r="694" spans="8:252" ht="12.75">
      <c r="H694" s="1"/>
      <c r="IP694" s="30"/>
      <c r="IQ694" s="40"/>
      <c r="IR694" s="41"/>
    </row>
    <row r="695" spans="8:252" ht="12.75">
      <c r="H695" s="1"/>
      <c r="IP695" s="30"/>
      <c r="IQ695" s="40"/>
      <c r="IR695" s="41"/>
    </row>
    <row r="696" spans="8:252" ht="12.75">
      <c r="H696" s="1"/>
      <c r="IP696" s="30"/>
      <c r="IQ696" s="40"/>
      <c r="IR696" s="41"/>
    </row>
    <row r="697" spans="8:252" ht="12.75">
      <c r="H697" s="1"/>
      <c r="IP697" s="30"/>
      <c r="IQ697" s="40"/>
      <c r="IR697" s="41"/>
    </row>
    <row r="698" spans="8:252" ht="12.75">
      <c r="H698" s="1"/>
      <c r="IP698" s="30"/>
      <c r="IQ698" s="40"/>
      <c r="IR698" s="41"/>
    </row>
    <row r="699" spans="8:252" ht="12.75">
      <c r="H699" s="1"/>
      <c r="IP699" s="30"/>
      <c r="IQ699" s="40"/>
      <c r="IR699" s="41"/>
    </row>
    <row r="700" spans="8:252" ht="12.75">
      <c r="H700" s="1"/>
      <c r="IP700" s="30"/>
      <c r="IQ700" s="40"/>
      <c r="IR700" s="41"/>
    </row>
    <row r="701" spans="8:252" ht="12.75">
      <c r="H701" s="1"/>
      <c r="IP701" s="30"/>
      <c r="IQ701" s="40"/>
      <c r="IR701" s="41"/>
    </row>
    <row r="702" spans="8:252" ht="12.75">
      <c r="H702" s="1"/>
      <c r="IP702" s="30"/>
      <c r="IQ702" s="40"/>
      <c r="IR702" s="41"/>
    </row>
    <row r="703" spans="8:252" ht="12.75">
      <c r="H703" s="1"/>
      <c r="IP703" s="30"/>
      <c r="IQ703" s="40"/>
      <c r="IR703" s="41"/>
    </row>
    <row r="704" spans="8:252" ht="12.75">
      <c r="H704" s="1"/>
      <c r="IP704" s="30"/>
      <c r="IQ704" s="40"/>
      <c r="IR704" s="41"/>
    </row>
    <row r="705" spans="8:252" ht="12.75">
      <c r="H705" s="1"/>
      <c r="IP705" s="30"/>
      <c r="IQ705" s="40"/>
      <c r="IR705" s="41"/>
    </row>
  </sheetData>
  <sheetProtection password="F585" sheet="1"/>
  <autoFilter ref="A42:F256"/>
  <mergeCells count="2">
    <mergeCell ref="A37:F37"/>
    <mergeCell ref="A40:F40"/>
  </mergeCells>
  <dataValidations count="1">
    <dataValidation type="list" allowBlank="1" showInputMessage="1" showErrorMessage="1" sqref="B39">
      <formula1>$B$2:$B$34</formula1>
    </dataValidation>
  </dataValidations>
  <printOptions horizontalCentered="1"/>
  <pageMargins left="0.1968503937007874" right="0.1968503937007874" top="0.1968503937007874" bottom="0.1968503937007874" header="0" footer="0"/>
  <pageSetup horizontalDpi="600" verticalDpi="600" orientation="portrait" scale="90" r:id="rId1"/>
  <headerFooter alignWithMargins="0">
    <oddFooter>&amp;CPágina &amp;P</oddFooter>
  </headerFooter>
  <rowBreaks count="1" manualBreakCount="1">
    <brk id="2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UEAR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JOSE-PRESUPUESTO</dc:creator>
  <cp:keywords/>
  <dc:description/>
  <cp:lastModifiedBy>Claudia Sofía De León Rosario</cp:lastModifiedBy>
  <cp:lastPrinted>2019-08-21T13:20:52Z</cp:lastPrinted>
  <dcterms:created xsi:type="dcterms:W3CDTF">2006-09-01T15:53:30Z</dcterms:created>
  <dcterms:modified xsi:type="dcterms:W3CDTF">2019-12-03T20:08:22Z</dcterms:modified>
  <cp:category/>
  <cp:version/>
  <cp:contentType/>
  <cp:contentStatus/>
</cp:coreProperties>
</file>