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9440" windowHeight="5895" activeTab="0"/>
  </bookViews>
  <sheets>
    <sheet name="LISTADO DE PARTIDA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'[19]M.O.'!#REF!</definedName>
    <definedName name="\">'[19]M.O.'!#REF!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'LISTADO DE PARTIDAS'!#REF!</definedName>
    <definedName name="\o">#REF!</definedName>
    <definedName name="\p" localSheetId="0">'LISTADO DE PARTIDAS'!#REF!</definedName>
    <definedName name="\p">#REF!</definedName>
    <definedName name="\q" localSheetId="0">'LISTADO DE PARTIDAS'!#REF!</definedName>
    <definedName name="\q">#REF!</definedName>
    <definedName name="\w" localSheetId="0">'LISTADO DE PARTIDAS'!#REF!</definedName>
    <definedName name="\w">#REF!</definedName>
    <definedName name="\z" localSheetId="0">'LISTADO DE PARTIDAS'!#REF!</definedName>
    <definedName name="\z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 localSheetId="0">'LISTADO DE PARTIDAS'!#REF!</definedName>
    <definedName name="__REALIZADO">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'LISTADO DE PARTIDAS'!$A$10:$F$333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Regression_Int" localSheetId="0" hidden="1">1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'[23]PVC'!#REF!</definedName>
    <definedName name="a">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'LISTADO DE PARTIDAS'!#REF!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'[24]M.O.'!#REF!</definedName>
    <definedName name="AA">'[24]M.O.'!#REF!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'[6]INS'!#REF!</definedName>
    <definedName name="ACUEDUCTO">'[6]INS'!#REF!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 localSheetId="0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 localSheetId="0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 localSheetId="0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'[4]M.O.'!$C$12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 localSheetId="0">#REF!</definedName>
    <definedName name="ALBANIL3">#REF!</definedName>
    <definedName name="ana">#REF!</definedName>
    <definedName name="ana_6">#REF!</definedName>
    <definedName name="analiis" localSheetId="0">'[10]M.O.'!#REF!</definedName>
    <definedName name="analiis">'[10]M.O.'!#REF!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 localSheetId="0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>#REF!</definedName>
    <definedName name="ARANDELA_INODORO_PVC_4" localSheetId="0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 localSheetId="0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EXTRACT" localSheetId="0">'LISTADO DE PARTIDAS'!#REF!</definedName>
    <definedName name="_xlnm.Print_Area" localSheetId="0">'LISTADO DE PARTIDAS'!$A$1:$F$402</definedName>
    <definedName name="ARENA_PAÑETE" localSheetId="0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'[5]M.O.'!#REF!</definedName>
    <definedName name="as">'[5]M.O.'!#REF!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'[6]INS'!#REF!</definedName>
    <definedName name="AYCARP">'[7]INS'!#REF!</definedName>
    <definedName name="AYCARP_6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 localSheetId="0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'[8]ADDENDA'!#REF!</definedName>
    <definedName name="b">'[8]ADDENDA'!#REF!</definedName>
    <definedName name="b_6">#REF!</definedName>
    <definedName name="b_8">#REF!</definedName>
    <definedName name="BALDOSAS_TRANSPARENTE" localSheetId="0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 localSheetId="0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LOCK_4" localSheetId="0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 localSheetId="0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 localSheetId="0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 localSheetId="0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'[9]INSU'!$B$42</definedName>
    <definedName name="BOQUILLA_FREGADERO_CROMO" localSheetId="0">#REF!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 localSheetId="0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 localSheetId="0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 localSheetId="0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 localSheetId="0">'[10]M.O.'!$C$9</definedName>
    <definedName name="BRIGADATOPOGRAFICA">'[4]M.O.'!$C$9</definedName>
    <definedName name="BRIGADATOPOGRAFICA_6">#REF!</definedName>
    <definedName name="BVNBVNBV" localSheetId="0">'[28]M.O.'!#REF!</definedName>
    <definedName name="BVNBVNBV">'[28]M.O.'!#REF!</definedName>
    <definedName name="BVNBVNBV_6">#REF!</definedName>
    <definedName name="C._ADICIONAL">#N/A</definedName>
    <definedName name="C._ADICIONAL_6">NA()</definedName>
    <definedName name="caballeteasbecto" localSheetId="0">'[11]precios'!#REF!</definedName>
    <definedName name="caballeteasbecto">'[11]precios'!#REF!</definedName>
    <definedName name="caballeteasbecto_8">#REF!</definedName>
    <definedName name="caballeteasbeto" localSheetId="0">'[11]precios'!#REF!</definedName>
    <definedName name="caballeteasbeto">'[11]precios'!#REF!</definedName>
    <definedName name="caballeteasbeto_8">#REF!</definedName>
    <definedName name="CAJA_2x4_12" localSheetId="0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 localSheetId="0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 localSheetId="0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 localSheetId="0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'[10]M.O.'!#REF!</definedName>
    <definedName name="CARACOL">'[10]M.O.'!#REF!</definedName>
    <definedName name="CARANTEPECHO" localSheetId="0">'[10]M.O.'!#REF!</definedName>
    <definedName name="CARANTEPECHO">'[4]M.O.'!#REF!</definedName>
    <definedName name="CARANTEPECHO_6">#REF!</definedName>
    <definedName name="CARANTEPECHO_8">#REF!</definedName>
    <definedName name="CARCOL30" localSheetId="0">'[10]M.O.'!#REF!</definedName>
    <definedName name="CARCOL30">'[4]M.O.'!#REF!</definedName>
    <definedName name="CARCOL30_6">#REF!</definedName>
    <definedName name="CARCOL30_8">#REF!</definedName>
    <definedName name="CARCOL50" localSheetId="0">'[10]M.O.'!#REF!</definedName>
    <definedName name="CARCOL50">'[4]M.O.'!#REF!</definedName>
    <definedName name="CARCOL50_6">#REF!</definedName>
    <definedName name="CARCOL50_8">#REF!</definedName>
    <definedName name="CARCOL51" localSheetId="0">'[10]M.O.'!#REF!</definedName>
    <definedName name="CARCOL51">'[10]M.O.'!#REF!</definedName>
    <definedName name="CARCOLAMARRE" localSheetId="0">'[10]M.O.'!#REF!</definedName>
    <definedName name="CARCOLAMARRE">'[4]M.O.'!#REF!</definedName>
    <definedName name="CARCOLAMARRE_6">#REF!</definedName>
    <definedName name="CARCOLAMARRE_8">#REF!</definedName>
    <definedName name="CARGA_SOCIAL" localSheetId="0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'[10]M.O.'!#REF!</definedName>
    <definedName name="CARLOSAPLA">'[4]M.O.'!#REF!</definedName>
    <definedName name="CARLOSAPLA_6">#REF!</definedName>
    <definedName name="CARLOSAPLA_8">#REF!</definedName>
    <definedName name="CARLOSAVARIASAGUAS" localSheetId="0">'[10]M.O.'!#REF!</definedName>
    <definedName name="CARLOSAVARIASAGUAS">'[4]M.O.'!#REF!</definedName>
    <definedName name="CARLOSAVARIASAGUAS_6">#REF!</definedName>
    <definedName name="CARLOSAVARIASAGUAS_8">#REF!</definedName>
    <definedName name="CARMURO" localSheetId="0">'[10]M.O.'!#REF!</definedName>
    <definedName name="CARMURO">'[4]M.O.'!#REF!</definedName>
    <definedName name="CARMURO_6">#REF!</definedName>
    <definedName name="CARMURO_8">#REF!</definedName>
    <definedName name="CARP1" localSheetId="0">'[6]INS'!#REF!</definedName>
    <definedName name="CARP1">'[7]INS'!#REF!</definedName>
    <definedName name="CARP1_6">#REF!</definedName>
    <definedName name="CARP1_8">#REF!</definedName>
    <definedName name="CARP2" localSheetId="0">'[6]INS'!#REF!</definedName>
    <definedName name="CARP2">'[7]INS'!#REF!</definedName>
    <definedName name="CARP2_6">#REF!</definedName>
    <definedName name="CARP2_8">#REF!</definedName>
    <definedName name="CARPDINTEL" localSheetId="0">'[10]M.O.'!#REF!</definedName>
    <definedName name="CARPDINTEL">'[4]M.O.'!#REF!</definedName>
    <definedName name="CARPDINTEL_6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'[10]M.O.'!#REF!</definedName>
    <definedName name="CARPVIGA2040">'[4]M.O.'!#REF!</definedName>
    <definedName name="CARPVIGA2040_6">#REF!</definedName>
    <definedName name="CARPVIGA2040_8">#REF!</definedName>
    <definedName name="CARPVIGA3050" localSheetId="0">'[10]M.O.'!#REF!</definedName>
    <definedName name="CARPVIGA3050">'[4]M.O.'!#REF!</definedName>
    <definedName name="CARPVIGA3050_6">#REF!</definedName>
    <definedName name="CARPVIGA3050_8">#REF!</definedName>
    <definedName name="CARPVIGA3060" localSheetId="0">'[10]M.O.'!#REF!</definedName>
    <definedName name="CARPVIGA3060">'[4]M.O.'!#REF!</definedName>
    <definedName name="CARPVIGA3060_6">#REF!</definedName>
    <definedName name="CARPVIGA3060_8">#REF!</definedName>
    <definedName name="CARPVIGA4080" localSheetId="0">'[10]M.O.'!#REF!</definedName>
    <definedName name="CARPVIGA4080">'[4]M.O.'!#REF!</definedName>
    <definedName name="CARPVIGA4080_6">#REF!</definedName>
    <definedName name="CARPVIGA4080_8">#REF!</definedName>
    <definedName name="CARRAMPA" localSheetId="0">'[10]M.O.'!#REF!</definedName>
    <definedName name="CARRAMPA">'[4]M.O.'!#REF!</definedName>
    <definedName name="CARRAMPA_6">#REF!</definedName>
    <definedName name="CARRAMPA_8">#REF!</definedName>
    <definedName name="CARRETILLA" localSheetId="0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'[10]M.O.'!#REF!</definedName>
    <definedName name="CASABE">'[10]M.O.'!#REF!</definedName>
    <definedName name="CASABE_8">#REF!</definedName>
    <definedName name="CASBESTO" localSheetId="0">'[10]M.O.'!#REF!</definedName>
    <definedName name="CASBESTO">'[4]M.O.'!#REF!</definedName>
    <definedName name="CASBESTO_6">#REF!</definedName>
    <definedName name="CASBESTO_8">#REF!</definedName>
    <definedName name="CBLOCK10" localSheetId="0">'[6]INS'!#REF!</definedName>
    <definedName name="CBLOCK10">'[7]INS'!#REF!</definedName>
    <definedName name="CBLOCK10_6">#REF!</definedName>
    <definedName name="CBLOCK10_8">#REF!</definedName>
    <definedName name="cbxc" localSheetId="0">#REF!</definedName>
    <definedName name="cbxc">#REF!</definedName>
    <definedName name="cell">'[12]LISTADO INSUMOS DEL 2000'!$I$29</definedName>
    <definedName name="CEMENTO" localSheetId="0">#REF!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 localSheetId="0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 localSheetId="0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">#REF!</definedName>
    <definedName name="CERAMICA_20x20_BLANCA" localSheetId="0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'[9]INSU'!$B$104</definedName>
    <definedName name="CHAZOS" localSheetId="0">#REF!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 localSheetId="0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'[13]INS'!$D$767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 localSheetId="0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 localSheetId="0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 localSheetId="0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 localSheetId="0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 localSheetId="0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 localSheetId="0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 localSheetId="0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 localSheetId="0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 localSheetId="0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 localSheetId="0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 localSheetId="0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 localSheetId="0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 localSheetId="0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 localSheetId="0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 localSheetId="0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 localSheetId="0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 localSheetId="0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 localSheetId="0">#REF!</definedName>
    <definedName name="COLC1">#REF!</definedName>
    <definedName name="COLC1_6">#REF!</definedName>
    <definedName name="COLC2" localSheetId="0">#REF!</definedName>
    <definedName name="COLC2">#REF!</definedName>
    <definedName name="COLC2_6">#REF!</definedName>
    <definedName name="COLC3CIR" localSheetId="0">#REF!</definedName>
    <definedName name="COLC3CIR">#REF!</definedName>
    <definedName name="COLC3CIR_6">#REF!</definedName>
    <definedName name="COLC4" localSheetId="0">#REF!</definedName>
    <definedName name="COLC4">#REF!</definedName>
    <definedName name="COLC4_6">#REF!</definedName>
    <definedName name="COLOC_BLOCK4" localSheetId="0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 localSheetId="0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 localSheetId="0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 localSheetId="0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 localSheetId="0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 localSheetId="0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 localSheetId="0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 localSheetId="0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 localSheetId="0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'[6]INS'!#REF!</definedName>
    <definedName name="COPIA">'[6]INS'!#REF!</definedName>
    <definedName name="COPIA_8">#REF!</definedName>
    <definedName name="CRUZ_HG_1_12" localSheetId="0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'[8]ADDENDA'!#REF!</definedName>
    <definedName name="cuadro">'[8]ADDENDA'!#REF!</definedName>
    <definedName name="cuadro_6">#REF!</definedName>
    <definedName name="cuadro_8">#REF!</definedName>
    <definedName name="CUBETA_5Gls" localSheetId="0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 localSheetId="0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 localSheetId="0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 localSheetId="0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'[10]M.O.'!#REF!</definedName>
    <definedName name="CZINC">'[4]M.O.'!#REF!</definedName>
    <definedName name="CZINC_6">#REF!</definedName>
    <definedName name="CZINC_8">#REF!</definedName>
    <definedName name="d">#REF!</definedName>
    <definedName name="derop" localSheetId="0">'[5]M.O.'!#REF!</definedName>
    <definedName name="derop">'[5]M.O.'!#REF!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 localSheetId="0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 localSheetId="0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 localSheetId="0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 localSheetId="0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'[14]INS'!#REF!</definedName>
    <definedName name="donatelo">'[14]INS'!#REF!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 localSheetId="0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 localSheetId="0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 localSheetId="0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 localSheetId="0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 localSheetId="0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 localSheetId="0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 localSheetId="0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 localSheetId="0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 localSheetId="0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'[8]ADDENDA'!#REF!</definedName>
    <definedName name="expl">'[8]ADDENDA'!#REF!</definedName>
    <definedName name="expl_6">#REF!</definedName>
    <definedName name="expl_8">#REF!</definedName>
    <definedName name="Extracción_IM" localSheetId="0">'LISTADO DE PARTIDAS'!#REF!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 localSheetId="0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 localSheetId="0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 localSheetId="0">#REF!</definedName>
    <definedName name="GASOLINA">'[7]INS'!$D$561</definedName>
    <definedName name="GASOLINA_6">#REF!</definedName>
    <definedName name="GAVIONES" localSheetId="0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 localSheetId="0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 localSheetId="0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 localSheetId="0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>#REF!</definedName>
    <definedName name="HACHA" localSheetId="0">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 localSheetId="0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 localSheetId="0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 localSheetId="0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 localSheetId="0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'[13]HORM.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" localSheetId="0">'[6]INS'!#REF!</definedName>
    <definedName name="i">'[6]INS'!#REF!</definedName>
    <definedName name="ilma" localSheetId="0">'[10]M.O.'!#REF!</definedName>
    <definedName name="ilma">'[10]M.O.'!#REF!</definedName>
    <definedName name="impresion_2" localSheetId="0">'[35]Directos'!#REF!</definedName>
    <definedName name="impresion_2">'[35]Directos'!#REF!</definedName>
    <definedName name="Imprimir_área_IM">#REF!</definedName>
    <definedName name="Imprimir_área_IM_6">#REF!</definedName>
    <definedName name="ingeniera">'[5]M.O.'!$C$10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 localSheetId="0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 localSheetId="0">#REF!</definedName>
    <definedName name="INSUMO_1">'[1]AC. LOS LIMONES ACERO '!$D$2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 localSheetId="0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 localSheetId="0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 localSheetId="0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 localSheetId="0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 localSheetId="0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 localSheetId="0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 localSheetId="0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 localSheetId="0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 localSheetId="0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 localSheetId="0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 localSheetId="0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 localSheetId="0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'[10]M.O.'!#REF!</definedName>
    <definedName name="k">'[10]M.O.'!#REF!</definedName>
    <definedName name="L_1" localSheetId="0">#REF!</definedName>
    <definedName name="L_1">#REF!</definedName>
    <definedName name="L_2">#REF!</definedName>
    <definedName name="L_5">#REF!</definedName>
    <definedName name="LADRILLOS_4x8x2" localSheetId="0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 localSheetId="0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'[9]INSU'!$B$41</definedName>
    <definedName name="LAQUEAR_MADERA" localSheetId="0">#REF!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 localSheetId="0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 localSheetId="0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 localSheetId="0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 localSheetId="0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 localSheetId="0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 localSheetId="0">#REF!</definedName>
    <definedName name="LOSA12">#REF!</definedName>
    <definedName name="LOSA12_6">#REF!</definedName>
    <definedName name="LOSA20" localSheetId="0">#REF!</definedName>
    <definedName name="LOSA20">#REF!</definedName>
    <definedName name="LOSA20_6">#REF!</definedName>
    <definedName name="LOSA30" localSheetId="0">#REF!</definedName>
    <definedName name="LOSA30">#REF!</definedName>
    <definedName name="LOSA30_6">#REF!</definedName>
    <definedName name="m">#REF!</definedName>
    <definedName name="MA" localSheetId="0">#REF!</definedName>
    <definedName name="MA">'[4]M.O.'!$C$10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 localSheetId="0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 localSheetId="0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 localSheetId="0">#REF!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'[6]INS'!#REF!</definedName>
    <definedName name="MAESTROCARP">'[7]INS'!#REF!</definedName>
    <definedName name="MAESTROCARP_6">#REF!</definedName>
    <definedName name="MAESTROCARP_8">#REF!</definedName>
    <definedName name="MALLA_ABRAZ_1_12" localSheetId="0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 localSheetId="0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 localSheetId="0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 localSheetId="0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 localSheetId="0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 localSheetId="0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 localSheetId="0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 localSheetId="0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 localSheetId="0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 localSheetId="0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 localSheetId="0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 localSheetId="0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 localSheetId="0">#REF!</definedName>
    <definedName name="MALLA_TUBOHG_1">#REF!</definedName>
    <definedName name="MALLA_TUBOHG_1_10">#REF!</definedName>
    <definedName name="MALLA_TUBOHG_1_11">#REF!</definedName>
    <definedName name="MALLA_TUBOHG_1_12" localSheetId="0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 localSheetId="0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 localSheetId="0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 localSheetId="0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>#REF!</definedName>
    <definedName name="MO_ACERA_FROTyVIOL" localSheetId="0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 localSheetId="0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 localSheetId="0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 localSheetId="0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 localSheetId="0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 localSheetId="0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 localSheetId="0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 localSheetId="0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 localSheetId="0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 localSheetId="0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 localSheetId="0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 localSheetId="0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 localSheetId="0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 localSheetId="0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 localSheetId="0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 localSheetId="0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 localSheetId="0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 localSheetId="0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 localSheetId="0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 localSheetId="0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 localSheetId="0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 localSheetId="0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 localSheetId="0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 localSheetId="0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 localSheetId="0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 localSheetId="0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 localSheetId="0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 localSheetId="0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 localSheetId="0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 localSheetId="0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 localSheetId="0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 localSheetId="0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 localSheetId="0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 localSheetId="0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 localSheetId="0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 localSheetId="0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 localSheetId="0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 localSheetId="0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 localSheetId="0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 localSheetId="0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 localSheetId="0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 localSheetId="0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'[6]INS'!#REF!</definedName>
    <definedName name="MOPISOCERAMICA">'[7]INS'!#REF!</definedName>
    <definedName name="MOPISOCERAMICA_6">#REF!</definedName>
    <definedName name="MOPISOCERAMICA_8">#REF!</definedName>
    <definedName name="MOTONIVELADORA" localSheetId="0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 localSheetId="0">#REF!</definedName>
    <definedName name="MURO30">#REF!</definedName>
    <definedName name="MURO30_6">#REF!</definedName>
    <definedName name="MUROBOVEDA12A10X2AD" localSheetId="0">#REF!</definedName>
    <definedName name="MUROBOVEDA12A10X2AD">#REF!</definedName>
    <definedName name="MUROBOVEDA12A10X2AD_6">#REF!</definedName>
    <definedName name="n">#REF!</definedName>
    <definedName name="NADA" localSheetId="0">'[15]Insumos'!#REF!</definedName>
    <definedName name="NADA">'[15]Insumos'!#REF!</definedName>
    <definedName name="NADA_6">#REF!</definedName>
    <definedName name="NADA_8">#REF!</definedName>
    <definedName name="NINGUNA" localSheetId="0">'[15]Insumos'!#REF!</definedName>
    <definedName name="NINGUNA">'[15]Insumos'!#REF!</definedName>
    <definedName name="NINGUNA_6">#REF!</definedName>
    <definedName name="NINGUNA_8">#REF!</definedName>
    <definedName name="NIPLE_ACERO_12x3" localSheetId="0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 localSheetId="0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 localSheetId="0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 localSheetId="0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 localSheetId="0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 localSheetId="0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 localSheetId="0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o" localSheetId="0">'[6]INS'!#REF!</definedName>
    <definedName name="o">'[6]INS'!#REF!</definedName>
    <definedName name="OLE_LINK1" localSheetId="0">'LISTADO DE PARTIDAS'!#REF!</definedName>
    <definedName name="OPERADOR_GREADER" localSheetId="0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 localSheetId="0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 localSheetId="0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 localSheetId="0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 localSheetId="0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 localSheetId="0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'[13]SALARIOS'!$C$10</definedName>
    <definedName name="OXIGENO_CIL" localSheetId="0">#REF!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'[16]peso'!#REF!</definedName>
    <definedName name="p">'[16]peso'!#REF!</definedName>
    <definedName name="p_8">#REF!</definedName>
    <definedName name="P1XE" localSheetId="0">#REF!</definedName>
    <definedName name="P1XE">#REF!</definedName>
    <definedName name="P1XE_6">#REF!</definedName>
    <definedName name="P1XT" localSheetId="0">#REF!</definedName>
    <definedName name="P1XT">#REF!</definedName>
    <definedName name="P1XT_6">#REF!</definedName>
    <definedName name="P1YE" localSheetId="0">#REF!</definedName>
    <definedName name="P1YE">#REF!</definedName>
    <definedName name="P1YE_6">#REF!</definedName>
    <definedName name="P1YT" localSheetId="0">#REF!</definedName>
    <definedName name="P1YT">#REF!</definedName>
    <definedName name="P1YT_6">#REF!</definedName>
    <definedName name="P2XE" localSheetId="0">#REF!</definedName>
    <definedName name="P2XE">#REF!</definedName>
    <definedName name="P2XE_6">#REF!</definedName>
    <definedName name="P2XT" localSheetId="0">#REF!</definedName>
    <definedName name="P2XT">#REF!</definedName>
    <definedName name="P2XT_6">#REF!</definedName>
    <definedName name="P2YE" localSheetId="0">#REF!</definedName>
    <definedName name="P2YE">#REF!</definedName>
    <definedName name="P2YE_6">#REF!</definedName>
    <definedName name="P3XE" localSheetId="0">#REF!</definedName>
    <definedName name="P3XE">#REF!</definedName>
    <definedName name="P3XE_6">#REF!</definedName>
    <definedName name="P3XT" localSheetId="0">#REF!</definedName>
    <definedName name="P3XT">#REF!</definedName>
    <definedName name="P3XT_6">#REF!</definedName>
    <definedName name="P3YE" localSheetId="0">#REF!</definedName>
    <definedName name="P3YE">#REF!</definedName>
    <definedName name="P3YE_6">#REF!</definedName>
    <definedName name="P3YT" localSheetId="0">#REF!</definedName>
    <definedName name="P3YT">#REF!</definedName>
    <definedName name="P3YT_6">#REF!</definedName>
    <definedName name="P4XE" localSheetId="0">#REF!</definedName>
    <definedName name="P4XE">#REF!</definedName>
    <definedName name="P4XE_6">#REF!</definedName>
    <definedName name="P4XT" localSheetId="0">#REF!</definedName>
    <definedName name="P4XT">#REF!</definedName>
    <definedName name="P4XT_6">#REF!</definedName>
    <definedName name="P4YE" localSheetId="0">#REF!</definedName>
    <definedName name="P4YE">#REF!</definedName>
    <definedName name="P4YE_6">#REF!</definedName>
    <definedName name="P4YT" localSheetId="0">#REF!</definedName>
    <definedName name="P4YT">#REF!</definedName>
    <definedName name="P4YT_6">#REF!</definedName>
    <definedName name="P5XE" localSheetId="0">#REF!</definedName>
    <definedName name="P5XE">#REF!</definedName>
    <definedName name="P5XE_6">#REF!</definedName>
    <definedName name="P5YE" localSheetId="0">#REF!</definedName>
    <definedName name="P5YE">#REF!</definedName>
    <definedName name="P5YE_6">#REF!</definedName>
    <definedName name="P5YT" localSheetId="0">#REF!</definedName>
    <definedName name="P5YT">#REF!</definedName>
    <definedName name="P5YT_6">#REF!</definedName>
    <definedName name="P6XE" localSheetId="0">#REF!</definedName>
    <definedName name="P6XE">#REF!</definedName>
    <definedName name="P6XE_6">#REF!</definedName>
    <definedName name="P6XT" localSheetId="0">#REF!</definedName>
    <definedName name="P6XT">#REF!</definedName>
    <definedName name="P6XT_6">#REF!</definedName>
    <definedName name="P6YE" localSheetId="0">#REF!</definedName>
    <definedName name="P6YE">#REF!</definedName>
    <definedName name="P6YE_6">#REF!</definedName>
    <definedName name="P6YT" localSheetId="0">#REF!</definedName>
    <definedName name="P6YT">#REF!</definedName>
    <definedName name="P6YT_6">#REF!</definedName>
    <definedName name="P7XE" localSheetId="0">#REF!</definedName>
    <definedName name="P7XE">#REF!</definedName>
    <definedName name="P7XE_6">#REF!</definedName>
    <definedName name="P7YE" localSheetId="0">#REF!</definedName>
    <definedName name="P7YE">#REF!</definedName>
    <definedName name="P7YE_6">#REF!</definedName>
    <definedName name="P7YT" localSheetId="0">#REF!</definedName>
    <definedName name="P7YT">#REF!</definedName>
    <definedName name="P7YT_6">#REF!</definedName>
    <definedName name="PALA" localSheetId="0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 localSheetId="0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 localSheetId="0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'[9]MO'!$B$11</definedName>
    <definedName name="PEONCARP" localSheetId="0">'[6]INS'!#REF!</definedName>
    <definedName name="PEONCARP">'[7]INS'!#REF!</definedName>
    <definedName name="PEONCARP_6">#REF!</definedName>
    <definedName name="PEONCARP_8">#REF!</definedName>
    <definedName name="PERFIL_CUADRADO_34">'[9]INSU'!$B$91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 localSheetId="0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 localSheetId="0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'[13]INS'!$D$770</definedName>
    <definedName name="PINTURA_ACR_COLOR_PREPARADO" localSheetId="0">#REF!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 localSheetId="0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 localSheetId="0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 localSheetId="0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'[9]INSU'!$B$103</definedName>
    <definedName name="PLANTA_ELECTRICA" localSheetId="0">#REF!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'[9]INSU'!$B$90</definedName>
    <definedName name="PLIGADORA2" localSheetId="0">'[6]INS'!$D$563</definedName>
    <definedName name="PLIGADORA2">'[7]INS'!$D$563</definedName>
    <definedName name="PLIGADORA2_6">#REF!</definedName>
    <definedName name="PLOMERO" localSheetId="0">'[6]INS'!#REF!</definedName>
    <definedName name="PLOMERO">'[7]INS'!#REF!</definedName>
    <definedName name="PLOMERO_6">#REF!</definedName>
    <definedName name="PLOMERO_8">#REF!</definedName>
    <definedName name="PLOMERO_SOLDADOR" localSheetId="0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'[6]INS'!#REF!</definedName>
    <definedName name="PLOMEROAYUDANTE">'[7]INS'!#REF!</definedName>
    <definedName name="PLOMEROAYUDANTE_6">#REF!</definedName>
    <definedName name="PLOMEROAYUDANTE_8">#REF!</definedName>
    <definedName name="PLOMEROOFICIAL" localSheetId="0">'[6]INS'!#REF!</definedName>
    <definedName name="PLOMEROOFICIAL">'[7]INS'!#REF!</definedName>
    <definedName name="PLOMEROOFICIAL_6">#REF!</definedName>
    <definedName name="PLOMEROOFICIAL_8">#REF!</definedName>
    <definedName name="PLYWOOD_34_2CARAS" localSheetId="0">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'[11]precios'!#REF!</definedName>
    <definedName name="pmadera2162">'[11]precios'!#REF!</definedName>
    <definedName name="pmadera2162_8">#REF!</definedName>
    <definedName name="po">'[38]PRESUPUESTO'!$O$9:$O$236</definedName>
    <definedName name="POSTE_HA_25_CUAD" localSheetId="0">#REF!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 localSheetId="0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 localSheetId="0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 localSheetId="0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'[17]Precios'!$A$4:$F$1576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 localSheetId="0">'[6]INS'!$D$568</definedName>
    <definedName name="PWINCHE2000K">'[7]INS'!$D$568</definedName>
    <definedName name="PWINCHE2000K_6">#REF!</definedName>
    <definedName name="Q" localSheetId="0">'LISTADO DE PARTIDAS'!#REF!</definedName>
    <definedName name="Q">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'[39]INS'!#REF!</definedName>
    <definedName name="QQ">'[39]INS'!#REF!</definedName>
    <definedName name="QQQ" localSheetId="0">'[24]M.O.'!#REF!</definedName>
    <definedName name="QQQ">'[24]M.O.'!#REF!</definedName>
    <definedName name="QQQQ">#REF!</definedName>
    <definedName name="QQQQQ">#REF!</definedName>
    <definedName name="qw">'[38]PRESUPUESTO'!$M$10:$AH$731</definedName>
    <definedName name="qwe">'[40]INSU'!$D$133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'[18]COF'!$G$733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 localSheetId="0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 localSheetId="0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 localSheetId="0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 localSheetId="0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 localSheetId="0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 localSheetId="0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rr" localSheetId="0">#REF!</definedName>
    <definedName name="rrr">#REF!</definedName>
    <definedName name="S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 localSheetId="0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 localSheetId="0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 localSheetId="0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 localSheetId="0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 localSheetId="0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 localSheetId="0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'[10]M.O.'!$C$12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_TOTAL" localSheetId="0">#REF!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">#REF!</definedName>
    <definedName name="TANQUE_55Gls" localSheetId="0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 localSheetId="0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 localSheetId="0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 localSheetId="0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 localSheetId="0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 localSheetId="0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 localSheetId="0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 localSheetId="0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'LISTADO DE PARTIDAS'!$1:$9</definedName>
    <definedName name="_xlnm.Print_Titles">#N/A</definedName>
    <definedName name="Títulos_a_imprimir_IM" localSheetId="0">'LISTADO DE PARTIDAS'!#REF!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 localSheetId="0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 localSheetId="0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 localSheetId="0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 localSheetId="0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 localSheetId="0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 localSheetId="0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 localSheetId="0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 localSheetId="0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 localSheetId="0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 localSheetId="0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 localSheetId="0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 localSheetId="0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 localSheetId="0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 localSheetId="0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 localSheetId="0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 localSheetId="0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 localSheetId="0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 localSheetId="0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 localSheetId="0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 localSheetId="0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 localSheetId="0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 localSheetId="0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'[40]MO'!$B$11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 localSheetId="0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 localSheetId="0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 localSheetId="0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 localSheetId="0">#REF!</definedName>
    <definedName name="VCOLGANTE1590">#REF!</definedName>
    <definedName name="VCOLGANTE1590_6">#REF!</definedName>
    <definedName name="verja">#REF!</definedName>
    <definedName name="VIBRADO" localSheetId="0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 localSheetId="0">#REF!</definedName>
    <definedName name="VUELO10">#REF!</definedName>
    <definedName name="VUELO10_6">#REF!</definedName>
    <definedName name="Winche" localSheetId="0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'[39]INS'!$D$561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 localSheetId="0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YYY" localSheetId="0">#REF!</definedName>
    <definedName name="YYYY">#REF!</definedName>
    <definedName name="ZC1" localSheetId="0">#REF!</definedName>
    <definedName name="ZC1">#REF!</definedName>
    <definedName name="ZC1_6">#REF!</definedName>
    <definedName name="ZE1" localSheetId="0">#REF!</definedName>
    <definedName name="ZE1">#REF!</definedName>
    <definedName name="ZE1_6">#REF!</definedName>
    <definedName name="ZE2" localSheetId="0">#REF!</definedName>
    <definedName name="ZE2">#REF!</definedName>
    <definedName name="ZE2_6">#REF!</definedName>
    <definedName name="ZE3" localSheetId="0">#REF!</definedName>
    <definedName name="ZE3">#REF!</definedName>
    <definedName name="ZE3_6">#REF!</definedName>
    <definedName name="ZE4" localSheetId="0">#REF!</definedName>
    <definedName name="ZE4">#REF!</definedName>
    <definedName name="ZE4_6">#REF!</definedName>
    <definedName name="ZE5" localSheetId="0">#REF!</definedName>
    <definedName name="ZE5">#REF!</definedName>
    <definedName name="ZE5_6">#REF!</definedName>
    <definedName name="ZE6" localSheetId="0">#REF!</definedName>
    <definedName name="ZE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fullCalcOnLoad="1"/>
</workbook>
</file>

<file path=xl/sharedStrings.xml><?xml version="1.0" encoding="utf-8"?>
<sst xmlns="http://schemas.openxmlformats.org/spreadsheetml/2006/main" count="658" uniqueCount="310">
  <si>
    <t>P.U. (RD$)</t>
  </si>
  <si>
    <t>A</t>
  </si>
  <si>
    <t>M3</t>
  </si>
  <si>
    <t>U</t>
  </si>
  <si>
    <t>SUB-TOTAL GENERAL</t>
  </si>
  <si>
    <t>HONORARIOS PROFESIONALES</t>
  </si>
  <si>
    <t>TOTAL GASTOS INDIRECTOS</t>
  </si>
  <si>
    <t>UD</t>
  </si>
  <si>
    <t>IMPREVISTOS</t>
  </si>
  <si>
    <t>CAMPAMENTO</t>
  </si>
  <si>
    <t/>
  </si>
  <si>
    <t>MISCELÁNEOS</t>
  </si>
  <si>
    <t>DIAS</t>
  </si>
  <si>
    <t>M2</t>
  </si>
  <si>
    <t>P2</t>
  </si>
  <si>
    <t>PRELIMINARES</t>
  </si>
  <si>
    <t>Und</t>
  </si>
  <si>
    <t>MOVIMIENTO DE TIERRA</t>
  </si>
  <si>
    <t>SUPERVISIÓN</t>
  </si>
  <si>
    <t>LEY 6-86</t>
  </si>
  <si>
    <t>LBS</t>
  </si>
  <si>
    <t>B</t>
  </si>
  <si>
    <t>Partida</t>
  </si>
  <si>
    <t>Descripción</t>
  </si>
  <si>
    <t>Cantidad</t>
  </si>
  <si>
    <t>Valor (RD$)</t>
  </si>
  <si>
    <t>RELLENO EN FONDO</t>
  </si>
  <si>
    <t>REPARACIONES EN ESTRUCTURA INTERIOR Y EXTERIOR  DEL TANQUE</t>
  </si>
  <si>
    <t xml:space="preserve">APLICACIÓN DE SAN BLASTING EXTERIOR  EN PAREDES,TECHO Y  ESCALERA </t>
  </si>
  <si>
    <t>M</t>
  </si>
  <si>
    <t>PL</t>
  </si>
  <si>
    <t xml:space="preserve">RECUBRIMIENTO EXPOSICO </t>
  </si>
  <si>
    <t xml:space="preserve">M2 </t>
  </si>
  <si>
    <t>VARIOS</t>
  </si>
  <si>
    <t>MES</t>
  </si>
  <si>
    <t>LIMPIEZA FINAL</t>
  </si>
  <si>
    <t>SUB-TOTAL FASE Z</t>
  </si>
  <si>
    <t>GASTOS ADMINISTRATIVOS</t>
  </si>
  <si>
    <t>SEGUROS, POLIZAS Y FIANZAS</t>
  </si>
  <si>
    <t>SUPERVISION DE LA OBRA</t>
  </si>
  <si>
    <t>GASTOS DE TRANSPORTE</t>
  </si>
  <si>
    <t>ITEBIS DE LOS HONORARIOS PROFESIONALES</t>
  </si>
  <si>
    <t xml:space="preserve">TOTAL A CONTRATAR RD$ </t>
  </si>
  <si>
    <t xml:space="preserve">PAÑETE INTERIOR </t>
  </si>
  <si>
    <t>REPLANTEO</t>
  </si>
  <si>
    <t>PINTURA ACRILICA</t>
  </si>
  <si>
    <t>RELLENO BASE EN CAPAS DE e=0.20 m  COMPACTADO FC=0.95</t>
  </si>
  <si>
    <t>RELLENO SUB-BASE EN CAPAS DE e=0.20 m  COMPACTADO FC=0.95</t>
  </si>
  <si>
    <t>USO BOMBA DE ACHIQUE DE 2"</t>
  </si>
  <si>
    <t>HORAS</t>
  </si>
  <si>
    <t xml:space="preserve">DESMANTELACION ESCALERA INTERIOR   </t>
  </si>
  <si>
    <t xml:space="preserve">DESMANTELACION ESCALERA EXTERIOR   </t>
  </si>
  <si>
    <t>LETRERO (VALLA ANUNCIANDO OBRA 16 X 10 IMPRESIÓN FULL COLOR CONTENIENDO LOGO DE INAPA, NOMBRE DEL PROYECTO Y CONTRATISTA, ESTRUCTURA EN TUBOS GALVANIZADOS 11/2 X 1 Y SOPORTES EM TUBO CUADRADO 4 X 4)</t>
  </si>
  <si>
    <t xml:space="preserve">CORTE Y PODAMIENTO DE MALEZA  AREA ALREDEDOR DE DEPOSITO Y EXTERIOR ,  </t>
  </si>
  <si>
    <t>BOTE DE ESCOMBROS DE MALEZA  C/CAMION</t>
  </si>
  <si>
    <t>Z</t>
  </si>
  <si>
    <t xml:space="preserve">         </t>
  </si>
  <si>
    <t>RELLENO HORMIGON ASFALTICO e=2 PULG.</t>
  </si>
  <si>
    <t xml:space="preserve">REPARACION ACERA, ALREDEDOR DEL DEPOSITO  </t>
  </si>
  <si>
    <t>PINTURA CASETA DE CLORO</t>
  </si>
  <si>
    <t>SUM. Y COLOCACION DE TOLA  DE Ø 1/2", PARA REFUERZO EN CARTABÓN DE 12" X 12" SOLDADO, PERIMETRALMENTE EN FONDO Y CILINDRO (VER ESQUEMA)</t>
  </si>
  <si>
    <t xml:space="preserve">LOGO  Y LETRERO DE INAPA </t>
  </si>
  <si>
    <t>4</t>
  </si>
  <si>
    <t>1</t>
  </si>
  <si>
    <t>PERFORACIÓN  EN PERCUSION  PARA ENCAMISAR EN  Ø 12" ACERO</t>
  </si>
  <si>
    <t>ENCAMISADO Ø 12" ACERO</t>
  </si>
  <si>
    <t>RANURADO Ø 12" ACERO</t>
  </si>
  <si>
    <t>SUMINISTRO DE ZAPATA EN ACERO</t>
  </si>
  <si>
    <t>LIMPIEZA Y DESARROLLO POR PISTONEO</t>
  </si>
  <si>
    <t>PIES</t>
  </si>
  <si>
    <t>PERFORACIÓN  EN PERCUSION  PARA ENCAMISAR EN  Ø 16" ACERO</t>
  </si>
  <si>
    <t>ENCAMISADO Ø 16" ACERO</t>
  </si>
  <si>
    <t>RANURADO Ø 16" ACERO</t>
  </si>
  <si>
    <t>I</t>
  </si>
  <si>
    <t>TRANSPORTE DE EQUIPO, IDA Y VUELTA</t>
  </si>
  <si>
    <t>Ubicación :  Prov. SAN PEDRO DE MACORIS</t>
  </si>
  <si>
    <t xml:space="preserve">  Zona :VI</t>
  </si>
  <si>
    <t>C</t>
  </si>
  <si>
    <t>MOVIMIENTO DE TIERRA:</t>
  </si>
  <si>
    <t>SUMINISTRO DE TUBERIA:</t>
  </si>
  <si>
    <t>COLOCACION DE TUBERIA:</t>
  </si>
  <si>
    <t xml:space="preserve">SUMINISTRO Y COLOCACION PIEZAS ESPECIALES </t>
  </si>
  <si>
    <t>PIE</t>
  </si>
  <si>
    <t>ESTRUCTURA MT-307</t>
  </si>
  <si>
    <t>ELECTRIFICACION SECUNDARIA</t>
  </si>
  <si>
    <t>INSTALACION MANOMETRICA COMPLETA</t>
  </si>
  <si>
    <t xml:space="preserve"> ELECTRIFICACION Y EQUIPAMIENTO POZO No 3</t>
  </si>
  <si>
    <t xml:space="preserve"> ELECTRIFICACION PRIMARIA</t>
  </si>
  <si>
    <t>POSTES EN H.A 35´ 500 DAM</t>
  </si>
  <si>
    <t>POSTES EN H.A 35´ 800 DAM</t>
  </si>
  <si>
    <t>ESTRUCTURA HA-100B</t>
  </si>
  <si>
    <t>ALAMBRE AAAC No. 1/0</t>
  </si>
  <si>
    <t>CUT-OUT 100 AMPS</t>
  </si>
  <si>
    <t>PARARRAYOS 9KV</t>
  </si>
  <si>
    <t>ATERRIZAJE COMPLETO (PR-101)</t>
  </si>
  <si>
    <t>INSTALACION DE POSTES</t>
  </si>
  <si>
    <t>HOYO PARA POSTES</t>
  </si>
  <si>
    <t>HOYO PARA VIENTOS</t>
  </si>
  <si>
    <t xml:space="preserve">CONDULET IMC Ø3" </t>
  </si>
  <si>
    <t xml:space="preserve">CONECTOR IMC Ø3" </t>
  </si>
  <si>
    <t xml:space="preserve">COUPLING IMC Ø3" </t>
  </si>
  <si>
    <t xml:space="preserve">TUBERIA IMC Ø3" X 10 </t>
  </si>
  <si>
    <t xml:space="preserve">CURVA PVC Ø3" </t>
  </si>
  <si>
    <t xml:space="preserve">CURVA IMC Ø3" </t>
  </si>
  <si>
    <t xml:space="preserve">TUBERIA PVC Ø3" X 19 </t>
  </si>
  <si>
    <t>ALAMBRE THW No. 4/0</t>
  </si>
  <si>
    <t>ALAMBRE THW No. 2/0</t>
  </si>
  <si>
    <t>ALAMBRE THW No. 2</t>
  </si>
  <si>
    <t>ALAMBRE HDB No. 2 A 7 HILOS TRENZADO</t>
  </si>
  <si>
    <t>ALAMBRE THW No. 8</t>
  </si>
  <si>
    <t>ALAMBRE THW No. 10</t>
  </si>
  <si>
    <t>MAIN BREAKER 250 AMP, 460 VOLTS, 3Ø, ENCLOSURE</t>
  </si>
  <si>
    <t>BREAKER 15/2 AMP.</t>
  </si>
  <si>
    <t>TRANSFORMADOR SECO DE 5 KVA</t>
  </si>
  <si>
    <t>ABRAZADERA METALICA Ø 1"</t>
  </si>
  <si>
    <t>TUBERIA L.T Ø2"</t>
  </si>
  <si>
    <t>TERMINAL RECTO L.T Ø2"</t>
  </si>
  <si>
    <t>TERMINAL CURVO L.T Ø2"</t>
  </si>
  <si>
    <t>EQUIPO DE BOMBEO</t>
  </si>
  <si>
    <t>INSTALACION DE ELECTROBOMBAS</t>
  </si>
  <si>
    <t>VALVULA VASTAGO ASCENDENTE Ø8'' PLATILLADA 200 PSI.</t>
  </si>
  <si>
    <t>VALVULA VASTAGO ASCENDENTE Ø4'' PLATILLADA 200 PSI.</t>
  </si>
  <si>
    <t>VALVULA ANTICIPADORA DE ONDA CONTRA GOLPE DE ARIETE DE Ø4'' BRIDADA.</t>
  </si>
  <si>
    <t>VALVULA DE AIRE 1'', 300 PSI, INSTALACION COMPLETA</t>
  </si>
  <si>
    <t xml:space="preserve">PINTURA DE OXIDO AZUL PARA DESCARGA </t>
  </si>
  <si>
    <t xml:space="preserve"> ELECTRIFICACION Y EQUIPAMIENTO POZO No 4</t>
  </si>
  <si>
    <t>ESTRUCTURA PO-110 (CIMENTACION)</t>
  </si>
  <si>
    <t>SUB-TOTAL  B</t>
  </si>
  <si>
    <t>LINEA DE IMPULSION DE 16" ACERO DESDE POZOS 3 Y 4 NUEVO HASTA LINEA DE IMPULSION EXISTENTE DE 16"</t>
  </si>
  <si>
    <t>D</t>
  </si>
  <si>
    <t>E</t>
  </si>
  <si>
    <t>SUB-TOTAL FASE E</t>
  </si>
  <si>
    <t>TRANSPORTE DE POSTES</t>
  </si>
  <si>
    <t>INTERCONEXION CON EDESUR</t>
  </si>
  <si>
    <t xml:space="preserve"> CODIA (SEGUN MEMO No. 0972/2018 DJ)</t>
  </si>
  <si>
    <t>MANTENIMIENTO Y OPERACION SISTEMA DE INAPA</t>
  </si>
  <si>
    <t>PINTURA EN PAREDES  EXTERIOR  AMERLOCK</t>
  </si>
  <si>
    <t>PINTURA EN TECHO  AMERLOCK</t>
  </si>
  <si>
    <t>PINTURA EN PAREDES  EXTERIOR  OXIDO ROJO</t>
  </si>
  <si>
    <t>PINTURA EN TECHO  EXTERIOR  OXIDO ROJO</t>
  </si>
  <si>
    <t>SUB-TOTAL FASE  A</t>
  </si>
  <si>
    <t xml:space="preserve">TUBERÍA Ø16" ACERO SIN COSTURA SCH-30 CON PROTECCION ANTICORROSIVA </t>
  </si>
  <si>
    <t xml:space="preserve">TEE ACERO PLATILLADA Ø8'' X 4'' SCH- 40 CON PROTECCION ANTICORROSIVA </t>
  </si>
  <si>
    <t xml:space="preserve">TEE PLATILLADA Ø4'' X 4'' SCH- 80 CON PROTECCION ANTICORROSIVA </t>
  </si>
  <si>
    <t xml:space="preserve">TEE ACERO  PLATILLADA Ø4'' X 4'' SCH- 80 CON PROTECCION ANTICORROSIVA </t>
  </si>
  <si>
    <t xml:space="preserve">CODO DE Ø8" X 45  EN ACERO SCH- 40 CON PROTECCION ANTICORROSIVA </t>
  </si>
  <si>
    <t xml:space="preserve">CODO  ACERO DE Ø4" X 90° SCH- 80 CON PROTECCION ANTICORROSIVA  </t>
  </si>
  <si>
    <t xml:space="preserve">CODO  ACERO DE Ø8" X 45°   SCH- 40 CON PROTECCION ANTICORROSIVA </t>
  </si>
  <si>
    <t xml:space="preserve">TEE PLATILLADA Ø8'' X 4'' SCH- 40 CON PROTECCION ANTICORROSIVA </t>
  </si>
  <si>
    <t xml:space="preserve">CODO DE Ø4" X 90 EN ACERO SCH- 80 CON PROTECCION ANTICORROSIVA </t>
  </si>
  <si>
    <t xml:space="preserve">REHABILITACION DEPOSITO METÁLICO 1,000,000 GLS  CONSUELO I </t>
  </si>
  <si>
    <t>REHABILITACION DEPOSITO METÁLICO 1,000,000 GLS ACUEDUCTO CONSUELO II</t>
  </si>
  <si>
    <t>POZO #3 (PERFORAR)</t>
  </si>
  <si>
    <t>POZO #4 (PERFORAR)</t>
  </si>
  <si>
    <t>POZO #2 AV-4 (PERFORAR)</t>
  </si>
  <si>
    <t>ITBIS (LEY 07-2007)</t>
  </si>
  <si>
    <t xml:space="preserve">TRANSPORTE </t>
  </si>
  <si>
    <t>SUB - TOTAL GASTOS INDIRECTOS</t>
  </si>
  <si>
    <t xml:space="preserve">REPLANTEO </t>
  </si>
  <si>
    <t>EXCAVACION MATERIAL A MANO</t>
  </si>
  <si>
    <t>BOTE DE MATERIAL SOBRANTE (DIST.  5KM)</t>
  </si>
  <si>
    <t xml:space="preserve">HORMIGON ARMADO EN: FC'=210 KG/CM2 </t>
  </si>
  <si>
    <t>VIGA B.N.P.  0.20 X 0.20  3.30 QQ/M3</t>
  </si>
  <si>
    <t>VIGA DE AMARRE  0.20 X 0.17  5.07 QQ/M3</t>
  </si>
  <si>
    <t>COLUMNA 0.30 X 0.30- 5.23 QQ/M3</t>
  </si>
  <si>
    <t>COLUMNA 0.20 X 0.20- 3.85 QQ/M3</t>
  </si>
  <si>
    <t>BASE DE MOTOR  Y BOMBEO SEGÚN DETALLES</t>
  </si>
  <si>
    <t>MUROS</t>
  </si>
  <si>
    <t>MURO BLOCK 8" (B.N.P.)</t>
  </si>
  <si>
    <t>TERMINACION DE SUPERFICIE:</t>
  </si>
  <si>
    <t xml:space="preserve">PAÑETE EXTERIOR </t>
  </si>
  <si>
    <t>FINO LOSA TECHO</t>
  </si>
  <si>
    <t xml:space="preserve">CANTOS Y MOCHETAS </t>
  </si>
  <si>
    <t>ANTEPECHO TERMINADO DE BLOQUES (UNA LINEA  DE BLOCK)</t>
  </si>
  <si>
    <t>PINTURA BASE BLANCA (INCLUYE TECHO)</t>
  </si>
  <si>
    <t>ZABALETA TECHO</t>
  </si>
  <si>
    <t>ACERA EXT. DE 0.80 DE ANCHO</t>
  </si>
  <si>
    <t xml:space="preserve">VENTANA SALOMONICA DE ALUMINIO </t>
  </si>
  <si>
    <t xml:space="preserve">VENTANA DE BLOCKS  CALADOS </t>
  </si>
  <si>
    <t>PUERTA METALICA  POSTERIOR (1.00 M X 2.53 M) CON BARRAS SEGUN DISEÑO</t>
  </si>
  <si>
    <t xml:space="preserve">ENTRADA GENERAL </t>
  </si>
  <si>
    <t>SALIDAS CENITALES</t>
  </si>
  <si>
    <t>INTERRUPTORES SENCILLOS PVC</t>
  </si>
  <si>
    <t>TOMACORRIENTES  DOBLES 110 V PVC</t>
  </si>
  <si>
    <t>TECHO DESLIZABLE (4.00M X5.00 M)</t>
  </si>
  <si>
    <t xml:space="preserve">TUBOS  DE 2X2X 3/16 P/ TIJERILLAS </t>
  </si>
  <si>
    <t>ALUZINC  CAL. 26</t>
  </si>
  <si>
    <t>P</t>
  </si>
  <si>
    <t>ZINC CUBRE FALTA</t>
  </si>
  <si>
    <t>CABALLETE 24"</t>
  </si>
  <si>
    <t>CHANNEL  C  4" X 4.5X 1/2"</t>
  </si>
  <si>
    <t xml:space="preserve">CAJA DE BOLA </t>
  </si>
  <si>
    <t>SOLDADURA  Y ELECTRODOS</t>
  </si>
  <si>
    <t xml:space="preserve">MANO DE OBRA </t>
  </si>
  <si>
    <t>VERJA DE  MALLA CICLONICA CON 3 LINEAS BLOCK</t>
  </si>
  <si>
    <t>PUERTA MALLA CICLONICA (4 M)</t>
  </si>
  <si>
    <t>LOGO Y LETRERO DE INAPA</t>
  </si>
  <si>
    <t>SUB-TOTAL C</t>
  </si>
  <si>
    <t>SUB-TOTAL  D</t>
  </si>
  <si>
    <t>F</t>
  </si>
  <si>
    <t>SUB-TOTAL FASE F</t>
  </si>
  <si>
    <t>CONSTRUCCION DE PASARELA L 2X1/4 TOLA CORRUGADA DE 3/16 Y PASAMANO. Φ 1 1/2 H.G.</t>
  </si>
  <si>
    <t xml:space="preserve">BOTE DE  MATERIAL C/CAMION DIST.5KM (SUJETO A LA APROBACION DE LA SUPERVISION) </t>
  </si>
  <si>
    <t>SUMINISTRO  MATERIAL DE MINA  CALICHE    e=0.20 COMPACTADO FC=0.95 + 20% DE ESPONJAMIENTO</t>
  </si>
  <si>
    <t>CONSTRUCCION DE POZOS</t>
  </si>
  <si>
    <t>SUB - TOTAL GENERAL POZOS</t>
  </si>
  <si>
    <t>SUB - TOTAL A EJECUTAR  POZOS</t>
  </si>
  <si>
    <t xml:space="preserve">SUB - TOTAL A EJECUTAR  </t>
  </si>
  <si>
    <t xml:space="preserve">NIPLES ACERO PLATILLADOS EN UN EXTREMO Ø8'' X 12'' SCH- 40 CON PROTECCION ANTICORROSIVA </t>
  </si>
  <si>
    <t xml:space="preserve">NIPLES PLATILLADOS EN UN EXTREMO Ø4'' X 12''SCH- 80 CON PROTECCION ANTICORROSIVA </t>
  </si>
  <si>
    <t xml:space="preserve">TAPE PLASTICO </t>
  </si>
  <si>
    <t xml:space="preserve">TAPE DE GOMA </t>
  </si>
  <si>
    <t>TAPE PLASTICO</t>
  </si>
  <si>
    <t>TAPE DE GOMA</t>
  </si>
  <si>
    <t xml:space="preserve">NIPLES PLATILLADOS EN UN EXTREMO Ø8'' X 12'' SCH- 40 CON PROTECCION ANTICORROSIVA </t>
  </si>
  <si>
    <t xml:space="preserve">NIPLES PLATILLADOS EN UN EXTREMO Ø4'' X 12'' SCH- 80 CON PROTECCION ANTICORROSIVA </t>
  </si>
  <si>
    <t>PUERTA ENROLLABLE DE ALUMINIO CON VENTANILLA  DE   VENTILACION (3.66M X 2.06M) DOS HOJAS DE 1.83MX2.06M SEGUN DISEÑO</t>
  </si>
  <si>
    <t xml:space="preserve">SUMINISTRO DE MATERIAL DE MINA+20% (SUJETO A LA APROBACION DE LA SUPERVISION) </t>
  </si>
  <si>
    <t>PRUEBA DE AFORO (24 HORAS) (CAUDAL MAXIMO ESTIMADO DE AFORO 300 GPM)</t>
  </si>
  <si>
    <t>ANALISIS FISICO QUIMICO Y BACTERIOLOGICO, (INC. MUESTRA, TRASLADO AL LABORATORIO Y RESULTADOS)</t>
  </si>
  <si>
    <t>INFORME FINAL INCLUYE RECOMENDACIONES</t>
  </si>
  <si>
    <t>SUSTITUCION FONDO EN TOLAS 1/2"  TRABAJADA</t>
  </si>
  <si>
    <t>APLICACIÓN DE SAND BLASTING EXTERIOR  EN PAREDES,TECHO Y ESCALERA</t>
  </si>
  <si>
    <t>CONSTRUCCION DE PASARELA L 2X1/4 TOLA CORRUGADA DE 3/16 Y PASA NO. Φ 1 1/2 H.G., (SEGÚN ESPECIFICACIONES)</t>
  </si>
  <si>
    <t>TRATAMIENTO CON RECUBRIMIENTO EPOXICO SIKA -GUARD 62 EN PAREDES INTERIOR</t>
  </si>
  <si>
    <t>TRATAMIENTO CON RECUBRIMIENTO EPOXICO SIKA -GUARD 62 EN FONDO INTERIOR</t>
  </si>
  <si>
    <t>TRATAMIENTO CON RECUBRIMIENTO EPOXICO SIKA -GUARD 62 EN TECHO INTERIOR</t>
  </si>
  <si>
    <t>PINTURA EN TECHO EXTERIOR  AMERLOCK</t>
  </si>
  <si>
    <t>APLICACIÓN DE  SAND BLASTING INTERIOR  EN PAREDES Y FONDO  (PRIMERO)</t>
  </si>
  <si>
    <t>APLICACIÓN DE  SAND BLASTING INTERIOR  EN PAREDES Y FONDO  (SEGUNDO)</t>
  </si>
  <si>
    <t>PRUEBA DE AFORO (24 HORAS) (CAUDAL MAXIMO ESTIMADO DE AFORO &gt;300 GPM)</t>
  </si>
  <si>
    <t>VIAJE</t>
  </si>
  <si>
    <t>BOTE DE MATERIAL EXTRAIDO  C/CAMION, D=0-5 KM</t>
  </si>
  <si>
    <t>CONSTRUCCION ESCALERA HELICOIDAL INCLUYE PROTECCION (L=35 M) (SEGÚN ESPECIFICACIONES)</t>
  </si>
  <si>
    <t xml:space="preserve">USO DE TORRE PARA ILUMINACION INTERIOR DE TANQUE DE 4 BOMBILLA (SUJETA A LA APROBACION DE LA SUPERVISION </t>
  </si>
  <si>
    <t>REPARACION VERJA PERIMETRAL (INCLUYE TESADORA DE MALLA, ALAMBRE PUA, SUSTITUCION PALOMETA, PINTURA (MALLA Y MUROS))</t>
  </si>
  <si>
    <t>MANTENIMIENTO ESCALERA HELICOIDAL ( L=35 M)</t>
  </si>
  <si>
    <t>ESCALERA INTERIOR ( L=21 M) (SEGÚN ESPECIFICACIONES)</t>
  </si>
  <si>
    <t xml:space="preserve">USO VENTILADOR </t>
  </si>
  <si>
    <t>SUMINISTRO  MATERIAL DE MINA GRAVA ARCILLOSA PARA  SUB-BASE  e=0.20  + 35% DE ESPONJAMIENTO, DISTANCIA 10 KM</t>
  </si>
  <si>
    <t>SUMINISTRO  MATERIAL DE MINA GRAVA ARCILLOSA PARA  BASE  e=0.20  + 35% DE ESPONJAMIENTO, D=10 KM.</t>
  </si>
  <si>
    <t>SUSTITUCION TOLAS EN ANILLO  3/16"  TRABAJADA</t>
  </si>
  <si>
    <t xml:space="preserve">APERTURA Y CIERRE DE VENTANAS P/ACCESO A INTERIOR TANQUE </t>
  </si>
  <si>
    <t>1.4</t>
  </si>
  <si>
    <t>DEMOLICION Y BOTE ACERA, EN EL DEPOSITO</t>
  </si>
  <si>
    <t>REPOSICION ACERA e=0.10 M, EN EL DEPOSITO</t>
  </si>
  <si>
    <t>GASTOS INDIRECTOS POZOS</t>
  </si>
  <si>
    <t>CONSTRUCCION ESCALERA INTERIOR (L=21 M) (SEGÚN ESPECIFICACIONES)</t>
  </si>
  <si>
    <t xml:space="preserve">CORTE Y PODA DE MALEZA  AREA ALREDEDOR DE DEPOSITO Y EXTERIOR ,  </t>
  </si>
  <si>
    <t>BOTE DE ESCOMBROS DE MALEZA  C/CAMION, D=5 KM</t>
  </si>
  <si>
    <t xml:space="preserve">ALQUILER DE ANDAMIO ( 6 TORRES  DE 10 CUERPOS)   </t>
  </si>
  <si>
    <t xml:space="preserve">ALQUILER DE GRUA </t>
  </si>
  <si>
    <t xml:space="preserve">MANO DE OBRA ELECTRICA  SECUNDARIA </t>
  </si>
  <si>
    <t xml:space="preserve">MANO DE OBRA ELECTRICA PRIMARIA </t>
  </si>
  <si>
    <t>DINTEL 0.20 X 0.15 -3.89 QQ/M3</t>
  </si>
  <si>
    <t xml:space="preserve">FROTADO Y VIOLINADO  RAMPA DE ACCESO (PUERTA FRONTAL) </t>
  </si>
  <si>
    <t>COLUMNA C1 (0.15 X 0.15 ) - 8.15 QQ/M3</t>
  </si>
  <si>
    <t>COLUMNA C2 ( 0.25 X 0.25 )- 4.79 QQ/M3 (INC. ZAPATA)</t>
  </si>
  <si>
    <t xml:space="preserve">TRATAMIENTO CON RECUBRIMIENTO EPOXICO EN PAREDES </t>
  </si>
  <si>
    <t>TRATAMIENTO CON RECUBRIMIENTO EPOXICO EN FONDO</t>
  </si>
  <si>
    <t>TRATAMIENTO CON RECUBRIMIENTO EPOXICO EN TECHO</t>
  </si>
  <si>
    <t>MANO DE OBRA ELECTRICA PRIMARIA</t>
  </si>
  <si>
    <t xml:space="preserve">Obra:  MEJORAMIENTO ACUEDUCTO  CONSUELO                                          </t>
  </si>
  <si>
    <t>SUMINISTRO Y COLOCACION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</si>
  <si>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</si>
  <si>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</si>
  <si>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</si>
  <si>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</si>
  <si>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</si>
  <si>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</si>
  <si>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</si>
  <si>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</si>
  <si>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</si>
  <si>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3.3.10</t>
  </si>
  <si>
    <t xml:space="preserve"> 3.3.11</t>
  </si>
  <si>
    <t xml:space="preserve"> 3.3.12</t>
  </si>
  <si>
    <t xml:space="preserve"> 3.3.13</t>
  </si>
  <si>
    <t xml:space="preserve"> 3.3.14</t>
  </si>
  <si>
    <t xml:space="preserve"> 3.3.15</t>
  </si>
  <si>
    <t xml:space="preserve"> 1.2.1</t>
  </si>
  <si>
    <t xml:space="preserve"> 1.2.2</t>
  </si>
  <si>
    <t xml:space="preserve"> 1.2.3</t>
  </si>
  <si>
    <t>PUERTAS Y VENTANAS (SUMINISTRO E INSTALACION)</t>
  </si>
  <si>
    <t>SUMINISTRO E INSTALACIONES ELECTRICAS</t>
  </si>
  <si>
    <t xml:space="preserve"> CONSTRUCCION VERJA MALLA CICLONICA SEGÚN PLANOS (INCLUYE SUMINISTRO Y MANO DE OBRA)</t>
  </si>
  <si>
    <t>PINTURA (INCLUYE SUMINISTRO Y MANO DE OBRA)</t>
  </si>
  <si>
    <t>RAMPA D/ ACCESO 1.03 QQ/M3</t>
  </si>
  <si>
    <t>RELLENO COMPACTADO CON COMPACTADOR MECANICO EN CAPAS DE 0.30 M</t>
  </si>
  <si>
    <t>EXCAVACION  DE MATERIAL SATURADO CON EQUIPO AREA EXTERIOR Y EN LOS ALREDEDORES DEL TANQUE</t>
  </si>
  <si>
    <t>DISEÑOS Y TRAMITACION DE PLANOS ELECTRICOS</t>
  </si>
  <si>
    <t>JUNTA MECANICA TIPO DRESSER Ø16'' DE HF 150 PSI</t>
  </si>
  <si>
    <t xml:space="preserve">SUMINISTRO DE TUBERIA DE  Ø12" ACERO e=1/4" SCH-20 SIN COSTURA </t>
  </si>
  <si>
    <t>SUMINISTRO DE TUBERIA DE  Ø16" ACERO e=1/4" SCH-10 SIN COSTURA</t>
  </si>
  <si>
    <t>CONSTRUCCION DE CASETA TECHO DESLIZABLE ( 4.30 X 5.95) M</t>
  </si>
  <si>
    <t>RELLENO DE REPOSICION EN CAPAS DE 0.20 M, CON COMPACTADOR MECANICO</t>
  </si>
  <si>
    <t>ZAPATA DE COLUMNA 0.30 M - 0.86 QQ/M3</t>
  </si>
  <si>
    <t xml:space="preserve">ZAPATA DE MURO  0.20 M - 1.00 QQ/M3 </t>
  </si>
  <si>
    <t>LOSA DE FONDO e= 0.10 - 0.50 QQ/M3 (MALLA ELCTRO SOLDADA D2.30XD2.30)</t>
  </si>
  <si>
    <t>LOSA DE TECHO e= 0.13- 1.08 QQ/M3</t>
  </si>
  <si>
    <t>VIGA MENSULA 3.19 QQ/M3</t>
  </si>
  <si>
    <t>MURO BLOCK 8"  (S.N.P.)</t>
  </si>
  <si>
    <t xml:space="preserve">EXCAVACION MATERIAL C/EQUIPO </t>
  </si>
  <si>
    <t xml:space="preserve">DESMANTELAMIENTO  FONDO DEL TANQUE e=1/2", (SE CONSIDERO  CAMBIO  TOTAL DE TOLA, CUANDO SE APLIQUE EL SAND BLASTING, EL SUPERVISOR DE LA OBRA VERIFICARA EL ESTADO DE LA MISMA Y DECIDIRA TECNICAMENTE SI PROCEDE LA SUSTITUCION DE LAS MISMAS.  </t>
  </si>
  <si>
    <t>TRASLADO DE ESTRUCTURA METALICA PARA EL ALMACEN DEL INAPA-KM-18, CARRETERA DUARTE, COLOCAR ORDENADO EN EL SITIO LA CANTIDAD, VIAJE QUEDAN SUJETO A LA APROBACION DE LA SUPERVISION (TODO COSTO, M.O. CARGA Y DESCARGA DE ELEMENTOS METALICOS, USO DE GRUA, TRANSPORTE Y PERSONAL)</t>
  </si>
  <si>
    <t>ELECTROBOMBA TIPO TURBINA DE EJE VERTICAL DE 795 GPM VS 335' TDH, 180' DE COLUMNAS Y TAZONES, CON MOTOR ELECTRICO DE 100 HP, 460 VOLTS, 3Ø'', 1,770 RPM, INCLUYE ARRANCADOR TIPO SOFT START</t>
  </si>
  <si>
    <t>JUNTA MECANICA TIPO DRESSER Ø8" DE HF 200 PSI</t>
  </si>
  <si>
    <t>CHECK HORIZONTAL Ø8'', CON VALVULA LIMITADORA DE CAUDAL INTEGRADA PLATILLADO 200 PSI</t>
  </si>
  <si>
    <t>CONSTRUCCION DE DESCARGA</t>
  </si>
  <si>
    <t>ELECTROBOMBA TIPO TURBINA DE EJE VERTICAL DE 795 GPM VS 465' TDH, CON MOTOR ELECTRICO DE 100 HP, 460 VOLTS, 3Ø'', 3,500 RPM, INCLUYE ARRANCADOR TIPO SOFT START.</t>
  </si>
  <si>
    <t>TRANSFORMADORES 50 KVA, 12500-7200/240-480 V, TIPO POSTE, SUMERGIDO EN ACEITE</t>
  </si>
</sst>
</file>

<file path=xl/styles.xml><?xml version="1.0" encoding="utf-8"?>
<styleSheet xmlns="http://schemas.openxmlformats.org/spreadsheetml/2006/main">
  <numFmts count="6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,##0.00;[Red]#,##0.00"/>
    <numFmt numFmtId="177" formatCode="0.0"/>
    <numFmt numFmtId="178" formatCode="_-* #,##0.00_-;\-* #,##0.00_-;_-* &quot;-&quot;??_-;_-@_-"/>
    <numFmt numFmtId="179" formatCode="0.0%"/>
    <numFmt numFmtId="180" formatCode="0.000"/>
    <numFmt numFmtId="181" formatCode="&quot;Sí&quot;;&quot;Sí&quot;;&quot;No&quot;"/>
    <numFmt numFmtId="182" formatCode="_-* #,##0.00\ _R_D_$_-;\-* #,##0.00\ _R_D_$_-;_-* &quot;-&quot;??\ _R_D_$_-;_-@_-"/>
    <numFmt numFmtId="183" formatCode="#,##0.0_);\(#,##0.0\)"/>
    <numFmt numFmtId="184" formatCode="0.00000"/>
    <numFmt numFmtId="185" formatCode="_(* #,##0.000_);_(* \(#,##0.000\);_(* &quot;-&quot;??_);_(@_)"/>
    <numFmt numFmtId="186" formatCode="_-* #,##0.00\ _P_t_s_-;\-* #,##0.00\ _P_t_s_-;_-* &quot;-&quot;??\ _P_t_s_-;_-@_-"/>
    <numFmt numFmtId="187" formatCode="General_)"/>
    <numFmt numFmtId="188" formatCode="#,##0.00_ ;\-#,##0.00\ "/>
    <numFmt numFmtId="189" formatCode="_-[$€-2]* #,##0.00_-;\-[$€-2]* #,##0.00_-;_-[$€-2]* &quot;-&quot;??_-"/>
    <numFmt numFmtId="190" formatCode="#."/>
    <numFmt numFmtId="191" formatCode="0.00_)"/>
    <numFmt numFmtId="192" formatCode="&quot;$&quot;#,##0.00;\-&quot;$&quot;#,##0.00"/>
    <numFmt numFmtId="193" formatCode="_([$€]* #,##0.00_);_([$€]* \(#,##0.00\);_([$€]* &quot;-&quot;??_);_(@_)"/>
    <numFmt numFmtId="194" formatCode="[$€]#,##0.00;[Red]\-[$€]#,##0.00"/>
    <numFmt numFmtId="195" formatCode="&quot;$&quot;#,##0.00;[Red]\-&quot;$&quot;#,##0.00"/>
    <numFmt numFmtId="196" formatCode="_-* #,##0.00\ &quot;Pts&quot;_-;\-* #,##0.00\ &quot;Pts&quot;_-;_-* &quot;-&quot;??\ &quot;Pts&quot;_-;_-@_-"/>
    <numFmt numFmtId="197" formatCode="_(* #,##0.00_);_(* \(#,##0.00\);_(* \-??_);_(@_)"/>
    <numFmt numFmtId="198" formatCode="#,##0.0000_);\(#,##0.0000\)"/>
    <numFmt numFmtId="199" formatCode="_-&quot;$&quot;* #,##0.00_-;\-&quot;$&quot;* #,##0.00_-;_-&quot;$&quot;* &quot;-&quot;??_-;_-@_-"/>
    <numFmt numFmtId="200" formatCode="_-* #,##0_-;\-* #,##0_-;_-* &quot;-&quot;_-;_-@_-"/>
    <numFmt numFmtId="201" formatCode="_ &quot;Bs&quot;\ * #,##0.00_ ;_ &quot;Bs&quot;\ * \-#,##0.00_ ;_ &quot;Bs&quot;\ * &quot;-&quot;??_ ;_ @_ "/>
    <numFmt numFmtId="202" formatCode="&quot;$&quot;#,##0;\-&quot;$&quot;#,##0"/>
    <numFmt numFmtId="203" formatCode="0.00;[Red]0.00"/>
    <numFmt numFmtId="204" formatCode="_-&quot;RD$&quot;* #,##0.00_-;\-&quot;RD$&quot;* #,##0.00_-;_-&quot;RD$&quot;* &quot;-&quot;??_-;_-@_-"/>
    <numFmt numFmtId="205" formatCode="_-[$€]* #,##0.00_-;\-[$€]* #,##0.00_-;_-[$€]* &quot;-&quot;??_-;_-@_-"/>
    <numFmt numFmtId="206" formatCode="_-* #,##0.0000_-;\-* #,##0.0000_-;_-* &quot;-&quot;??_-;_-@_-"/>
    <numFmt numFmtId="207" formatCode="0.000%"/>
    <numFmt numFmtId="208" formatCode="_-* #,##0.000_-;\-* #,##0.000_-;_-* &quot;-&quot;??_-;_-@_-"/>
    <numFmt numFmtId="209" formatCode="_ * #,##0.00_ ;_ * \-#,##0.00_ ;_ * &quot;-&quot;??_ ;_ @_ "/>
    <numFmt numFmtId="210" formatCode="#.0"/>
    <numFmt numFmtId="211" formatCode="#.00"/>
    <numFmt numFmtId="212" formatCode="0.0_)"/>
    <numFmt numFmtId="213" formatCode="0_)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</numFmts>
  <fonts count="7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ms Rm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  <family val="0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2"/>
      <name val="Courier"/>
      <family val="3"/>
    </font>
    <font>
      <b/>
      <sz val="8"/>
      <name val="Arial"/>
      <family val="2"/>
    </font>
    <font>
      <b/>
      <sz val="12"/>
      <name val="Courier"/>
      <family val="3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Courier"/>
      <family val="3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7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60" fillId="11" borderId="0" applyNumberFormat="0" applyBorder="0" applyAlignment="0" applyProtection="0"/>
    <xf numFmtId="0" fontId="9" fillId="3" borderId="0" applyNumberFormat="0" applyBorder="0" applyAlignment="0" applyProtection="0"/>
    <xf numFmtId="0" fontId="60" fillId="12" borderId="0" applyNumberFormat="0" applyBorder="0" applyAlignment="0" applyProtection="0"/>
    <xf numFmtId="0" fontId="9" fillId="5" borderId="0" applyNumberFormat="0" applyBorder="0" applyAlignment="0" applyProtection="0"/>
    <xf numFmtId="0" fontId="60" fillId="13" borderId="0" applyNumberFormat="0" applyBorder="0" applyAlignment="0" applyProtection="0"/>
    <xf numFmtId="0" fontId="9" fillId="7" borderId="0" applyNumberFormat="0" applyBorder="0" applyAlignment="0" applyProtection="0"/>
    <xf numFmtId="0" fontId="60" fillId="14" borderId="0" applyNumberFormat="0" applyBorder="0" applyAlignment="0" applyProtection="0"/>
    <xf numFmtId="0" fontId="9" fillId="9" borderId="0" applyNumberFormat="0" applyBorder="0" applyAlignment="0" applyProtection="0"/>
    <xf numFmtId="0" fontId="60" fillId="15" borderId="0" applyNumberFormat="0" applyBorder="0" applyAlignment="0" applyProtection="0"/>
    <xf numFmtId="0" fontId="9" fillId="10" borderId="0" applyNumberFormat="0" applyBorder="0" applyAlignment="0" applyProtection="0"/>
    <xf numFmtId="0" fontId="60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60" fillId="20" borderId="0" applyNumberFormat="0" applyBorder="0" applyAlignment="0" applyProtection="0"/>
    <xf numFmtId="0" fontId="9" fillId="2" borderId="0" applyNumberFormat="0" applyBorder="0" applyAlignment="0" applyProtection="0"/>
    <xf numFmtId="0" fontId="60" fillId="21" borderId="0" applyNumberFormat="0" applyBorder="0" applyAlignment="0" applyProtection="0"/>
    <xf numFmtId="0" fontId="9" fillId="4" borderId="0" applyNumberFormat="0" applyBorder="0" applyAlignment="0" applyProtection="0"/>
    <xf numFmtId="0" fontId="60" fillId="22" borderId="0" applyNumberFormat="0" applyBorder="0" applyAlignment="0" applyProtection="0"/>
    <xf numFmtId="0" fontId="9" fillId="18" borderId="0" applyNumberFormat="0" applyBorder="0" applyAlignment="0" applyProtection="0"/>
    <xf numFmtId="0" fontId="60" fillId="23" borderId="0" applyNumberFormat="0" applyBorder="0" applyAlignment="0" applyProtection="0"/>
    <xf numFmtId="0" fontId="9" fillId="9" borderId="0" applyNumberFormat="0" applyBorder="0" applyAlignment="0" applyProtection="0"/>
    <xf numFmtId="0" fontId="60" fillId="24" borderId="0" applyNumberFormat="0" applyBorder="0" applyAlignment="0" applyProtection="0"/>
    <xf numFmtId="0" fontId="9" fillId="2" borderId="0" applyNumberFormat="0" applyBorder="0" applyAlignment="0" applyProtection="0"/>
    <xf numFmtId="0" fontId="60" fillId="25" borderId="0" applyNumberFormat="0" applyBorder="0" applyAlignment="0" applyProtection="0"/>
    <xf numFmtId="0" fontId="9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4" borderId="0" applyNumberFormat="0" applyBorder="0" applyAlignment="0" applyProtection="0"/>
    <xf numFmtId="0" fontId="11" fillId="27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28" borderId="0" applyNumberFormat="0" applyBorder="0" applyAlignment="0" applyProtection="0"/>
    <xf numFmtId="0" fontId="11" fillId="5" borderId="0" applyNumberFormat="0" applyBorder="0" applyAlignment="0" applyProtection="0"/>
    <xf numFmtId="0" fontId="11" fillId="28" borderId="0" applyNumberFormat="0" applyBorder="0" applyAlignment="0" applyProtection="0"/>
    <xf numFmtId="0" fontId="11" fillId="10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61" fillId="31" borderId="0" applyNumberFormat="0" applyBorder="0" applyAlignment="0" applyProtection="0"/>
    <xf numFmtId="0" fontId="11" fillId="26" borderId="0" applyNumberFormat="0" applyBorder="0" applyAlignment="0" applyProtection="0"/>
    <xf numFmtId="0" fontId="61" fillId="32" borderId="0" applyNumberFormat="0" applyBorder="0" applyAlignment="0" applyProtection="0"/>
    <xf numFmtId="0" fontId="11" fillId="4" borderId="0" applyNumberFormat="0" applyBorder="0" applyAlignment="0" applyProtection="0"/>
    <xf numFmtId="0" fontId="61" fillId="33" borderId="0" applyNumberFormat="0" applyBorder="0" applyAlignment="0" applyProtection="0"/>
    <xf numFmtId="0" fontId="11" fillId="18" borderId="0" applyNumberFormat="0" applyBorder="0" applyAlignment="0" applyProtection="0"/>
    <xf numFmtId="0" fontId="61" fillId="34" borderId="0" applyNumberFormat="0" applyBorder="0" applyAlignment="0" applyProtection="0"/>
    <xf numFmtId="0" fontId="11" fillId="28" borderId="0" applyNumberFormat="0" applyBorder="0" applyAlignment="0" applyProtection="0"/>
    <xf numFmtId="0" fontId="61" fillId="35" borderId="0" applyNumberFormat="0" applyBorder="0" applyAlignment="0" applyProtection="0"/>
    <xf numFmtId="0" fontId="11" fillId="29" borderId="0" applyNumberFormat="0" applyBorder="0" applyAlignment="0" applyProtection="0"/>
    <xf numFmtId="0" fontId="61" fillId="36" borderId="0" applyNumberFormat="0" applyBorder="0" applyAlignment="0" applyProtection="0"/>
    <xf numFmtId="0" fontId="11" fillId="30" borderId="0" applyNumberFormat="0" applyBorder="0" applyAlignment="0" applyProtection="0"/>
    <xf numFmtId="0" fontId="11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11" fillId="27" borderId="0" applyNumberFormat="0" applyBorder="0" applyAlignment="0" applyProtection="0"/>
    <xf numFmtId="0" fontId="9" fillId="38" borderId="0" applyNumberFormat="0" applyBorder="0" applyAlignment="0" applyProtection="0"/>
    <xf numFmtId="0" fontId="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27" borderId="0" applyNumberFormat="0" applyBorder="0" applyAlignment="0" applyProtection="0"/>
    <xf numFmtId="0" fontId="11" fillId="44" borderId="0" applyNumberFormat="0" applyBorder="0" applyAlignment="0" applyProtection="0"/>
    <xf numFmtId="0" fontId="11" fillId="1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1" fillId="42" borderId="0" applyNumberFormat="0" applyBorder="0" applyAlignment="0" applyProtection="0"/>
    <xf numFmtId="0" fontId="11" fillId="45" borderId="0" applyNumberFormat="0" applyBorder="0" applyAlignment="0" applyProtection="0"/>
    <xf numFmtId="0" fontId="11" fillId="19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9" fillId="38" borderId="0" applyNumberFormat="0" applyBorder="0" applyAlignment="0" applyProtection="0"/>
    <xf numFmtId="0" fontId="9" fillId="42" borderId="0" applyNumberFormat="0" applyBorder="0" applyAlignment="0" applyProtection="0"/>
    <xf numFmtId="0" fontId="11" fillId="47" borderId="0" applyNumberFormat="0" applyBorder="0" applyAlignment="0" applyProtection="0"/>
    <xf numFmtId="0" fontId="11" fillId="28" borderId="0" applyNumberFormat="0" applyBorder="0" applyAlignment="0" applyProtection="0"/>
    <xf numFmtId="0" fontId="11" fillId="4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8" borderId="0" applyNumberFormat="0" applyBorder="0" applyAlignment="0" applyProtection="0"/>
    <xf numFmtId="0" fontId="11" fillId="44" borderId="0" applyNumberFormat="0" applyBorder="0" applyAlignment="0" applyProtection="0"/>
    <xf numFmtId="0" fontId="9" fillId="38" borderId="0" applyNumberFormat="0" applyBorder="0" applyAlignment="0" applyProtection="0"/>
    <xf numFmtId="0" fontId="9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27" borderId="0" applyNumberFormat="0" applyBorder="0" applyAlignment="0" applyProtection="0"/>
    <xf numFmtId="0" fontId="11" fillId="44" borderId="0" applyNumberFormat="0" applyBorder="0" applyAlignment="0" applyProtection="0"/>
    <xf numFmtId="0" fontId="11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62" fillId="51" borderId="0" applyNumberFormat="0" applyBorder="0" applyAlignment="0" applyProtection="0"/>
    <xf numFmtId="0" fontId="18" fillId="7" borderId="0" applyNumberFormat="0" applyBorder="0" applyAlignment="0" applyProtection="0"/>
    <xf numFmtId="0" fontId="13" fillId="52" borderId="1" applyNumberFormat="0" applyAlignment="0" applyProtection="0"/>
    <xf numFmtId="0" fontId="33" fillId="53" borderId="1" applyNumberFormat="0" applyAlignment="0" applyProtection="0"/>
    <xf numFmtId="0" fontId="13" fillId="52" borderId="1" applyNumberFormat="0" applyAlignment="0" applyProtection="0"/>
    <xf numFmtId="0" fontId="33" fillId="53" borderId="1" applyNumberFormat="0" applyAlignment="0" applyProtection="0"/>
    <xf numFmtId="0" fontId="13" fillId="52" borderId="1" applyNumberFormat="0" applyAlignment="0" applyProtection="0"/>
    <xf numFmtId="0" fontId="63" fillId="54" borderId="2" applyNumberFormat="0" applyAlignment="0" applyProtection="0"/>
    <xf numFmtId="0" fontId="33" fillId="53" borderId="1" applyNumberFormat="0" applyAlignment="0" applyProtection="0"/>
    <xf numFmtId="0" fontId="33" fillId="53" borderId="1" applyNumberFormat="0" applyAlignment="0" applyProtection="0"/>
    <xf numFmtId="0" fontId="64" fillId="55" borderId="3" applyNumberFormat="0" applyAlignment="0" applyProtection="0"/>
    <xf numFmtId="0" fontId="14" fillId="56" borderId="4" applyNumberFormat="0" applyAlignment="0" applyProtection="0"/>
    <xf numFmtId="0" fontId="65" fillId="0" borderId="5" applyNumberFormat="0" applyFill="0" applyAlignment="0" applyProtection="0"/>
    <xf numFmtId="0" fontId="34" fillId="0" borderId="6" applyNumberFormat="0" applyFill="0" applyAlignment="0" applyProtection="0"/>
    <xf numFmtId="0" fontId="14" fillId="56" borderId="4" applyNumberFormat="0" applyAlignment="0" applyProtection="0"/>
    <xf numFmtId="0" fontId="14" fillId="43" borderId="4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60" borderId="0" applyNumberFormat="0" applyBorder="0" applyAlignment="0" applyProtection="0"/>
    <xf numFmtId="0" fontId="11" fillId="41" borderId="0" applyNumberFormat="0" applyBorder="0" applyAlignment="0" applyProtection="0"/>
    <xf numFmtId="0" fontId="61" fillId="61" borderId="0" applyNumberFormat="0" applyBorder="0" applyAlignment="0" applyProtection="0"/>
    <xf numFmtId="0" fontId="11" fillId="44" borderId="0" applyNumberFormat="0" applyBorder="0" applyAlignment="0" applyProtection="0"/>
    <xf numFmtId="0" fontId="61" fillId="62" borderId="0" applyNumberFormat="0" applyBorder="0" applyAlignment="0" applyProtection="0"/>
    <xf numFmtId="0" fontId="11" fillId="45" borderId="0" applyNumberFormat="0" applyBorder="0" applyAlignment="0" applyProtection="0"/>
    <xf numFmtId="0" fontId="61" fillId="63" borderId="0" applyNumberFormat="0" applyBorder="0" applyAlignment="0" applyProtection="0"/>
    <xf numFmtId="0" fontId="11" fillId="28" borderId="0" applyNumberFormat="0" applyBorder="0" applyAlignment="0" applyProtection="0"/>
    <xf numFmtId="0" fontId="61" fillId="64" borderId="0" applyNumberFormat="0" applyBorder="0" applyAlignment="0" applyProtection="0"/>
    <xf numFmtId="0" fontId="11" fillId="29" borderId="0" applyNumberFormat="0" applyBorder="0" applyAlignment="0" applyProtection="0"/>
    <xf numFmtId="0" fontId="61" fillId="65" borderId="0" applyNumberFormat="0" applyBorder="0" applyAlignment="0" applyProtection="0"/>
    <xf numFmtId="0" fontId="11" fillId="27" borderId="0" applyNumberFormat="0" applyBorder="0" applyAlignment="0" applyProtection="0"/>
    <xf numFmtId="0" fontId="68" fillId="66" borderId="2" applyNumberFormat="0" applyAlignment="0" applyProtection="0"/>
    <xf numFmtId="0" fontId="22" fillId="8" borderId="1" applyNumberFormat="0" applyAlignment="0" applyProtection="0"/>
    <xf numFmtId="0" fontId="22" fillId="8" borderId="1" applyNumberFormat="0" applyAlignment="0" applyProtection="0"/>
    <xf numFmtId="18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3" fontId="30" fillId="0" borderId="0" applyFont="0" applyFill="0" applyBorder="0" applyAlignment="0" applyProtection="0"/>
    <xf numFmtId="189" fontId="0" fillId="0" borderId="0" applyFont="0" applyFill="0" applyBorder="0" applyAlignment="0" applyProtection="0"/>
    <xf numFmtId="194" fontId="37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90" fontId="16" fillId="0" borderId="0">
      <alignment/>
      <protection locked="0"/>
    </xf>
    <xf numFmtId="190" fontId="16" fillId="0" borderId="0">
      <alignment/>
      <protection locked="0"/>
    </xf>
    <xf numFmtId="190" fontId="16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190" fontId="17" fillId="0" borderId="0">
      <alignment/>
      <protection locked="0"/>
    </xf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8" applyNumberFormat="0" applyFill="0" applyAlignment="0" applyProtection="0"/>
    <xf numFmtId="0" fontId="38" fillId="0" borderId="9" applyNumberFormat="0" applyFill="0" applyAlignment="0" applyProtection="0"/>
    <xf numFmtId="0" fontId="19" fillId="0" borderId="8" applyNumberFormat="0" applyFill="0" applyAlignment="0" applyProtection="0"/>
    <xf numFmtId="0" fontId="38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11" applyNumberFormat="0" applyFill="0" applyAlignment="0" applyProtection="0"/>
    <xf numFmtId="0" fontId="20" fillId="0" borderId="10" applyNumberFormat="0" applyFill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36" fillId="0" borderId="13" applyNumberFormat="0" applyFill="0" applyAlignment="0" applyProtection="0"/>
    <xf numFmtId="0" fontId="21" fillId="0" borderId="12" applyNumberFormat="0" applyFill="0" applyAlignment="0" applyProtection="0"/>
    <xf numFmtId="0" fontId="36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67" borderId="0" applyNumberFormat="0" applyBorder="0" applyAlignment="0" applyProtection="0"/>
    <xf numFmtId="0" fontId="12" fillId="5" borderId="0" applyNumberFormat="0" applyBorder="0" applyAlignment="0" applyProtection="0"/>
    <xf numFmtId="0" fontId="22" fillId="17" borderId="1" applyNumberFormat="0" applyAlignment="0" applyProtection="0"/>
    <xf numFmtId="0" fontId="22" fillId="8" borderId="1" applyNumberFormat="0" applyAlignment="0" applyProtection="0"/>
    <xf numFmtId="0" fontId="22" fillId="17" borderId="1" applyNumberFormat="0" applyAlignment="0" applyProtection="0"/>
    <xf numFmtId="0" fontId="22" fillId="8" borderId="1" applyNumberFormat="0" applyAlignment="0" applyProtection="0"/>
    <xf numFmtId="0" fontId="22" fillId="17" borderId="1" applyNumberFormat="0" applyAlignment="0" applyProtection="0"/>
    <xf numFmtId="0" fontId="23" fillId="0" borderId="14" applyNumberFormat="0" applyFill="0" applyAlignment="0" applyProtection="0"/>
    <xf numFmtId="0" fontId="34" fillId="0" borderId="6" applyNumberFormat="0" applyFill="0" applyAlignment="0" applyProtection="0"/>
    <xf numFmtId="0" fontId="23" fillId="0" borderId="14" applyNumberFormat="0" applyFill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10" fontId="0" fillId="0" borderId="0" applyFill="0" applyBorder="0" applyAlignment="0" applyProtection="0"/>
    <xf numFmtId="18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ill="0" applyBorder="0" applyAlignment="0" applyProtection="0"/>
    <xf numFmtId="17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ill="0" applyBorder="0" applyAlignment="0" applyProtection="0"/>
    <xf numFmtId="18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98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1" fontId="9" fillId="0" borderId="0" applyFont="0" applyFill="0" applyBorder="0" applyAlignment="0" applyProtection="0"/>
    <xf numFmtId="206" fontId="0" fillId="0" borderId="0" applyFont="0" applyFill="0" applyBorder="0" applyAlignment="0" applyProtection="0"/>
    <xf numFmtId="199" fontId="26" fillId="0" borderId="0" applyFont="0" applyFill="0" applyBorder="0" applyAlignment="0" applyProtection="0"/>
    <xf numFmtId="20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0" fillId="68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191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4" fillId="0" borderId="0">
      <alignment/>
      <protection/>
    </xf>
    <xf numFmtId="39" fontId="8" fillId="0" borderId="0">
      <alignment/>
      <protection/>
    </xf>
    <xf numFmtId="0" fontId="0" fillId="0" borderId="0">
      <alignment/>
      <protection/>
    </xf>
    <xf numFmtId="39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9" fontId="30" fillId="0" borderId="0">
      <alignment/>
      <protection/>
    </xf>
    <xf numFmtId="39" fontId="30" fillId="0" borderId="0">
      <alignment/>
      <protection/>
    </xf>
    <xf numFmtId="39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39" fontId="30" fillId="0" borderId="0">
      <alignment/>
      <protection/>
    </xf>
    <xf numFmtId="39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6" fillId="0" borderId="0">
      <alignment/>
      <protection/>
    </xf>
    <xf numFmtId="187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6" fillId="0" borderId="0">
      <alignment/>
      <protection/>
    </xf>
    <xf numFmtId="39" fontId="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7" fontId="2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39" fontId="30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39" fontId="8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187" fontId="24" fillId="0" borderId="0">
      <alignment/>
      <protection/>
    </xf>
    <xf numFmtId="187" fontId="24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191" fontId="26" fillId="0" borderId="0">
      <alignment/>
      <protection/>
    </xf>
    <xf numFmtId="39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9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69" borderId="15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27" fillId="52" borderId="17" applyNumberFormat="0" applyAlignment="0" applyProtection="0"/>
    <xf numFmtId="0" fontId="27" fillId="53" borderId="17" applyNumberFormat="0" applyAlignment="0" applyProtection="0"/>
    <xf numFmtId="0" fontId="27" fillId="52" borderId="17" applyNumberFormat="0" applyAlignment="0" applyProtection="0"/>
    <xf numFmtId="0" fontId="27" fillId="53" borderId="17" applyNumberFormat="0" applyAlignment="0" applyProtection="0"/>
    <xf numFmtId="0" fontId="27" fillId="52" borderId="17" applyNumberFormat="0" applyAlignment="0" applyProtection="0"/>
    <xf numFmtId="1" fontId="1" fillId="0" borderId="0">
      <alignment horizontal="center" vertical="top"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54" borderId="18" applyNumberFormat="0" applyAlignment="0" applyProtection="0"/>
    <xf numFmtId="0" fontId="27" fillId="53" borderId="17" applyNumberFormat="0" applyAlignment="0" applyProtection="0"/>
    <xf numFmtId="0" fontId="27" fillId="53" borderId="17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 horizontal="center" vertical="top"/>
      <protection/>
    </xf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6" fillId="0" borderId="19" applyNumberFormat="0" applyFill="0" applyAlignment="0" applyProtection="0"/>
    <xf numFmtId="0" fontId="39" fillId="0" borderId="11" applyNumberFormat="0" applyFill="0" applyAlignment="0" applyProtection="0"/>
    <xf numFmtId="0" fontId="67" fillId="0" borderId="20" applyNumberFormat="0" applyFill="0" applyAlignment="0" applyProtection="0"/>
    <xf numFmtId="0" fontId="36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35" fillId="0" borderId="22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2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6" fillId="70" borderId="24" xfId="518" applyFont="1" applyFill="1" applyBorder="1" applyAlignment="1">
      <alignment horizontal="right" vertical="top" wrapText="1"/>
      <protection/>
    </xf>
    <xf numFmtId="0" fontId="6" fillId="70" borderId="24" xfId="518" applyFont="1" applyFill="1" applyBorder="1" applyAlignment="1">
      <alignment horizontal="left" vertical="top" wrapText="1"/>
      <protection/>
    </xf>
    <xf numFmtId="43" fontId="6" fillId="70" borderId="24" xfId="337" applyFont="1" applyFill="1" applyBorder="1" applyAlignment="1">
      <alignment/>
    </xf>
    <xf numFmtId="4" fontId="6" fillId="70" borderId="24" xfId="621" applyNumberFormat="1" applyFont="1" applyFill="1" applyBorder="1" applyAlignment="1">
      <alignment/>
      <protection/>
    </xf>
    <xf numFmtId="4" fontId="0" fillId="70" borderId="24" xfId="344" applyNumberFormat="1" applyFont="1" applyFill="1" applyBorder="1" applyAlignment="1">
      <alignment/>
    </xf>
    <xf numFmtId="0" fontId="6" fillId="70" borderId="24" xfId="518" applyFont="1" applyFill="1" applyBorder="1" applyAlignment="1">
      <alignment horizontal="left" vertical="top" wrapText="1"/>
      <protection/>
    </xf>
    <xf numFmtId="43" fontId="6" fillId="70" borderId="24" xfId="337" applyFont="1" applyFill="1" applyBorder="1" applyAlignment="1">
      <alignment/>
    </xf>
    <xf numFmtId="0" fontId="6" fillId="70" borderId="24" xfId="593" applyNumberFormat="1" applyFont="1" applyFill="1" applyBorder="1" applyAlignment="1">
      <alignment vertical="top"/>
      <protection/>
    </xf>
    <xf numFmtId="0" fontId="6" fillId="70" borderId="24" xfId="593" applyNumberFormat="1" applyFont="1" applyFill="1" applyBorder="1" applyAlignment="1">
      <alignment horizontal="center"/>
      <protection/>
    </xf>
    <xf numFmtId="0" fontId="31" fillId="70" borderId="0" xfId="593" applyNumberFormat="1" applyFont="1" applyFill="1" applyBorder="1" applyAlignment="1">
      <alignment horizontal="center" vertical="center"/>
      <protection/>
    </xf>
    <xf numFmtId="0" fontId="44" fillId="70" borderId="0" xfId="593" applyNumberFormat="1" applyFont="1" applyFill="1">
      <alignment/>
      <protection/>
    </xf>
    <xf numFmtId="0" fontId="0" fillId="70" borderId="24" xfId="593" applyNumberFormat="1" applyFont="1" applyFill="1" applyBorder="1" applyAlignment="1">
      <alignment vertical="top"/>
      <protection/>
    </xf>
    <xf numFmtId="0" fontId="0" fillId="70" borderId="24" xfId="593" applyNumberFormat="1" applyFont="1" applyFill="1" applyBorder="1" applyAlignment="1">
      <alignment vertical="top" wrapText="1"/>
      <protection/>
    </xf>
    <xf numFmtId="43" fontId="0" fillId="70" borderId="24" xfId="337" applyFont="1" applyFill="1" applyBorder="1" applyAlignment="1">
      <alignment/>
    </xf>
    <xf numFmtId="0" fontId="0" fillId="70" borderId="24" xfId="593" applyNumberFormat="1" applyFont="1" applyFill="1" applyBorder="1" applyAlignment="1">
      <alignment horizontal="center"/>
      <protection/>
    </xf>
    <xf numFmtId="4" fontId="0" fillId="70" borderId="24" xfId="621" applyNumberFormat="1" applyFont="1" applyFill="1" applyBorder="1" applyAlignment="1">
      <alignment/>
      <protection/>
    </xf>
    <xf numFmtId="43" fontId="0" fillId="70" borderId="24" xfId="337" applyFont="1" applyFill="1" applyBorder="1" applyAlignment="1">
      <alignment/>
    </xf>
    <xf numFmtId="0" fontId="0" fillId="70" borderId="24" xfId="0" applyNumberFormat="1" applyFont="1" applyFill="1" applyBorder="1" applyAlignment="1">
      <alignment horizontal="right" vertical="center"/>
    </xf>
    <xf numFmtId="0" fontId="0" fillId="70" borderId="24" xfId="0" applyFont="1" applyFill="1" applyBorder="1" applyAlignment="1">
      <alignment horizontal="left" vertical="center" wrapText="1"/>
    </xf>
    <xf numFmtId="4" fontId="0" fillId="70" borderId="24" xfId="0" applyNumberFormat="1" applyFont="1" applyFill="1" applyBorder="1" applyAlignment="1">
      <alignment horizontal="right"/>
    </xf>
    <xf numFmtId="4" fontId="0" fillId="70" borderId="24" xfId="0" applyNumberFormat="1" applyFont="1" applyFill="1" applyBorder="1" applyAlignment="1">
      <alignment horizontal="center"/>
    </xf>
    <xf numFmtId="43" fontId="0" fillId="70" borderId="24" xfId="342" applyFont="1" applyFill="1" applyBorder="1" applyAlignment="1">
      <alignment horizontal="right" wrapText="1"/>
    </xf>
    <xf numFmtId="0" fontId="6" fillId="70" borderId="24" xfId="0" applyFont="1" applyFill="1" applyBorder="1" applyAlignment="1">
      <alignment horizontal="right" vertical="top" wrapText="1"/>
    </xf>
    <xf numFmtId="0" fontId="6" fillId="70" borderId="24" xfId="0" applyNumberFormat="1" applyFont="1" applyFill="1" applyBorder="1" applyAlignment="1">
      <alignment vertical="center" wrapText="1"/>
    </xf>
    <xf numFmtId="4" fontId="6" fillId="70" borderId="24" xfId="0" applyNumberFormat="1" applyFont="1" applyFill="1" applyBorder="1" applyAlignment="1">
      <alignment wrapText="1"/>
    </xf>
    <xf numFmtId="43" fontId="6" fillId="70" borderId="24" xfId="0" applyNumberFormat="1" applyFont="1" applyFill="1" applyBorder="1" applyAlignment="1">
      <alignment horizontal="center"/>
    </xf>
    <xf numFmtId="43" fontId="60" fillId="70" borderId="24" xfId="0" applyNumberFormat="1" applyFont="1" applyFill="1" applyBorder="1" applyAlignment="1" applyProtection="1">
      <alignment horizontal="right" wrapText="1"/>
      <protection locked="0"/>
    </xf>
    <xf numFmtId="0" fontId="0" fillId="70" borderId="24" xfId="0" applyFont="1" applyFill="1" applyBorder="1" applyAlignment="1">
      <alignment horizontal="left" vertical="center"/>
    </xf>
    <xf numFmtId="4" fontId="0" fillId="70" borderId="24" xfId="337" applyNumberFormat="1" applyFont="1" applyFill="1" applyBorder="1" applyAlignment="1">
      <alignment horizontal="right"/>
    </xf>
    <xf numFmtId="0" fontId="0" fillId="70" borderId="24" xfId="0" applyFont="1" applyFill="1" applyBorder="1" applyAlignment="1">
      <alignment/>
    </xf>
    <xf numFmtId="4" fontId="0" fillId="70" borderId="24" xfId="0" applyNumberFormat="1" applyFont="1" applyFill="1" applyBorder="1" applyAlignment="1">
      <alignment/>
    </xf>
    <xf numFmtId="4" fontId="7" fillId="70" borderId="24" xfId="0" applyNumberFormat="1" applyFont="1" applyFill="1" applyBorder="1" applyAlignment="1">
      <alignment horizontal="right" wrapText="1"/>
    </xf>
    <xf numFmtId="4" fontId="7" fillId="70" borderId="24" xfId="0" applyNumberFormat="1" applyFont="1" applyFill="1" applyBorder="1" applyAlignment="1">
      <alignment horizontal="right" vertical="center"/>
    </xf>
    <xf numFmtId="0" fontId="7" fillId="70" borderId="24" xfId="0" applyFont="1" applyFill="1" applyBorder="1" applyAlignment="1">
      <alignment horizontal="right"/>
    </xf>
    <xf numFmtId="0" fontId="7" fillId="70" borderId="24" xfId="0" applyFont="1" applyFill="1" applyBorder="1" applyAlignment="1">
      <alignment horizontal="left" vertical="center"/>
    </xf>
    <xf numFmtId="4" fontId="7" fillId="70" borderId="24" xfId="0" applyNumberFormat="1" applyFont="1" applyFill="1" applyBorder="1" applyAlignment="1">
      <alignment horizontal="center"/>
    </xf>
    <xf numFmtId="4" fontId="7" fillId="70" borderId="24" xfId="0" applyNumberFormat="1" applyFont="1" applyFill="1" applyBorder="1" applyAlignment="1">
      <alignment horizontal="right"/>
    </xf>
    <xf numFmtId="0" fontId="6" fillId="70" borderId="24" xfId="593" applyNumberFormat="1" applyFont="1" applyFill="1" applyBorder="1" applyAlignment="1">
      <alignment horizontal="left" vertical="top" wrapText="1"/>
      <protection/>
    </xf>
    <xf numFmtId="0" fontId="6" fillId="70" borderId="24" xfId="593" applyNumberFormat="1" applyFont="1" applyFill="1" applyBorder="1" applyAlignment="1">
      <alignment vertical="top" wrapText="1"/>
      <protection/>
    </xf>
    <xf numFmtId="0" fontId="6" fillId="70" borderId="24" xfId="593" applyNumberFormat="1" applyFont="1" applyFill="1" applyBorder="1" applyAlignment="1">
      <alignment horizontal="center"/>
      <protection/>
    </xf>
    <xf numFmtId="177" fontId="0" fillId="70" borderId="24" xfId="621" applyNumberFormat="1" applyFont="1" applyFill="1" applyBorder="1" applyAlignment="1">
      <alignment horizontal="right" vertical="top"/>
      <protection/>
    </xf>
    <xf numFmtId="0" fontId="0" fillId="70" borderId="24" xfId="593" applyNumberFormat="1" applyFont="1" applyFill="1" applyBorder="1" applyAlignment="1">
      <alignment horizontal="left" vertical="top" wrapText="1"/>
      <protection/>
    </xf>
    <xf numFmtId="0" fontId="0" fillId="70" borderId="24" xfId="0" applyFont="1" applyFill="1" applyBorder="1" applyAlignment="1">
      <alignment horizontal="right" vertical="top" wrapText="1"/>
    </xf>
    <xf numFmtId="0" fontId="0" fillId="70" borderId="24" xfId="0" applyFont="1" applyFill="1" applyBorder="1" applyAlignment="1">
      <alignment horizontal="left" wrapText="1"/>
    </xf>
    <xf numFmtId="0" fontId="0" fillId="70" borderId="24" xfId="0" applyFont="1" applyFill="1" applyBorder="1" applyAlignment="1">
      <alignment horizontal="right" wrapText="1"/>
    </xf>
    <xf numFmtId="177" fontId="0" fillId="70" borderId="24" xfId="621" applyNumberFormat="1" applyFont="1" applyFill="1" applyBorder="1" applyAlignment="1">
      <alignment horizontal="right"/>
      <protection/>
    </xf>
    <xf numFmtId="1" fontId="6" fillId="70" borderId="24" xfId="621" applyNumberFormat="1" applyFont="1" applyFill="1" applyBorder="1" applyAlignment="1">
      <alignment horizontal="right"/>
      <protection/>
    </xf>
    <xf numFmtId="0" fontId="6" fillId="70" borderId="24" xfId="621" applyFont="1" applyFill="1" applyBorder="1" applyAlignment="1">
      <alignment horizontal="left"/>
      <protection/>
    </xf>
    <xf numFmtId="4" fontId="6" fillId="70" borderId="24" xfId="337" applyNumberFormat="1" applyFont="1" applyFill="1" applyBorder="1" applyAlignment="1">
      <alignment/>
    </xf>
    <xf numFmtId="1" fontId="6" fillId="70" borderId="24" xfId="621" applyNumberFormat="1" applyFont="1" applyFill="1" applyBorder="1" applyAlignment="1">
      <alignment horizontal="right" vertical="top"/>
      <protection/>
    </xf>
    <xf numFmtId="0" fontId="6" fillId="70" borderId="24" xfId="593" applyNumberFormat="1" applyFont="1" applyFill="1" applyBorder="1" applyAlignment="1">
      <alignment vertical="top" wrapText="1"/>
      <protection/>
    </xf>
    <xf numFmtId="0" fontId="30" fillId="70" borderId="0" xfId="593" applyNumberFormat="1" applyFill="1">
      <alignment/>
      <protection/>
    </xf>
    <xf numFmtId="177" fontId="6" fillId="70" borderId="24" xfId="621" applyNumberFormat="1" applyFont="1" applyFill="1" applyBorder="1" applyAlignment="1">
      <alignment horizontal="right" vertical="top"/>
      <protection/>
    </xf>
    <xf numFmtId="0" fontId="1" fillId="70" borderId="24" xfId="593" applyNumberFormat="1" applyFont="1" applyFill="1" applyBorder="1" applyAlignment="1">
      <alignment horizontal="center" vertical="top"/>
      <protection/>
    </xf>
    <xf numFmtId="0" fontId="1" fillId="70" borderId="24" xfId="593" applyNumberFormat="1" applyFont="1" applyFill="1" applyBorder="1" applyAlignment="1">
      <alignment horizontal="left" vertical="top" wrapText="1"/>
      <protection/>
    </xf>
    <xf numFmtId="0" fontId="1" fillId="70" borderId="24" xfId="622" applyNumberFormat="1" applyFont="1" applyFill="1" applyBorder="1" applyAlignment="1">
      <alignment vertical="top"/>
      <protection/>
    </xf>
    <xf numFmtId="0" fontId="1" fillId="70" borderId="24" xfId="541" applyFont="1" applyFill="1" applyBorder="1" applyAlignment="1">
      <alignment wrapText="1"/>
      <protection/>
    </xf>
    <xf numFmtId="0" fontId="0" fillId="70" borderId="24" xfId="0" applyNumberFormat="1" applyFont="1" applyFill="1" applyBorder="1" applyAlignment="1">
      <alignment horizontal="right" vertical="top"/>
    </xf>
    <xf numFmtId="0" fontId="44" fillId="70" borderId="25" xfId="593" applyNumberFormat="1" applyFont="1" applyFill="1" applyBorder="1">
      <alignment/>
      <protection/>
    </xf>
    <xf numFmtId="183" fontId="0" fillId="70" borderId="24" xfId="623" applyNumberFormat="1" applyFont="1" applyFill="1" applyBorder="1" applyAlignment="1">
      <alignment horizontal="right" vertical="top" wrapText="1"/>
      <protection/>
    </xf>
    <xf numFmtId="4" fontId="73" fillId="70" borderId="24" xfId="0" applyNumberFormat="1" applyFont="1" applyFill="1" applyBorder="1" applyAlignment="1">
      <alignment wrapText="1"/>
    </xf>
    <xf numFmtId="4" fontId="73" fillId="70" borderId="24" xfId="344" applyNumberFormat="1" applyFont="1" applyFill="1" applyBorder="1" applyAlignment="1">
      <alignment/>
    </xf>
    <xf numFmtId="0" fontId="6" fillId="70" borderId="24" xfId="593" applyNumberFormat="1" applyFont="1" applyFill="1" applyBorder="1" applyAlignment="1">
      <alignment vertical="top"/>
      <protection/>
    </xf>
    <xf numFmtId="0" fontId="6" fillId="70" borderId="24" xfId="0" applyFont="1" applyFill="1" applyBorder="1" applyAlignment="1">
      <alignment horizontal="right" vertical="top" wrapText="1"/>
    </xf>
    <xf numFmtId="39" fontId="26" fillId="70" borderId="0" xfId="593" applyFont="1" applyFill="1" applyBorder="1">
      <alignment/>
      <protection/>
    </xf>
    <xf numFmtId="39" fontId="0" fillId="70" borderId="0" xfId="593" applyFont="1" applyFill="1" applyBorder="1">
      <alignment/>
      <protection/>
    </xf>
    <xf numFmtId="0" fontId="0" fillId="70" borderId="0" xfId="591" applyFont="1" applyFill="1">
      <alignment/>
      <protection/>
    </xf>
    <xf numFmtId="0" fontId="0" fillId="70" borderId="0" xfId="591" applyFont="1" applyFill="1" applyAlignment="1">
      <alignment wrapText="1"/>
      <protection/>
    </xf>
    <xf numFmtId="43" fontId="0" fillId="70" borderId="0" xfId="337" applyFont="1" applyFill="1" applyAlignment="1">
      <alignment/>
    </xf>
    <xf numFmtId="4" fontId="0" fillId="70" borderId="0" xfId="458" applyNumberFormat="1" applyFont="1" applyFill="1" applyAlignment="1">
      <alignment/>
    </xf>
    <xf numFmtId="4" fontId="0" fillId="70" borderId="0" xfId="458" applyNumberFormat="1" applyFont="1" applyFill="1" applyAlignment="1">
      <alignment/>
    </xf>
    <xf numFmtId="4" fontId="1" fillId="70" borderId="0" xfId="458" applyNumberFormat="1" applyFont="1" applyFill="1" applyAlignment="1">
      <alignment/>
    </xf>
    <xf numFmtId="39" fontId="1" fillId="70" borderId="25" xfId="593" applyFont="1" applyFill="1" applyBorder="1">
      <alignment/>
      <protection/>
    </xf>
    <xf numFmtId="39" fontId="1" fillId="70" borderId="0" xfId="593" applyFont="1" applyFill="1" applyBorder="1">
      <alignment/>
      <protection/>
    </xf>
    <xf numFmtId="4" fontId="0" fillId="70" borderId="24" xfId="0" applyNumberFormat="1" applyFont="1" applyFill="1" applyBorder="1" applyAlignment="1">
      <alignment horizontal="right" vertical="top"/>
    </xf>
    <xf numFmtId="0" fontId="6" fillId="70" borderId="24" xfId="593" applyNumberFormat="1" applyFont="1" applyFill="1" applyBorder="1" applyAlignment="1">
      <alignment horizontal="left" vertical="top" wrapText="1"/>
      <protection/>
    </xf>
    <xf numFmtId="0" fontId="6" fillId="70" borderId="24" xfId="593" applyNumberFormat="1" applyFont="1" applyFill="1" applyBorder="1">
      <alignment/>
      <protection/>
    </xf>
    <xf numFmtId="188" fontId="6" fillId="70" borderId="24" xfId="593" applyNumberFormat="1" applyFont="1" applyFill="1" applyBorder="1" applyAlignment="1">
      <alignment vertical="top" wrapText="1"/>
      <protection/>
    </xf>
    <xf numFmtId="4" fontId="6" fillId="70" borderId="24" xfId="593" applyNumberFormat="1" applyFont="1" applyFill="1" applyBorder="1" applyAlignment="1">
      <alignment horizontal="center" vertical="center"/>
      <protection/>
    </xf>
    <xf numFmtId="43" fontId="0" fillId="70" borderId="26" xfId="337" applyFont="1" applyFill="1" applyBorder="1" applyAlignment="1">
      <alignment/>
    </xf>
    <xf numFmtId="39" fontId="0" fillId="70" borderId="24" xfId="0" applyNumberFormat="1" applyFont="1" applyFill="1" applyBorder="1" applyAlignment="1">
      <alignment wrapText="1"/>
    </xf>
    <xf numFmtId="187" fontId="0" fillId="70" borderId="24" xfId="0" applyNumberFormat="1" applyFont="1" applyFill="1" applyBorder="1" applyAlignment="1">
      <alignment horizontal="center" wrapText="1"/>
    </xf>
    <xf numFmtId="0" fontId="1" fillId="70" borderId="0" xfId="591" applyFont="1" applyFill="1" applyBorder="1" applyAlignment="1">
      <alignment horizontal="center"/>
      <protection/>
    </xf>
    <xf numFmtId="4" fontId="0" fillId="70" borderId="0" xfId="458" applyNumberFormat="1" applyFont="1" applyFill="1" applyBorder="1" applyAlignment="1">
      <alignment/>
    </xf>
    <xf numFmtId="0" fontId="0" fillId="70" borderId="0" xfId="591" applyFont="1" applyFill="1" applyBorder="1" applyAlignment="1">
      <alignment vertical="top" wrapText="1"/>
      <protection/>
    </xf>
    <xf numFmtId="4" fontId="1" fillId="70" borderId="0" xfId="458" applyNumberFormat="1" applyFont="1" applyFill="1" applyBorder="1" applyAlignment="1">
      <alignment/>
    </xf>
    <xf numFmtId="0" fontId="44" fillId="70" borderId="0" xfId="593" applyNumberFormat="1" applyFont="1" applyFill="1" applyBorder="1">
      <alignment/>
      <protection/>
    </xf>
    <xf numFmtId="0" fontId="30" fillId="70" borderId="0" xfId="593" applyNumberFormat="1" applyFill="1" applyBorder="1">
      <alignment/>
      <protection/>
    </xf>
    <xf numFmtId="171" fontId="44" fillId="70" borderId="0" xfId="593" applyNumberFormat="1" applyFont="1" applyFill="1" applyBorder="1">
      <alignment/>
      <protection/>
    </xf>
    <xf numFmtId="176" fontId="6" fillId="70" borderId="24" xfId="621" applyNumberFormat="1" applyFont="1" applyFill="1" applyBorder="1" applyAlignment="1">
      <alignment horizontal="center"/>
      <protection/>
    </xf>
    <xf numFmtId="43" fontId="0" fillId="70" borderId="24" xfId="337" applyFont="1" applyFill="1" applyBorder="1" applyAlignment="1">
      <alignment vertical="top"/>
    </xf>
    <xf numFmtId="0" fontId="0" fillId="70" borderId="24" xfId="593" applyNumberFormat="1" applyFont="1" applyFill="1" applyBorder="1" applyAlignment="1">
      <alignment horizontal="center" vertical="top"/>
      <protection/>
    </xf>
    <xf numFmtId="39" fontId="1" fillId="70" borderId="27" xfId="593" applyFont="1" applyFill="1" applyBorder="1" applyAlignment="1">
      <alignment vertical="center" wrapText="1"/>
      <protection/>
    </xf>
    <xf numFmtId="43" fontId="1" fillId="70" borderId="27" xfId="337" applyFont="1" applyFill="1" applyBorder="1" applyAlignment="1">
      <alignment horizontal="center"/>
    </xf>
    <xf numFmtId="39" fontId="1" fillId="70" borderId="27" xfId="593" applyFont="1" applyFill="1" applyBorder="1" applyAlignment="1">
      <alignment horizontal="center" vertical="center" wrapText="1"/>
      <protection/>
    </xf>
    <xf numFmtId="39" fontId="1" fillId="70" borderId="27" xfId="593" applyFont="1" applyFill="1" applyBorder="1" applyAlignment="1">
      <alignment horizontal="center"/>
      <protection/>
    </xf>
    <xf numFmtId="39" fontId="1" fillId="70" borderId="0" xfId="593" applyFont="1" applyFill="1" applyBorder="1" applyAlignment="1">
      <alignment horizontal="center"/>
      <protection/>
    </xf>
    <xf numFmtId="39" fontId="0" fillId="70" borderId="0" xfId="593" applyFont="1" applyFill="1">
      <alignment/>
      <protection/>
    </xf>
    <xf numFmtId="0" fontId="31" fillId="70" borderId="24" xfId="593" applyNumberFormat="1" applyFont="1" applyFill="1" applyBorder="1" applyAlignment="1">
      <alignment horizontal="center" vertical="center"/>
      <protection/>
    </xf>
    <xf numFmtId="43" fontId="31" fillId="70" borderId="24" xfId="337" applyFont="1" applyFill="1" applyBorder="1" applyAlignment="1">
      <alignment horizontal="center" vertical="center"/>
    </xf>
    <xf numFmtId="0" fontId="31" fillId="70" borderId="24" xfId="593" applyNumberFormat="1" applyFont="1" applyFill="1" applyBorder="1" applyAlignment="1">
      <alignment vertical="center"/>
      <protection/>
    </xf>
    <xf numFmtId="2" fontId="1" fillId="70" borderId="24" xfId="0" applyNumberFormat="1" applyFont="1" applyFill="1" applyBorder="1" applyAlignment="1">
      <alignment horizontal="center" vertical="top"/>
    </xf>
    <xf numFmtId="39" fontId="1" fillId="70" borderId="24" xfId="0" applyNumberFormat="1" applyFont="1" applyFill="1" applyBorder="1" applyAlignment="1">
      <alignment horizontal="left" vertical="top"/>
    </xf>
    <xf numFmtId="43" fontId="1" fillId="70" borderId="24" xfId="407" applyNumberFormat="1" applyFont="1" applyFill="1" applyBorder="1" applyAlignment="1">
      <alignment horizontal="center" vertical="top"/>
    </xf>
    <xf numFmtId="39" fontId="1" fillId="70" borderId="24" xfId="0" applyNumberFormat="1" applyFont="1" applyFill="1" applyBorder="1" applyAlignment="1">
      <alignment horizontal="center" vertical="top"/>
    </xf>
    <xf numFmtId="1" fontId="1" fillId="70" borderId="24" xfId="0" applyNumberFormat="1" applyFont="1" applyFill="1" applyBorder="1" applyAlignment="1">
      <alignment horizontal="right" vertical="top"/>
    </xf>
    <xf numFmtId="183" fontId="0" fillId="70" borderId="24" xfId="508" applyNumberFormat="1" applyFont="1" applyFill="1" applyBorder="1" applyAlignment="1">
      <alignment vertical="top" wrapText="1"/>
      <protection/>
    </xf>
    <xf numFmtId="0" fontId="0" fillId="70" borderId="24" xfId="508" applyFont="1" applyFill="1" applyBorder="1" applyAlignment="1">
      <alignment horizontal="left" vertical="top" wrapText="1"/>
      <protection/>
    </xf>
    <xf numFmtId="4" fontId="0" fillId="70" borderId="24" xfId="378" applyNumberFormat="1" applyFont="1" applyFill="1" applyBorder="1" applyAlignment="1">
      <alignment horizontal="right" wrapText="1"/>
    </xf>
    <xf numFmtId="176" fontId="0" fillId="70" borderId="24" xfId="508" applyNumberFormat="1" applyFont="1" applyFill="1" applyBorder="1" applyAlignment="1">
      <alignment horizontal="center" wrapText="1"/>
      <protection/>
    </xf>
    <xf numFmtId="176" fontId="0" fillId="70" borderId="24" xfId="378" applyNumberFormat="1" applyFont="1" applyFill="1" applyBorder="1" applyAlignment="1">
      <alignment horizontal="right" wrapText="1"/>
    </xf>
    <xf numFmtId="0" fontId="0" fillId="70" borderId="24" xfId="508" applyFont="1" applyFill="1" applyBorder="1" applyAlignment="1">
      <alignment vertical="top" wrapText="1"/>
      <protection/>
    </xf>
    <xf numFmtId="4" fontId="0" fillId="70" borderId="24" xfId="378" applyNumberFormat="1" applyFont="1" applyFill="1" applyBorder="1" applyAlignment="1">
      <alignment horizontal="right" vertical="top" wrapText="1"/>
    </xf>
    <xf numFmtId="176" fontId="0" fillId="70" borderId="24" xfId="508" applyNumberFormat="1" applyFont="1" applyFill="1" applyBorder="1" applyAlignment="1">
      <alignment horizontal="center" vertical="top" wrapText="1"/>
      <protection/>
    </xf>
    <xf numFmtId="176" fontId="0" fillId="70" borderId="24" xfId="378" applyNumberFormat="1" applyFont="1" applyFill="1" applyBorder="1" applyAlignment="1">
      <alignment horizontal="right" vertical="top" wrapText="1"/>
    </xf>
    <xf numFmtId="4" fontId="0" fillId="70" borderId="24" xfId="378" applyNumberFormat="1" applyFont="1" applyFill="1" applyBorder="1" applyAlignment="1">
      <alignment vertical="top" wrapText="1"/>
    </xf>
    <xf numFmtId="176" fontId="6" fillId="70" borderId="24" xfId="378" applyNumberFormat="1" applyFont="1" applyFill="1" applyBorder="1" applyAlignment="1">
      <alignment vertical="top"/>
    </xf>
    <xf numFmtId="176" fontId="6" fillId="70" borderId="24" xfId="378" applyNumberFormat="1" applyFont="1" applyFill="1" applyBorder="1" applyAlignment="1">
      <alignment horizontal="right" wrapText="1"/>
    </xf>
    <xf numFmtId="39" fontId="0" fillId="70" borderId="24" xfId="0" applyNumberFormat="1" applyFont="1" applyFill="1" applyBorder="1" applyAlignment="1">
      <alignment horizontal="left" vertical="top"/>
    </xf>
    <xf numFmtId="43" fontId="0" fillId="70" borderId="24" xfId="407" applyNumberFormat="1" applyFont="1" applyFill="1" applyBorder="1" applyAlignment="1">
      <alignment horizontal="right" wrapText="1"/>
    </xf>
    <xf numFmtId="39" fontId="0" fillId="70" borderId="24" xfId="0" applyNumberFormat="1" applyFont="1" applyFill="1" applyBorder="1" applyAlignment="1">
      <alignment horizontal="center" vertical="top"/>
    </xf>
    <xf numFmtId="0" fontId="0" fillId="70" borderId="24" xfId="0" applyFont="1" applyFill="1" applyBorder="1" applyAlignment="1">
      <alignment horizontal="left" vertical="top" wrapText="1"/>
    </xf>
    <xf numFmtId="188" fontId="6" fillId="70" borderId="24" xfId="0" applyNumberFormat="1" applyFont="1" applyFill="1" applyBorder="1" applyAlignment="1">
      <alignment horizontal="right" vertical="top" wrapText="1"/>
    </xf>
    <xf numFmtId="187" fontId="6" fillId="70" borderId="24" xfId="0" applyNumberFormat="1" applyFont="1" applyFill="1" applyBorder="1" applyAlignment="1">
      <alignment horizontal="center" vertical="top"/>
    </xf>
    <xf numFmtId="176" fontId="0" fillId="70" borderId="24" xfId="353" applyNumberFormat="1" applyFont="1" applyFill="1" applyBorder="1" applyAlignment="1">
      <alignment horizontal="right" vertical="top" wrapText="1"/>
    </xf>
    <xf numFmtId="188" fontId="6" fillId="70" borderId="24" xfId="0" applyNumberFormat="1" applyFont="1" applyFill="1" applyBorder="1" applyAlignment="1">
      <alignment horizontal="right" vertical="center" wrapText="1"/>
    </xf>
    <xf numFmtId="187" fontId="6" fillId="70" borderId="24" xfId="0" applyNumberFormat="1" applyFont="1" applyFill="1" applyBorder="1" applyAlignment="1">
      <alignment horizontal="center" vertical="center"/>
    </xf>
    <xf numFmtId="176" fontId="0" fillId="70" borderId="24" xfId="353" applyNumberFormat="1" applyFont="1" applyFill="1" applyBorder="1" applyAlignment="1">
      <alignment horizontal="right" vertical="center" wrapText="1"/>
    </xf>
    <xf numFmtId="39" fontId="0" fillId="70" borderId="24" xfId="508" applyNumberFormat="1" applyFont="1" applyFill="1" applyBorder="1" applyAlignment="1">
      <alignment vertical="top" wrapText="1"/>
      <protection/>
    </xf>
    <xf numFmtId="176" fontId="0" fillId="70" borderId="0" xfId="353" applyNumberFormat="1" applyFont="1" applyFill="1" applyBorder="1" applyAlignment="1">
      <alignment horizontal="right" vertical="top" wrapText="1"/>
    </xf>
    <xf numFmtId="187" fontId="0" fillId="70" borderId="24" xfId="0" applyNumberFormat="1" applyFont="1" applyFill="1" applyBorder="1" applyAlignment="1">
      <alignment horizontal="justify" vertical="center" wrapText="1"/>
    </xf>
    <xf numFmtId="203" fontId="0" fillId="70" borderId="24" xfId="0" applyNumberFormat="1" applyFont="1" applyFill="1" applyBorder="1" applyAlignment="1" applyProtection="1">
      <alignment horizontal="right" vertical="center"/>
      <protection/>
    </xf>
    <xf numFmtId="187" fontId="0" fillId="70" borderId="24" xfId="0" applyNumberFormat="1" applyFont="1" applyFill="1" applyBorder="1" applyAlignment="1">
      <alignment horizontal="center" vertical="center" wrapText="1"/>
    </xf>
    <xf numFmtId="176" fontId="0" fillId="70" borderId="24" xfId="0" applyNumberFormat="1" applyFont="1" applyFill="1" applyBorder="1" applyAlignment="1" applyProtection="1">
      <alignment horizontal="right" vertical="center" wrapText="1"/>
      <protection locked="0"/>
    </xf>
    <xf numFmtId="43" fontId="0" fillId="70" borderId="24" xfId="407" applyNumberFormat="1" applyFont="1" applyFill="1" applyBorder="1" applyAlignment="1">
      <alignment horizontal="center" vertical="top" wrapText="1"/>
    </xf>
    <xf numFmtId="176" fontId="0" fillId="70" borderId="24" xfId="407" applyNumberFormat="1" applyFont="1" applyFill="1" applyBorder="1" applyAlignment="1">
      <alignment horizontal="right" vertical="top"/>
    </xf>
    <xf numFmtId="177" fontId="6" fillId="70" borderId="24" xfId="423" applyNumberFormat="1" applyFont="1" applyFill="1" applyBorder="1" applyAlignment="1">
      <alignment horizontal="right" vertical="top" wrapText="1"/>
    </xf>
    <xf numFmtId="188" fontId="6" fillId="70" borderId="24" xfId="0" applyNumberFormat="1" applyFont="1" applyFill="1" applyBorder="1" applyAlignment="1">
      <alignment horizontal="right" wrapText="1"/>
    </xf>
    <xf numFmtId="0" fontId="0" fillId="70" borderId="24" xfId="0" applyFont="1" applyFill="1" applyBorder="1" applyAlignment="1">
      <alignment horizontal="center"/>
    </xf>
    <xf numFmtId="176" fontId="0" fillId="70" borderId="24" xfId="0" applyNumberFormat="1" applyFont="1" applyFill="1" applyBorder="1" applyAlignment="1">
      <alignment/>
    </xf>
    <xf numFmtId="43" fontId="0" fillId="70" borderId="24" xfId="459" applyFont="1" applyFill="1" applyBorder="1" applyAlignment="1">
      <alignment horizontal="right" wrapText="1"/>
    </xf>
    <xf numFmtId="1" fontId="7" fillId="70" borderId="24" xfId="423" applyNumberFormat="1" applyFont="1" applyFill="1" applyBorder="1" applyAlignment="1">
      <alignment horizontal="right" vertical="top" wrapText="1"/>
    </xf>
    <xf numFmtId="0" fontId="1" fillId="70" borderId="24" xfId="0" applyFont="1" applyFill="1" applyBorder="1" applyAlignment="1">
      <alignment horizontal="left" vertical="top" wrapText="1"/>
    </xf>
    <xf numFmtId="2" fontId="1" fillId="70" borderId="24" xfId="0" applyNumberFormat="1" applyFont="1" applyFill="1" applyBorder="1" applyAlignment="1">
      <alignment vertical="center"/>
    </xf>
    <xf numFmtId="0" fontId="1" fillId="70" borderId="24" xfId="0" applyFont="1" applyFill="1" applyBorder="1" applyAlignment="1">
      <alignment horizontal="center" vertical="center"/>
    </xf>
    <xf numFmtId="176" fontId="1" fillId="70" borderId="24" xfId="0" applyNumberFormat="1" applyFont="1" applyFill="1" applyBorder="1" applyAlignment="1">
      <alignment vertical="center"/>
    </xf>
    <xf numFmtId="43" fontId="1" fillId="70" borderId="24" xfId="459" applyFont="1" applyFill="1" applyBorder="1" applyAlignment="1">
      <alignment horizontal="right" vertical="center" wrapText="1"/>
    </xf>
    <xf numFmtId="177" fontId="6" fillId="70" borderId="24" xfId="423" applyNumberFormat="1" applyFont="1" applyFill="1" applyBorder="1" applyAlignment="1">
      <alignment vertical="top" wrapText="1"/>
    </xf>
    <xf numFmtId="187" fontId="0" fillId="70" borderId="24" xfId="0" applyNumberFormat="1" applyFont="1" applyFill="1" applyBorder="1" applyAlignment="1">
      <alignment vertical="center" wrapText="1"/>
    </xf>
    <xf numFmtId="2" fontId="0" fillId="70" borderId="24" xfId="0" applyNumberFormat="1" applyFont="1" applyFill="1" applyBorder="1" applyAlignment="1">
      <alignment vertical="center"/>
    </xf>
    <xf numFmtId="0" fontId="0" fillId="70" borderId="24" xfId="0" applyFont="1" applyFill="1" applyBorder="1" applyAlignment="1">
      <alignment horizontal="center" vertical="center"/>
    </xf>
    <xf numFmtId="176" fontId="0" fillId="70" borderId="24" xfId="0" applyNumberFormat="1" applyFont="1" applyFill="1" applyBorder="1" applyAlignment="1">
      <alignment vertical="center"/>
    </xf>
    <xf numFmtId="177" fontId="0" fillId="70" borderId="24" xfId="0" applyNumberFormat="1" applyFont="1" applyFill="1" applyBorder="1" applyAlignment="1">
      <alignment horizontal="right" vertical="center" wrapText="1"/>
    </xf>
    <xf numFmtId="2" fontId="6" fillId="70" borderId="24" xfId="423" applyNumberFormat="1" applyFont="1" applyFill="1" applyBorder="1" applyAlignment="1">
      <alignment vertical="top" wrapText="1"/>
    </xf>
    <xf numFmtId="2" fontId="0" fillId="70" borderId="24" xfId="0" applyNumberFormat="1" applyFont="1" applyFill="1" applyBorder="1" applyAlignment="1">
      <alignment horizontal="right" vertical="center" wrapText="1"/>
    </xf>
    <xf numFmtId="2" fontId="0" fillId="70" borderId="26" xfId="0" applyNumberFormat="1" applyFont="1" applyFill="1" applyBorder="1" applyAlignment="1">
      <alignment horizontal="right" vertical="center" wrapText="1"/>
    </xf>
    <xf numFmtId="0" fontId="0" fillId="70" borderId="26" xfId="0" applyFont="1" applyFill="1" applyBorder="1" applyAlignment="1">
      <alignment horizontal="left" vertical="top" wrapText="1"/>
    </xf>
    <xf numFmtId="2" fontId="0" fillId="70" borderId="26" xfId="0" applyNumberFormat="1" applyFont="1" applyFill="1" applyBorder="1" applyAlignment="1">
      <alignment vertical="center"/>
    </xf>
    <xf numFmtId="0" fontId="0" fillId="70" borderId="26" xfId="0" applyFont="1" applyFill="1" applyBorder="1" applyAlignment="1">
      <alignment horizontal="center" vertical="center"/>
    </xf>
    <xf numFmtId="176" fontId="0" fillId="70" borderId="26" xfId="0" applyNumberFormat="1" applyFont="1" applyFill="1" applyBorder="1" applyAlignment="1">
      <alignment vertical="center"/>
    </xf>
    <xf numFmtId="4" fontId="0" fillId="70" borderId="26" xfId="344" applyNumberFormat="1" applyFont="1" applyFill="1" applyBorder="1" applyAlignment="1">
      <alignment/>
    </xf>
    <xf numFmtId="176" fontId="0" fillId="70" borderId="0" xfId="0" applyNumberFormat="1" applyFont="1" applyFill="1" applyBorder="1" applyAlignment="1">
      <alignment vertical="center"/>
    </xf>
    <xf numFmtId="0" fontId="0" fillId="70" borderId="0" xfId="0" applyFont="1" applyFill="1" applyAlignment="1">
      <alignment wrapText="1"/>
    </xf>
    <xf numFmtId="2" fontId="0" fillId="70" borderId="24" xfId="0" applyNumberFormat="1" applyFont="1" applyFill="1" applyBorder="1" applyAlignment="1">
      <alignment/>
    </xf>
    <xf numFmtId="2" fontId="0" fillId="70" borderId="24" xfId="0" applyNumberFormat="1" applyFont="1" applyFill="1" applyBorder="1" applyAlignment="1">
      <alignment horizontal="right" wrapText="1"/>
    </xf>
    <xf numFmtId="0" fontId="0" fillId="70" borderId="24" xfId="0" applyFont="1" applyFill="1" applyBorder="1" applyAlignment="1">
      <alignment horizontal="center" wrapText="1"/>
    </xf>
    <xf numFmtId="176" fontId="0" fillId="70" borderId="24" xfId="0" applyNumberFormat="1" applyFont="1" applyFill="1" applyBorder="1" applyAlignment="1">
      <alignment horizontal="right" wrapText="1"/>
    </xf>
    <xf numFmtId="177" fontId="1" fillId="70" borderId="24" xfId="0" applyNumberFormat="1" applyFont="1" applyFill="1" applyBorder="1" applyAlignment="1">
      <alignment horizontal="right" vertical="center" wrapText="1"/>
    </xf>
    <xf numFmtId="2" fontId="6" fillId="70" borderId="24" xfId="423" applyNumberFormat="1" applyFont="1" applyFill="1" applyBorder="1" applyAlignment="1">
      <alignment horizontal="right" vertical="top" wrapText="1"/>
    </xf>
    <xf numFmtId="0" fontId="0" fillId="70" borderId="0" xfId="0" applyFont="1" applyFill="1" applyAlignment="1">
      <alignment/>
    </xf>
    <xf numFmtId="2" fontId="0" fillId="70" borderId="24" xfId="0" applyNumberFormat="1" applyFont="1" applyFill="1" applyBorder="1" applyAlignment="1">
      <alignment horizontal="right" vertical="top" wrapText="1"/>
    </xf>
    <xf numFmtId="0" fontId="0" fillId="70" borderId="24" xfId="0" applyFont="1" applyFill="1" applyBorder="1" applyAlignment="1">
      <alignment horizontal="center" vertical="top" wrapText="1"/>
    </xf>
    <xf numFmtId="176" fontId="0" fillId="70" borderId="24" xfId="0" applyNumberFormat="1" applyFont="1" applyFill="1" applyBorder="1" applyAlignment="1">
      <alignment horizontal="right" vertical="top" wrapText="1"/>
    </xf>
    <xf numFmtId="203" fontId="0" fillId="70" borderId="24" xfId="0" applyNumberFormat="1" applyFont="1" applyFill="1" applyBorder="1" applyAlignment="1" applyProtection="1">
      <alignment horizontal="right"/>
      <protection/>
    </xf>
    <xf numFmtId="176" fontId="0" fillId="70" borderId="24" xfId="0" applyNumberFormat="1" applyFont="1" applyFill="1" applyBorder="1" applyAlignment="1" applyProtection="1">
      <alignment horizontal="right" wrapText="1"/>
      <protection locked="0"/>
    </xf>
    <xf numFmtId="1" fontId="0" fillId="70" borderId="24" xfId="518" applyNumberFormat="1" applyFont="1" applyFill="1" applyBorder="1" applyAlignment="1">
      <alignment horizontal="right" vertical="top"/>
      <protection/>
    </xf>
    <xf numFmtId="187" fontId="7" fillId="70" borderId="24" xfId="0" applyNumberFormat="1" applyFont="1" applyFill="1" applyBorder="1" applyAlignment="1">
      <alignment horizontal="center" vertical="top" wrapText="1"/>
    </xf>
    <xf numFmtId="188" fontId="6" fillId="70" borderId="24" xfId="0" applyNumberFormat="1" applyFont="1" applyFill="1" applyBorder="1" applyAlignment="1">
      <alignment horizontal="right" vertical="top"/>
    </xf>
    <xf numFmtId="176" fontId="6" fillId="70" borderId="24" xfId="0" applyNumberFormat="1" applyFont="1" applyFill="1" applyBorder="1" applyAlignment="1">
      <alignment horizontal="right" vertical="top"/>
    </xf>
    <xf numFmtId="4" fontId="1" fillId="70" borderId="24" xfId="344" applyNumberFormat="1" applyFont="1" applyFill="1" applyBorder="1" applyAlignment="1">
      <alignment/>
    </xf>
    <xf numFmtId="176" fontId="1" fillId="70" borderId="24" xfId="407" applyNumberFormat="1" applyFont="1" applyFill="1" applyBorder="1" applyAlignment="1">
      <alignment horizontal="center" vertical="top"/>
    </xf>
    <xf numFmtId="4" fontId="0" fillId="70" borderId="24" xfId="378" applyNumberFormat="1" applyFont="1" applyFill="1" applyBorder="1" applyAlignment="1">
      <alignment horizontal="right" vertical="center" wrapText="1"/>
    </xf>
    <xf numFmtId="176" fontId="0" fillId="70" borderId="24" xfId="508" applyNumberFormat="1" applyFont="1" applyFill="1" applyBorder="1" applyAlignment="1">
      <alignment horizontal="center" vertical="center" wrapText="1"/>
      <protection/>
    </xf>
    <xf numFmtId="176" fontId="0" fillId="70" borderId="24" xfId="378" applyNumberFormat="1" applyFont="1" applyFill="1" applyBorder="1" applyAlignment="1">
      <alignment horizontal="right" vertical="center" wrapText="1"/>
    </xf>
    <xf numFmtId="0" fontId="30" fillId="70" borderId="25" xfId="593" applyNumberFormat="1" applyFill="1" applyBorder="1">
      <alignment/>
      <protection/>
    </xf>
    <xf numFmtId="0" fontId="30" fillId="70" borderId="28" xfId="593" applyNumberFormat="1" applyFill="1" applyBorder="1">
      <alignment/>
      <protection/>
    </xf>
    <xf numFmtId="176" fontId="0" fillId="70" borderId="24" xfId="353" applyNumberFormat="1" applyFont="1" applyFill="1" applyBorder="1" applyAlignment="1">
      <alignment horizontal="right" vertical="top"/>
    </xf>
    <xf numFmtId="183" fontId="0" fillId="70" borderId="26" xfId="508" applyNumberFormat="1" applyFont="1" applyFill="1" applyBorder="1" applyAlignment="1">
      <alignment vertical="top" wrapText="1"/>
      <protection/>
    </xf>
    <xf numFmtId="188" fontId="6" fillId="70" borderId="26" xfId="0" applyNumberFormat="1" applyFont="1" applyFill="1" applyBorder="1" applyAlignment="1">
      <alignment horizontal="right" vertical="center" wrapText="1"/>
    </xf>
    <xf numFmtId="187" fontId="6" fillId="70" borderId="26" xfId="0" applyNumberFormat="1" applyFont="1" applyFill="1" applyBorder="1" applyAlignment="1">
      <alignment horizontal="center" vertical="center"/>
    </xf>
    <xf numFmtId="176" fontId="0" fillId="70" borderId="26" xfId="353" applyNumberFormat="1" applyFont="1" applyFill="1" applyBorder="1" applyAlignment="1">
      <alignment horizontal="right" vertical="center"/>
    </xf>
    <xf numFmtId="176" fontId="0" fillId="70" borderId="0" xfId="353" applyNumberFormat="1" applyFont="1" applyFill="1" applyBorder="1" applyAlignment="1">
      <alignment horizontal="right" vertical="top"/>
    </xf>
    <xf numFmtId="43" fontId="0" fillId="70" borderId="24" xfId="407" applyNumberFormat="1" applyFont="1" applyFill="1" applyBorder="1" applyAlignment="1">
      <alignment horizontal="right" vertical="top" wrapText="1"/>
    </xf>
    <xf numFmtId="176" fontId="0" fillId="70" borderId="26" xfId="0" applyNumberFormat="1" applyFont="1" applyFill="1" applyBorder="1" applyAlignment="1">
      <alignment horizontal="right" vertical="center" wrapText="1"/>
    </xf>
    <xf numFmtId="176" fontId="0" fillId="70" borderId="24" xfId="0" applyNumberFormat="1" applyFont="1" applyFill="1" applyBorder="1" applyAlignment="1">
      <alignment horizontal="right" vertical="center" wrapText="1"/>
    </xf>
    <xf numFmtId="203" fontId="6" fillId="70" borderId="24" xfId="0" applyNumberFormat="1" applyFont="1" applyFill="1" applyBorder="1" applyAlignment="1">
      <alignment horizontal="right" vertical="top"/>
    </xf>
    <xf numFmtId="203" fontId="31" fillId="70" borderId="24" xfId="593" applyNumberFormat="1" applyFont="1" applyFill="1" applyBorder="1" applyAlignment="1">
      <alignment vertical="center"/>
      <protection/>
    </xf>
    <xf numFmtId="183" fontId="1" fillId="70" borderId="24" xfId="623" applyNumberFormat="1" applyFont="1" applyFill="1" applyBorder="1" applyAlignment="1">
      <alignment horizontal="center" vertical="top" wrapText="1"/>
      <protection/>
    </xf>
    <xf numFmtId="49" fontId="1" fillId="70" borderId="24" xfId="623" applyNumberFormat="1" applyFont="1" applyFill="1" applyBorder="1" applyAlignment="1">
      <alignment horizontal="left" vertical="top" wrapText="1"/>
      <protection/>
    </xf>
    <xf numFmtId="4" fontId="0" fillId="70" borderId="24" xfId="623" applyNumberFormat="1" applyFont="1" applyFill="1" applyBorder="1" applyAlignment="1">
      <alignment horizontal="right" vertical="top" wrapText="1"/>
      <protection/>
    </xf>
    <xf numFmtId="39" fontId="0" fillId="70" borderId="24" xfId="623" applyNumberFormat="1" applyFont="1" applyFill="1" applyBorder="1" applyAlignment="1" applyProtection="1">
      <alignment vertical="top"/>
      <protection locked="0"/>
    </xf>
    <xf numFmtId="203" fontId="0" fillId="70" borderId="24" xfId="623" applyNumberFormat="1" applyFont="1" applyFill="1" applyBorder="1" applyAlignment="1" applyProtection="1">
      <alignment vertical="top"/>
      <protection/>
    </xf>
    <xf numFmtId="178" fontId="1" fillId="70" borderId="24" xfId="353" applyNumberFormat="1" applyFont="1" applyFill="1" applyBorder="1" applyAlignment="1">
      <alignment horizontal="right" vertical="top"/>
    </xf>
    <xf numFmtId="37" fontId="1" fillId="70" borderId="24" xfId="623" applyNumberFormat="1" applyFont="1" applyFill="1" applyBorder="1" applyAlignment="1">
      <alignment horizontal="right" vertical="top" wrapText="1"/>
      <protection/>
    </xf>
    <xf numFmtId="0" fontId="1" fillId="70" borderId="24" xfId="0" applyFont="1" applyFill="1" applyBorder="1" applyAlignment="1">
      <alignment vertical="top"/>
    </xf>
    <xf numFmtId="0" fontId="0" fillId="70" borderId="24" xfId="0" applyFont="1" applyFill="1" applyBorder="1" applyAlignment="1">
      <alignment vertical="top"/>
    </xf>
    <xf numFmtId="4" fontId="0" fillId="70" borderId="24" xfId="337" applyNumberFormat="1" applyFont="1" applyFill="1" applyBorder="1" applyAlignment="1">
      <alignment vertical="top"/>
    </xf>
    <xf numFmtId="4" fontId="0" fillId="70" borderId="24" xfId="0" applyNumberFormat="1" applyFont="1" applyFill="1" applyBorder="1" applyAlignment="1">
      <alignment horizontal="center" vertical="top"/>
    </xf>
    <xf numFmtId="4" fontId="0" fillId="70" borderId="24" xfId="0" applyNumberFormat="1" applyFont="1" applyFill="1" applyBorder="1" applyAlignment="1" applyProtection="1">
      <alignment horizontal="right" vertical="top"/>
      <protection/>
    </xf>
    <xf numFmtId="212" fontId="0" fillId="70" borderId="24" xfId="0" applyNumberFormat="1" applyFont="1" applyFill="1" applyBorder="1" applyAlignment="1">
      <alignment vertical="top"/>
    </xf>
    <xf numFmtId="212" fontId="1" fillId="70" borderId="24" xfId="0" applyNumberFormat="1" applyFont="1" applyFill="1" applyBorder="1" applyAlignment="1">
      <alignment vertical="top"/>
    </xf>
    <xf numFmtId="4" fontId="1" fillId="70" borderId="24" xfId="337" applyNumberFormat="1" applyFont="1" applyFill="1" applyBorder="1" applyAlignment="1">
      <alignment vertical="top"/>
    </xf>
    <xf numFmtId="4" fontId="1" fillId="70" borderId="24" xfId="0" applyNumberFormat="1" applyFont="1" applyFill="1" applyBorder="1" applyAlignment="1">
      <alignment horizontal="center" vertical="top"/>
    </xf>
    <xf numFmtId="4" fontId="1" fillId="70" borderId="24" xfId="0" applyNumberFormat="1" applyFont="1" applyFill="1" applyBorder="1" applyAlignment="1" applyProtection="1">
      <alignment horizontal="right" vertical="top"/>
      <protection/>
    </xf>
    <xf numFmtId="212" fontId="0" fillId="70" borderId="24" xfId="0" applyNumberFormat="1" applyFont="1" applyFill="1" applyBorder="1" applyAlignment="1">
      <alignment horizontal="right" vertical="top"/>
    </xf>
    <xf numFmtId="0" fontId="0" fillId="70" borderId="24" xfId="0" applyFont="1" applyFill="1" applyBorder="1" applyAlignment="1">
      <alignment vertical="top" wrapText="1"/>
    </xf>
    <xf numFmtId="4" fontId="0" fillId="70" borderId="24" xfId="337" applyNumberFormat="1" applyFont="1" applyFill="1" applyBorder="1" applyAlignment="1">
      <alignment/>
    </xf>
    <xf numFmtId="4" fontId="3" fillId="70" borderId="24" xfId="337" applyNumberFormat="1" applyFont="1" applyFill="1" applyBorder="1" applyAlignment="1">
      <alignment vertical="top"/>
    </xf>
    <xf numFmtId="4" fontId="3" fillId="70" borderId="24" xfId="0" applyNumberFormat="1" applyFont="1" applyFill="1" applyBorder="1" applyAlignment="1">
      <alignment horizontal="center" vertical="top"/>
    </xf>
    <xf numFmtId="213" fontId="1" fillId="70" borderId="24" xfId="0" applyNumberFormat="1" applyFont="1" applyFill="1" applyBorder="1" applyAlignment="1" applyProtection="1">
      <alignment horizontal="right" vertical="top"/>
      <protection/>
    </xf>
    <xf numFmtId="0" fontId="1" fillId="70" borderId="24" xfId="0" applyFont="1" applyFill="1" applyBorder="1" applyAlignment="1" applyProtection="1">
      <alignment horizontal="justify" vertical="top"/>
      <protection/>
    </xf>
    <xf numFmtId="0" fontId="0" fillId="70" borderId="24" xfId="0" applyFont="1" applyFill="1" applyBorder="1" applyAlignment="1">
      <alignment horizontal="center" vertical="top"/>
    </xf>
    <xf numFmtId="212" fontId="0" fillId="70" borderId="24" xfId="0" applyNumberFormat="1" applyFont="1" applyFill="1" applyBorder="1" applyAlignment="1" applyProtection="1">
      <alignment horizontal="right" vertical="top" wrapText="1"/>
      <protection/>
    </xf>
    <xf numFmtId="0" fontId="0" fillId="70" borderId="24" xfId="0" applyFont="1" applyFill="1" applyBorder="1" applyAlignment="1" applyProtection="1">
      <alignment horizontal="justify" vertical="top"/>
      <protection/>
    </xf>
    <xf numFmtId="0" fontId="0" fillId="70" borderId="24" xfId="0" applyFont="1" applyFill="1" applyBorder="1" applyAlignment="1" applyProtection="1">
      <alignment horizontal="center" vertical="top"/>
      <protection/>
    </xf>
    <xf numFmtId="191" fontId="0" fillId="70" borderId="24" xfId="0" applyNumberFormat="1" applyFont="1" applyFill="1" applyBorder="1" applyAlignment="1" applyProtection="1">
      <alignment horizontal="right" vertical="top" wrapText="1"/>
      <protection/>
    </xf>
    <xf numFmtId="212" fontId="0" fillId="70" borderId="26" xfId="0" applyNumberFormat="1" applyFont="1" applyFill="1" applyBorder="1" applyAlignment="1" applyProtection="1">
      <alignment horizontal="right" vertical="top" wrapText="1"/>
      <protection/>
    </xf>
    <xf numFmtId="0" fontId="0" fillId="70" borderId="26" xfId="0" applyFont="1" applyFill="1" applyBorder="1" applyAlignment="1" applyProtection="1">
      <alignment horizontal="justify" vertical="top"/>
      <protection/>
    </xf>
    <xf numFmtId="4" fontId="0" fillId="70" borderId="26" xfId="0" applyNumberFormat="1" applyFont="1" applyFill="1" applyBorder="1" applyAlignment="1" applyProtection="1">
      <alignment horizontal="right" vertical="top"/>
      <protection/>
    </xf>
    <xf numFmtId="0" fontId="0" fillId="70" borderId="26" xfId="0" applyFont="1" applyFill="1" applyBorder="1" applyAlignment="1" applyProtection="1">
      <alignment horizontal="center" vertical="top"/>
      <protection/>
    </xf>
    <xf numFmtId="212" fontId="0" fillId="70" borderId="24" xfId="0" applyNumberFormat="1" applyFont="1" applyFill="1" applyBorder="1" applyAlignment="1" applyProtection="1">
      <alignment horizontal="right" vertical="top"/>
      <protection/>
    </xf>
    <xf numFmtId="4" fontId="0" fillId="70" borderId="24" xfId="0" applyNumberFormat="1" applyFont="1" applyFill="1" applyBorder="1" applyAlignment="1" applyProtection="1">
      <alignment horizontal="right"/>
      <protection/>
    </xf>
    <xf numFmtId="0" fontId="0" fillId="70" borderId="24" xfId="0" applyFont="1" applyFill="1" applyBorder="1" applyAlignment="1" applyProtection="1">
      <alignment horizontal="center"/>
      <protection/>
    </xf>
    <xf numFmtId="2" fontId="0" fillId="70" borderId="24" xfId="608" applyNumberFormat="1" applyFont="1" applyFill="1" applyBorder="1" applyAlignment="1">
      <alignment horizontal="right"/>
      <protection/>
    </xf>
    <xf numFmtId="0" fontId="0" fillId="70" borderId="24" xfId="608" applyFont="1" applyFill="1" applyBorder="1" applyAlignment="1">
      <alignment vertical="top"/>
      <protection/>
    </xf>
    <xf numFmtId="176" fontId="0" fillId="70" borderId="24" xfId="608" applyNumberFormat="1" applyFont="1" applyFill="1" applyBorder="1">
      <alignment/>
      <protection/>
    </xf>
    <xf numFmtId="176" fontId="0" fillId="70" borderId="24" xfId="608" applyNumberFormat="1" applyFont="1" applyFill="1" applyBorder="1" applyAlignment="1">
      <alignment horizontal="center"/>
      <protection/>
    </xf>
    <xf numFmtId="4" fontId="0" fillId="70" borderId="24" xfId="624" applyNumberFormat="1" applyFont="1" applyFill="1" applyBorder="1" applyAlignment="1" applyProtection="1">
      <alignment/>
      <protection locked="0"/>
    </xf>
    <xf numFmtId="4" fontId="0" fillId="70" borderId="24" xfId="0" applyNumberFormat="1" applyFont="1" applyFill="1" applyBorder="1" applyAlignment="1">
      <alignment vertical="top"/>
    </xf>
    <xf numFmtId="212" fontId="0" fillId="70" borderId="26" xfId="0" applyNumberFormat="1" applyFont="1" applyFill="1" applyBorder="1" applyAlignment="1" applyProtection="1">
      <alignment horizontal="right" vertical="top"/>
      <protection/>
    </xf>
    <xf numFmtId="0" fontId="0" fillId="70" borderId="26" xfId="0" applyFont="1" applyFill="1" applyBorder="1" applyAlignment="1">
      <alignment vertical="top"/>
    </xf>
    <xf numFmtId="4" fontId="0" fillId="70" borderId="26" xfId="337" applyNumberFormat="1" applyFont="1" applyFill="1" applyBorder="1" applyAlignment="1">
      <alignment vertical="top"/>
    </xf>
    <xf numFmtId="4" fontId="0" fillId="70" borderId="26" xfId="0" applyNumberFormat="1" applyFont="1" applyFill="1" applyBorder="1" applyAlignment="1">
      <alignment vertical="top"/>
    </xf>
    <xf numFmtId="213" fontId="1" fillId="70" borderId="24" xfId="0" applyNumberFormat="1" applyFont="1" applyFill="1" applyBorder="1" applyAlignment="1">
      <alignment vertical="top"/>
    </xf>
    <xf numFmtId="0" fontId="1" fillId="70" borderId="24" xfId="0" applyFont="1" applyFill="1" applyBorder="1" applyAlignment="1">
      <alignment vertical="top" wrapText="1"/>
    </xf>
    <xf numFmtId="176" fontId="0" fillId="70" borderId="24" xfId="0" applyNumberFormat="1" applyFont="1" applyFill="1" applyBorder="1" applyAlignment="1">
      <alignment horizontal="center" vertical="top"/>
    </xf>
    <xf numFmtId="213" fontId="0" fillId="70" borderId="24" xfId="0" applyNumberFormat="1" applyFont="1" applyFill="1" applyBorder="1" applyAlignment="1">
      <alignment horizontal="right" vertical="top"/>
    </xf>
    <xf numFmtId="44" fontId="1" fillId="70" borderId="24" xfId="460" applyFont="1" applyFill="1" applyBorder="1" applyAlignment="1">
      <alignment horizontal="center" vertical="top" wrapText="1"/>
    </xf>
    <xf numFmtId="4" fontId="0" fillId="70" borderId="24" xfId="623" applyNumberFormat="1" applyFont="1" applyFill="1" applyBorder="1" applyAlignment="1" applyProtection="1">
      <alignment vertical="top"/>
      <protection/>
    </xf>
    <xf numFmtId="43" fontId="1" fillId="70" borderId="24" xfId="337" applyFont="1" applyFill="1" applyBorder="1" applyAlignment="1">
      <alignment vertical="top"/>
    </xf>
    <xf numFmtId="4" fontId="31" fillId="70" borderId="24" xfId="593" applyNumberFormat="1" applyFont="1" applyFill="1" applyBorder="1" applyAlignment="1">
      <alignment vertical="center"/>
      <protection/>
    </xf>
    <xf numFmtId="0" fontId="1" fillId="70" borderId="24" xfId="541" applyNumberFormat="1" applyFont="1" applyFill="1" applyBorder="1" applyAlignment="1">
      <alignment horizontal="center" vertical="top"/>
      <protection/>
    </xf>
    <xf numFmtId="0" fontId="1" fillId="70" borderId="24" xfId="0" applyFont="1" applyFill="1" applyBorder="1" applyAlignment="1">
      <alignment wrapText="1"/>
    </xf>
    <xf numFmtId="4" fontId="0" fillId="70" borderId="24" xfId="541" applyNumberFormat="1" applyFont="1" applyFill="1" applyBorder="1" applyAlignment="1" applyProtection="1">
      <alignment horizontal="right"/>
      <protection/>
    </xf>
    <xf numFmtId="4" fontId="0" fillId="70" borderId="24" xfId="541" applyNumberFormat="1" applyFont="1" applyFill="1" applyBorder="1" applyAlignment="1">
      <alignment horizontal="center"/>
      <protection/>
    </xf>
    <xf numFmtId="4" fontId="0" fillId="70" borderId="24" xfId="404" applyNumberFormat="1" applyFont="1" applyFill="1" applyBorder="1" applyAlignment="1" applyProtection="1">
      <alignment vertical="top"/>
      <protection/>
    </xf>
    <xf numFmtId="0" fontId="0" fillId="70" borderId="24" xfId="541" applyNumberFormat="1" applyFont="1" applyFill="1" applyBorder="1" applyAlignment="1">
      <alignment vertical="top"/>
      <protection/>
    </xf>
    <xf numFmtId="49" fontId="0" fillId="70" borderId="24" xfId="616" applyNumberFormat="1" applyFont="1" applyFill="1" applyBorder="1" applyAlignment="1">
      <alignment vertical="top" wrapText="1"/>
      <protection/>
    </xf>
    <xf numFmtId="0" fontId="1" fillId="70" borderId="24" xfId="541" applyNumberFormat="1" applyFont="1" applyFill="1" applyBorder="1" applyAlignment="1">
      <alignment vertical="center" wrapText="1"/>
      <protection/>
    </xf>
    <xf numFmtId="4" fontId="0" fillId="70" borderId="24" xfId="541" applyNumberFormat="1" applyFont="1" applyFill="1" applyBorder="1" applyAlignment="1" applyProtection="1">
      <alignment horizontal="right" vertical="center"/>
      <protection/>
    </xf>
    <xf numFmtId="4" fontId="0" fillId="70" borderId="24" xfId="541" applyNumberFormat="1" applyFont="1" applyFill="1" applyBorder="1" applyAlignment="1">
      <alignment horizontal="right" vertical="center"/>
      <protection/>
    </xf>
    <xf numFmtId="4" fontId="0" fillId="70" borderId="24" xfId="404" applyNumberFormat="1" applyFont="1" applyFill="1" applyBorder="1" applyAlignment="1">
      <alignment horizontal="right" vertical="center"/>
    </xf>
    <xf numFmtId="0" fontId="0" fillId="70" borderId="24" xfId="622" applyNumberFormat="1" applyFont="1" applyFill="1" applyBorder="1" applyAlignment="1">
      <alignment vertical="center"/>
      <protection/>
    </xf>
    <xf numFmtId="0" fontId="0" fillId="70" borderId="24" xfId="541" applyFont="1" applyFill="1" applyBorder="1" applyAlignment="1">
      <alignment wrapText="1"/>
      <protection/>
    </xf>
    <xf numFmtId="4" fontId="0" fillId="70" borderId="24" xfId="541" applyNumberFormat="1" applyFont="1" applyFill="1" applyBorder="1" applyAlignment="1">
      <alignment horizontal="center" vertical="center"/>
      <protection/>
    </xf>
    <xf numFmtId="4" fontId="0" fillId="70" borderId="24" xfId="404" applyNumberFormat="1" applyFont="1" applyFill="1" applyBorder="1" applyAlignment="1">
      <alignment horizontal="right" vertical="top" wrapText="1"/>
    </xf>
    <xf numFmtId="0" fontId="1" fillId="70" borderId="24" xfId="622" applyNumberFormat="1" applyFont="1" applyFill="1" applyBorder="1" applyAlignment="1">
      <alignment vertical="center"/>
      <protection/>
    </xf>
    <xf numFmtId="4" fontId="1" fillId="70" borderId="24" xfId="541" applyNumberFormat="1" applyFont="1" applyFill="1" applyBorder="1" applyAlignment="1">
      <alignment horizontal="right" vertical="top" wrapText="1"/>
      <protection/>
    </xf>
    <xf numFmtId="4" fontId="1" fillId="70" borderId="24" xfId="541" applyNumberFormat="1" applyFont="1" applyFill="1" applyBorder="1" applyAlignment="1">
      <alignment horizontal="center" vertical="top" wrapText="1"/>
      <protection/>
    </xf>
    <xf numFmtId="4" fontId="1" fillId="70" borderId="24" xfId="404" applyNumberFormat="1" applyFont="1" applyFill="1" applyBorder="1" applyAlignment="1">
      <alignment horizontal="right" vertical="top" wrapText="1"/>
    </xf>
    <xf numFmtId="0" fontId="0" fillId="70" borderId="24" xfId="541" applyFont="1" applyFill="1" applyBorder="1" applyAlignment="1">
      <alignment vertical="top" wrapText="1"/>
      <protection/>
    </xf>
    <xf numFmtId="4" fontId="0" fillId="70" borderId="24" xfId="541" applyNumberFormat="1" applyFont="1" applyFill="1" applyBorder="1" applyAlignment="1" applyProtection="1">
      <alignment horizontal="right" vertical="top"/>
      <protection/>
    </xf>
    <xf numFmtId="4" fontId="0" fillId="70" borderId="24" xfId="541" applyNumberFormat="1" applyFont="1" applyFill="1" applyBorder="1" applyAlignment="1">
      <alignment horizontal="center" vertical="top"/>
      <protection/>
    </xf>
    <xf numFmtId="0" fontId="30" fillId="70" borderId="0" xfId="593" applyNumberFormat="1" applyFont="1" applyFill="1" applyBorder="1">
      <alignment/>
      <protection/>
    </xf>
    <xf numFmtId="0" fontId="30" fillId="70" borderId="0" xfId="593" applyNumberFormat="1" applyFont="1" applyFill="1">
      <alignment/>
      <protection/>
    </xf>
    <xf numFmtId="0" fontId="0" fillId="70" borderId="24" xfId="622" applyNumberFormat="1" applyFont="1" applyFill="1" applyBorder="1" applyAlignment="1">
      <alignment vertical="top"/>
      <protection/>
    </xf>
    <xf numFmtId="4" fontId="0" fillId="70" borderId="24" xfId="404" applyNumberFormat="1" applyFont="1" applyFill="1" applyBorder="1" applyAlignment="1">
      <alignment horizontal="right" wrapText="1"/>
    </xf>
    <xf numFmtId="0" fontId="0" fillId="70" borderId="24" xfId="518" applyFont="1" applyFill="1" applyBorder="1" applyAlignment="1">
      <alignment vertical="center" wrapText="1"/>
      <protection/>
    </xf>
    <xf numFmtId="4" fontId="0" fillId="70" borderId="24" xfId="541" applyNumberFormat="1" applyFont="1" applyFill="1" applyBorder="1" applyAlignment="1" applyProtection="1">
      <alignment horizontal="right" wrapText="1"/>
      <protection/>
    </xf>
    <xf numFmtId="4" fontId="0" fillId="70" borderId="24" xfId="541" applyNumberFormat="1" applyFont="1" applyFill="1" applyBorder="1" applyAlignment="1">
      <alignment horizontal="center" wrapText="1"/>
      <protection/>
    </xf>
    <xf numFmtId="4" fontId="0" fillId="70" borderId="24" xfId="541" applyNumberFormat="1" applyFont="1" applyFill="1" applyBorder="1" applyAlignment="1">
      <alignment horizontal="right" vertical="top" wrapText="1"/>
      <protection/>
    </xf>
    <xf numFmtId="4" fontId="0" fillId="70" borderId="24" xfId="541" applyNumberFormat="1" applyFont="1" applyFill="1" applyBorder="1" applyAlignment="1">
      <alignment horizontal="center" vertical="top" wrapText="1"/>
      <protection/>
    </xf>
    <xf numFmtId="0" fontId="0" fillId="70" borderId="24" xfId="541" applyFont="1" applyFill="1" applyBorder="1" applyAlignment="1">
      <alignment horizontal="left"/>
      <protection/>
    </xf>
    <xf numFmtId="4" fontId="0" fillId="70" borderId="24" xfId="404" applyNumberFormat="1" applyFont="1" applyFill="1" applyBorder="1" applyAlignment="1">
      <alignment vertical="center"/>
    </xf>
    <xf numFmtId="4" fontId="6" fillId="70" borderId="24" xfId="0" applyNumberFormat="1" applyFont="1" applyFill="1" applyBorder="1" applyAlignment="1">
      <alignment horizontal="right" vertical="top"/>
    </xf>
    <xf numFmtId="0" fontId="0" fillId="70" borderId="24" xfId="593" applyNumberFormat="1" applyFont="1" applyFill="1" applyBorder="1">
      <alignment/>
      <protection/>
    </xf>
    <xf numFmtId="4" fontId="0" fillId="70" borderId="24" xfId="593" applyNumberFormat="1" applyFont="1" applyFill="1" applyBorder="1" applyAlignment="1">
      <alignment/>
      <protection/>
    </xf>
    <xf numFmtId="0" fontId="1" fillId="70" borderId="24" xfId="593" applyNumberFormat="1" applyFont="1" applyFill="1" applyBorder="1" applyAlignment="1">
      <alignment horizontal="right" vertical="top"/>
      <protection/>
    </xf>
    <xf numFmtId="0" fontId="6" fillId="70" borderId="26" xfId="518" applyFont="1" applyFill="1" applyBorder="1" applyAlignment="1">
      <alignment horizontal="right" vertical="top" wrapText="1"/>
      <protection/>
    </xf>
    <xf numFmtId="0" fontId="6" fillId="70" borderId="26" xfId="518" applyFont="1" applyFill="1" applyBorder="1" applyAlignment="1">
      <alignment horizontal="left" wrapText="1"/>
      <protection/>
    </xf>
    <xf numFmtId="176" fontId="6" fillId="70" borderId="26" xfId="621" applyNumberFormat="1" applyFont="1" applyFill="1" applyBorder="1" applyAlignment="1">
      <alignment horizontal="center"/>
      <protection/>
    </xf>
    <xf numFmtId="4" fontId="6" fillId="70" borderId="26" xfId="621" applyNumberFormat="1" applyFont="1" applyFill="1" applyBorder="1" applyAlignment="1">
      <alignment/>
      <protection/>
    </xf>
    <xf numFmtId="0" fontId="6" fillId="70" borderId="24" xfId="518" applyNumberFormat="1" applyFont="1" applyFill="1" applyBorder="1" applyAlignment="1">
      <alignment vertical="center" wrapText="1"/>
      <protection/>
    </xf>
    <xf numFmtId="43" fontId="6" fillId="70" borderId="24" xfId="518" applyNumberFormat="1" applyFont="1" applyFill="1" applyBorder="1" applyAlignment="1">
      <alignment horizontal="center"/>
      <protection/>
    </xf>
    <xf numFmtId="0" fontId="6" fillId="70" borderId="24" xfId="518" applyFont="1" applyFill="1" applyBorder="1" applyAlignment="1">
      <alignment horizontal="right" vertical="center" wrapText="1"/>
      <protection/>
    </xf>
    <xf numFmtId="0" fontId="6" fillId="70" borderId="24" xfId="518" applyNumberFormat="1" applyFont="1" applyFill="1" applyBorder="1" applyAlignment="1">
      <alignment vertical="center" wrapText="1"/>
      <protection/>
    </xf>
    <xf numFmtId="43" fontId="6" fillId="70" borderId="24" xfId="337" applyFont="1" applyFill="1" applyBorder="1" applyAlignment="1">
      <alignment vertical="center"/>
    </xf>
    <xf numFmtId="43" fontId="6" fillId="70" borderId="24" xfId="518" applyNumberFormat="1" applyFont="1" applyFill="1" applyBorder="1" applyAlignment="1">
      <alignment horizontal="center" vertical="center"/>
      <protection/>
    </xf>
    <xf numFmtId="0" fontId="7" fillId="70" borderId="24" xfId="593" applyNumberFormat="1" applyFont="1" applyFill="1" applyBorder="1" applyAlignment="1">
      <alignment horizontal="right" vertical="top"/>
      <protection/>
    </xf>
    <xf numFmtId="188" fontId="7" fillId="70" borderId="24" xfId="593" applyNumberFormat="1" applyFont="1" applyFill="1" applyBorder="1" applyAlignment="1">
      <alignment vertical="top" wrapText="1"/>
      <protection/>
    </xf>
    <xf numFmtId="43" fontId="6" fillId="70" borderId="24" xfId="337" applyFont="1" applyFill="1" applyBorder="1" applyAlignment="1">
      <alignment horizontal="right" vertical="center"/>
    </xf>
    <xf numFmtId="188" fontId="6" fillId="70" borderId="24" xfId="593" applyNumberFormat="1" applyFont="1" applyFill="1" applyBorder="1" applyAlignment="1">
      <alignment vertical="top" wrapText="1"/>
      <protection/>
    </xf>
    <xf numFmtId="4" fontId="6" fillId="70" borderId="24" xfId="593" applyNumberFormat="1" applyFont="1" applyFill="1" applyBorder="1" applyAlignment="1">
      <alignment horizontal="center"/>
      <protection/>
    </xf>
    <xf numFmtId="0" fontId="7" fillId="70" borderId="24" xfId="593" applyNumberFormat="1" applyFont="1" applyFill="1" applyBorder="1" applyAlignment="1">
      <alignment vertical="top"/>
      <protection/>
    </xf>
    <xf numFmtId="49" fontId="7" fillId="70" borderId="24" xfId="593" applyNumberFormat="1" applyFont="1" applyFill="1" applyBorder="1" applyAlignment="1">
      <alignment horizontal="right" vertical="top"/>
      <protection/>
    </xf>
    <xf numFmtId="0" fontId="7" fillId="70" borderId="24" xfId="593" applyNumberFormat="1" applyFont="1" applyFill="1" applyBorder="1" applyAlignment="1">
      <alignment horizontal="left" vertical="top" wrapText="1"/>
      <protection/>
    </xf>
    <xf numFmtId="43" fontId="7" fillId="70" borderId="24" xfId="337" applyFont="1" applyFill="1" applyBorder="1" applyAlignment="1">
      <alignment/>
    </xf>
    <xf numFmtId="0" fontId="7" fillId="70" borderId="24" xfId="593" applyNumberFormat="1" applyFont="1" applyFill="1" applyBorder="1" applyAlignment="1">
      <alignment horizontal="center"/>
      <protection/>
    </xf>
    <xf numFmtId="4" fontId="7" fillId="70" borderId="24" xfId="621" applyNumberFormat="1" applyFont="1" applyFill="1" applyBorder="1" applyAlignment="1">
      <alignment/>
      <protection/>
    </xf>
    <xf numFmtId="0" fontId="32" fillId="70" borderId="0" xfId="593" applyNumberFormat="1" applyFont="1" applyFill="1" applyBorder="1">
      <alignment/>
      <protection/>
    </xf>
    <xf numFmtId="0" fontId="32" fillId="70" borderId="0" xfId="593" applyNumberFormat="1" applyFont="1" applyFill="1">
      <alignment/>
      <protection/>
    </xf>
    <xf numFmtId="43" fontId="44" fillId="70" borderId="0" xfId="593" applyNumberFormat="1" applyFont="1" applyFill="1" applyBorder="1">
      <alignment/>
      <protection/>
    </xf>
    <xf numFmtId="0" fontId="6" fillId="70" borderId="24" xfId="0" applyFont="1" applyFill="1" applyBorder="1" applyAlignment="1">
      <alignment horizontal="left" vertical="top" wrapText="1"/>
    </xf>
    <xf numFmtId="39" fontId="6" fillId="70" borderId="24" xfId="0" applyNumberFormat="1" applyFont="1" applyFill="1" applyBorder="1" applyAlignment="1">
      <alignment horizontal="right" wrapText="1"/>
    </xf>
    <xf numFmtId="187" fontId="6" fillId="70" borderId="24" xfId="0" applyNumberFormat="1" applyFont="1" applyFill="1" applyBorder="1" applyAlignment="1">
      <alignment horizontal="center" wrapText="1"/>
    </xf>
    <xf numFmtId="4" fontId="6" fillId="70" borderId="24" xfId="0" applyNumberFormat="1" applyFont="1" applyFill="1" applyBorder="1" applyAlignment="1">
      <alignment horizontal="right" wrapText="1"/>
    </xf>
    <xf numFmtId="0" fontId="6" fillId="70" borderId="26" xfId="593" applyNumberFormat="1" applyFont="1" applyFill="1" applyBorder="1" applyAlignment="1">
      <alignment vertical="top"/>
      <protection/>
    </xf>
    <xf numFmtId="0" fontId="6" fillId="70" borderId="26" xfId="593" applyNumberFormat="1" applyFont="1" applyFill="1" applyBorder="1" applyAlignment="1">
      <alignment horizontal="left" vertical="top" wrapText="1"/>
      <protection/>
    </xf>
    <xf numFmtId="43" fontId="6" fillId="70" borderId="26" xfId="337" applyFont="1" applyFill="1" applyBorder="1" applyAlignment="1">
      <alignment/>
    </xf>
    <xf numFmtId="0" fontId="6" fillId="70" borderId="26" xfId="593" applyNumberFormat="1" applyFont="1" applyFill="1" applyBorder="1" applyAlignment="1">
      <alignment horizontal="center"/>
      <protection/>
    </xf>
    <xf numFmtId="0" fontId="7" fillId="70" borderId="24" xfId="593" applyNumberFormat="1" applyFont="1" applyFill="1" applyBorder="1" applyAlignment="1">
      <alignment vertical="top"/>
      <protection/>
    </xf>
    <xf numFmtId="0" fontId="7" fillId="70" borderId="24" xfId="593" applyNumberFormat="1" applyFont="1" applyFill="1" applyBorder="1" applyAlignment="1">
      <alignment horizontal="left" vertical="top" wrapText="1"/>
      <protection/>
    </xf>
    <xf numFmtId="0" fontId="1" fillId="70" borderId="24" xfId="0" applyFont="1" applyFill="1" applyBorder="1" applyAlignment="1">
      <alignment horizontal="right" vertical="top" wrapText="1"/>
    </xf>
    <xf numFmtId="39" fontId="0" fillId="70" borderId="24" xfId="0" applyNumberFormat="1" applyFont="1" applyFill="1" applyBorder="1" applyAlignment="1">
      <alignment vertical="center" wrapText="1"/>
    </xf>
    <xf numFmtId="4" fontId="0" fillId="70" borderId="24" xfId="0" applyNumberFormat="1" applyFont="1" applyFill="1" applyBorder="1" applyAlignment="1">
      <alignment vertical="center" wrapText="1"/>
    </xf>
    <xf numFmtId="0" fontId="6" fillId="70" borderId="24" xfId="0" applyFont="1" applyFill="1" applyBorder="1" applyAlignment="1">
      <alignment horizontal="left" wrapText="1"/>
    </xf>
    <xf numFmtId="39" fontId="6" fillId="70" borderId="24" xfId="0" applyNumberFormat="1" applyFont="1" applyFill="1" applyBorder="1" applyAlignment="1">
      <alignment wrapText="1"/>
    </xf>
    <xf numFmtId="187" fontId="6" fillId="70" borderId="24" xfId="0" applyNumberFormat="1" applyFont="1" applyFill="1" applyBorder="1" applyAlignment="1">
      <alignment horizontal="center" wrapText="1"/>
    </xf>
    <xf numFmtId="4" fontId="6" fillId="70" borderId="24" xfId="0" applyNumberFormat="1" applyFont="1" applyFill="1" applyBorder="1" applyAlignment="1">
      <alignment wrapText="1"/>
    </xf>
    <xf numFmtId="43" fontId="6" fillId="70" borderId="24" xfId="337" applyFont="1" applyFill="1" applyBorder="1" applyAlignment="1">
      <alignment vertical="top"/>
    </xf>
    <xf numFmtId="0" fontId="6" fillId="70" borderId="24" xfId="593" applyNumberFormat="1" applyFont="1" applyFill="1" applyBorder="1" applyAlignment="1">
      <alignment horizontal="center" vertical="top"/>
      <protection/>
    </xf>
    <xf numFmtId="2" fontId="6" fillId="70" borderId="24" xfId="621" applyNumberFormat="1" applyFont="1" applyFill="1" applyBorder="1" applyAlignment="1">
      <alignment horizontal="right"/>
      <protection/>
    </xf>
    <xf numFmtId="0" fontId="6" fillId="70" borderId="24" xfId="621" applyFont="1" applyFill="1" applyBorder="1" applyAlignment="1">
      <alignment horizontal="left" vertical="center"/>
      <protection/>
    </xf>
    <xf numFmtId="176" fontId="6" fillId="70" borderId="24" xfId="621" applyNumberFormat="1" applyFont="1" applyFill="1" applyBorder="1" applyAlignment="1">
      <alignment horizontal="center" vertical="center"/>
      <protection/>
    </xf>
    <xf numFmtId="2" fontId="0" fillId="70" borderId="24" xfId="593" applyNumberFormat="1" applyFont="1" applyFill="1" applyBorder="1" applyAlignment="1">
      <alignment vertical="top"/>
      <protection/>
    </xf>
    <xf numFmtId="2" fontId="0" fillId="70" borderId="24" xfId="621" applyNumberFormat="1" applyFont="1" applyFill="1" applyBorder="1" applyAlignment="1">
      <alignment horizontal="right" vertical="top"/>
      <protection/>
    </xf>
    <xf numFmtId="0" fontId="6" fillId="70" borderId="24" xfId="621" applyFont="1" applyFill="1" applyBorder="1" applyAlignment="1">
      <alignment horizontal="left"/>
      <protection/>
    </xf>
    <xf numFmtId="43" fontId="6" fillId="70" borderId="24" xfId="337" applyFont="1" applyFill="1" applyBorder="1" applyAlignment="1">
      <alignment/>
    </xf>
    <xf numFmtId="4" fontId="6" fillId="70" borderId="24" xfId="621" applyNumberFormat="1" applyFont="1" applyFill="1" applyBorder="1" applyAlignment="1">
      <alignment/>
      <protection/>
    </xf>
    <xf numFmtId="0" fontId="6" fillId="70" borderId="24" xfId="593" applyNumberFormat="1" applyFont="1" applyFill="1" applyBorder="1">
      <alignment/>
      <protection/>
    </xf>
    <xf numFmtId="0" fontId="7" fillId="70" borderId="24" xfId="593" applyNumberFormat="1" applyFont="1" applyFill="1" applyBorder="1" applyAlignment="1">
      <alignment horizontal="centerContinuous"/>
      <protection/>
    </xf>
    <xf numFmtId="0" fontId="7" fillId="70" borderId="24" xfId="518" applyFont="1" applyFill="1" applyBorder="1" applyAlignment="1">
      <alignment horizontal="center"/>
      <protection/>
    </xf>
    <xf numFmtId="43" fontId="7" fillId="70" borderId="24" xfId="337" applyFont="1" applyFill="1" applyBorder="1" applyAlignment="1">
      <alignment/>
    </xf>
    <xf numFmtId="0" fontId="7" fillId="70" borderId="24" xfId="518" applyFont="1" applyFill="1" applyBorder="1" applyAlignment="1">
      <alignment/>
      <protection/>
    </xf>
    <xf numFmtId="4" fontId="7" fillId="70" borderId="24" xfId="518" applyNumberFormat="1" applyFont="1" applyFill="1" applyBorder="1" applyAlignment="1">
      <alignment/>
      <protection/>
    </xf>
    <xf numFmtId="4" fontId="2" fillId="70" borderId="0" xfId="593" applyNumberFormat="1" applyFont="1" applyFill="1" applyBorder="1">
      <alignment/>
      <protection/>
    </xf>
    <xf numFmtId="4" fontId="2" fillId="70" borderId="0" xfId="593" applyNumberFormat="1" applyFont="1" applyFill="1">
      <alignment/>
      <protection/>
    </xf>
    <xf numFmtId="39" fontId="6" fillId="70" borderId="26" xfId="593" applyFont="1" applyFill="1" applyBorder="1">
      <alignment/>
      <protection/>
    </xf>
    <xf numFmtId="4" fontId="6" fillId="70" borderId="26" xfId="593" applyNumberFormat="1" applyFont="1" applyFill="1" applyBorder="1">
      <alignment/>
      <protection/>
    </xf>
    <xf numFmtId="49" fontId="1" fillId="70" borderId="24" xfId="593" applyNumberFormat="1" applyFont="1" applyFill="1" applyBorder="1" applyAlignment="1">
      <alignment horizontal="right" vertical="top"/>
      <protection/>
    </xf>
    <xf numFmtId="43" fontId="1" fillId="70" borderId="24" xfId="337" applyFont="1" applyFill="1" applyBorder="1" applyAlignment="1">
      <alignment/>
    </xf>
    <xf numFmtId="0" fontId="1" fillId="70" borderId="24" xfId="593" applyNumberFormat="1" applyFont="1" applyFill="1" applyBorder="1" applyAlignment="1">
      <alignment horizontal="center"/>
      <protection/>
    </xf>
    <xf numFmtId="4" fontId="1" fillId="70" borderId="24" xfId="621" applyNumberFormat="1" applyFont="1" applyFill="1" applyBorder="1" applyAlignment="1">
      <alignment/>
      <protection/>
    </xf>
    <xf numFmtId="49" fontId="0" fillId="70" borderId="24" xfId="593" applyNumberFormat="1" applyFont="1" applyFill="1" applyBorder="1" applyAlignment="1">
      <alignment horizontal="right" vertical="top"/>
      <protection/>
    </xf>
    <xf numFmtId="0" fontId="1" fillId="70" borderId="24" xfId="593" applyNumberFormat="1" applyFont="1" applyFill="1" applyBorder="1" applyAlignment="1">
      <alignment vertical="top"/>
      <protection/>
    </xf>
    <xf numFmtId="0" fontId="1" fillId="70" borderId="24" xfId="593" applyNumberFormat="1" applyFont="1" applyFill="1" applyBorder="1" applyAlignment="1">
      <alignment horizontal="centerContinuous"/>
      <protection/>
    </xf>
    <xf numFmtId="0" fontId="1" fillId="70" borderId="24" xfId="518" applyFont="1" applyFill="1" applyBorder="1" applyAlignment="1">
      <alignment horizontal="center"/>
      <protection/>
    </xf>
    <xf numFmtId="43" fontId="1" fillId="70" borderId="24" xfId="337" applyFont="1" applyFill="1" applyBorder="1" applyAlignment="1">
      <alignment/>
    </xf>
    <xf numFmtId="0" fontId="1" fillId="70" borderId="24" xfId="518" applyFont="1" applyFill="1" applyBorder="1" applyAlignment="1">
      <alignment/>
      <protection/>
    </xf>
    <xf numFmtId="4" fontId="1" fillId="70" borderId="24" xfId="518" applyNumberFormat="1" applyFont="1" applyFill="1" applyBorder="1" applyAlignment="1">
      <alignment/>
      <protection/>
    </xf>
    <xf numFmtId="4" fontId="6" fillId="70" borderId="24" xfId="0" applyNumberFormat="1" applyFont="1" applyFill="1" applyBorder="1" applyAlignment="1">
      <alignment vertical="center" wrapText="1"/>
    </xf>
    <xf numFmtId="4" fontId="2" fillId="70" borderId="25" xfId="593" applyNumberFormat="1" applyFont="1" applyFill="1" applyBorder="1">
      <alignment/>
      <protection/>
    </xf>
    <xf numFmtId="0" fontId="1" fillId="70" borderId="26" xfId="593" applyNumberFormat="1" applyFont="1" applyFill="1" applyBorder="1" applyAlignment="1">
      <alignment horizontal="centerContinuous"/>
      <protection/>
    </xf>
    <xf numFmtId="0" fontId="1" fillId="70" borderId="26" xfId="518" applyFont="1" applyFill="1" applyBorder="1" applyAlignment="1">
      <alignment horizontal="center"/>
      <protection/>
    </xf>
    <xf numFmtId="43" fontId="1" fillId="70" borderId="26" xfId="337" applyFont="1" applyFill="1" applyBorder="1" applyAlignment="1">
      <alignment/>
    </xf>
    <xf numFmtId="0" fontId="1" fillId="70" borderId="26" xfId="518" applyFont="1" applyFill="1" applyBorder="1" applyAlignment="1">
      <alignment/>
      <protection/>
    </xf>
    <xf numFmtId="4" fontId="1" fillId="70" borderId="26" xfId="518" applyNumberFormat="1" applyFont="1" applyFill="1" applyBorder="1" applyAlignment="1">
      <alignment/>
      <protection/>
    </xf>
    <xf numFmtId="0" fontId="7" fillId="70" borderId="24" xfId="593" applyNumberFormat="1" applyFont="1" applyFill="1" applyBorder="1" applyAlignment="1">
      <alignment horizontal="center" vertical="center"/>
      <protection/>
    </xf>
    <xf numFmtId="39" fontId="42" fillId="70" borderId="24" xfId="593" applyFont="1" applyFill="1" applyBorder="1">
      <alignment/>
      <protection/>
    </xf>
    <xf numFmtId="39" fontId="42" fillId="70" borderId="0" xfId="593" applyFont="1" applyFill="1" applyBorder="1">
      <alignment/>
      <protection/>
    </xf>
    <xf numFmtId="39" fontId="42" fillId="70" borderId="0" xfId="593" applyFont="1" applyFill="1">
      <alignment/>
      <protection/>
    </xf>
    <xf numFmtId="176" fontId="7" fillId="70" borderId="24" xfId="518" applyNumberFormat="1" applyFont="1" applyFill="1" applyBorder="1">
      <alignment/>
      <protection/>
    </xf>
    <xf numFmtId="39" fontId="7" fillId="70" borderId="26" xfId="593" applyFont="1" applyFill="1" applyBorder="1" applyAlignment="1">
      <alignment horizontal="center"/>
      <protection/>
    </xf>
    <xf numFmtId="43" fontId="7" fillId="70" borderId="26" xfId="337" applyFont="1" applyFill="1" applyBorder="1" applyAlignment="1">
      <alignment horizontal="center"/>
    </xf>
    <xf numFmtId="4" fontId="7" fillId="70" borderId="26" xfId="593" applyNumberFormat="1" applyFont="1" applyFill="1" applyBorder="1" applyAlignment="1">
      <alignment/>
      <protection/>
    </xf>
    <xf numFmtId="176" fontId="7" fillId="70" borderId="26" xfId="518" applyNumberFormat="1" applyFont="1" applyFill="1" applyBorder="1">
      <alignment/>
      <protection/>
    </xf>
    <xf numFmtId="4" fontId="2" fillId="70" borderId="0" xfId="621" applyNumberFormat="1" applyFont="1" applyFill="1" applyBorder="1">
      <alignment/>
      <protection/>
    </xf>
    <xf numFmtId="39" fontId="6" fillId="70" borderId="24" xfId="593" applyFont="1" applyFill="1" applyBorder="1">
      <alignment/>
      <protection/>
    </xf>
    <xf numFmtId="39" fontId="7" fillId="70" borderId="24" xfId="593" applyFont="1" applyFill="1" applyBorder="1" applyAlignment="1">
      <alignment horizontal="center"/>
      <protection/>
    </xf>
    <xf numFmtId="43" fontId="7" fillId="70" borderId="24" xfId="337" applyFont="1" applyFill="1" applyBorder="1" applyAlignment="1">
      <alignment horizontal="center"/>
    </xf>
    <xf numFmtId="176" fontId="6" fillId="70" borderId="24" xfId="593" applyNumberFormat="1" applyFont="1" applyFill="1" applyBorder="1" applyAlignment="1">
      <alignment horizontal="center"/>
      <protection/>
    </xf>
    <xf numFmtId="4" fontId="6" fillId="70" borderId="24" xfId="593" applyNumberFormat="1" applyFont="1" applyFill="1" applyBorder="1" applyAlignment="1">
      <alignment/>
      <protection/>
    </xf>
    <xf numFmtId="176" fontId="7" fillId="70" borderId="24" xfId="593" applyNumberFormat="1" applyFont="1" applyFill="1" applyBorder="1" applyAlignment="1">
      <alignment horizontal="right"/>
      <protection/>
    </xf>
    <xf numFmtId="176" fontId="31" fillId="70" borderId="0" xfId="593" applyNumberFormat="1" applyFont="1" applyFill="1" applyBorder="1" applyAlignment="1">
      <alignment/>
      <protection/>
    </xf>
    <xf numFmtId="1" fontId="6" fillId="70" borderId="24" xfId="0" applyNumberFormat="1" applyFont="1" applyFill="1" applyBorder="1" applyAlignment="1">
      <alignment/>
    </xf>
    <xf numFmtId="0" fontId="7" fillId="70" borderId="24" xfId="0" applyFont="1" applyFill="1" applyBorder="1" applyAlignment="1">
      <alignment horizontal="right" wrapText="1"/>
    </xf>
    <xf numFmtId="176" fontId="6" fillId="70" borderId="24" xfId="0" applyNumberFormat="1" applyFont="1" applyFill="1" applyBorder="1" applyAlignment="1">
      <alignment/>
    </xf>
    <xf numFmtId="176" fontId="6" fillId="70" borderId="24" xfId="0" applyNumberFormat="1" applyFont="1" applyFill="1" applyBorder="1" applyAlignment="1">
      <alignment horizontal="center"/>
    </xf>
    <xf numFmtId="4" fontId="6" fillId="70" borderId="24" xfId="0" applyNumberFormat="1" applyFont="1" applyFill="1" applyBorder="1" applyAlignment="1">
      <alignment/>
    </xf>
    <xf numFmtId="176" fontId="7" fillId="70" borderId="24" xfId="0" applyNumberFormat="1" applyFont="1" applyFill="1" applyBorder="1" applyAlignment="1">
      <alignment/>
    </xf>
    <xf numFmtId="4" fontId="43" fillId="70" borderId="0" xfId="621" applyNumberFormat="1" applyFont="1" applyFill="1" applyBorder="1">
      <alignment/>
      <protection/>
    </xf>
    <xf numFmtId="39" fontId="6" fillId="70" borderId="24" xfId="593" applyFont="1" applyFill="1" applyBorder="1" applyAlignment="1">
      <alignment horizontal="right"/>
      <protection/>
    </xf>
    <xf numFmtId="10" fontId="6" fillId="70" borderId="24" xfId="650" applyNumberFormat="1" applyFont="1" applyFill="1" applyBorder="1" applyAlignment="1">
      <alignment horizontal="right"/>
    </xf>
    <xf numFmtId="176" fontId="6" fillId="70" borderId="24" xfId="593" applyNumberFormat="1" applyFont="1" applyFill="1" applyBorder="1" applyAlignment="1">
      <alignment horizontal="right"/>
      <protection/>
    </xf>
    <xf numFmtId="176" fontId="2" fillId="70" borderId="0" xfId="593" applyNumberFormat="1" applyFont="1" applyFill="1" applyBorder="1" applyAlignment="1">
      <alignment horizontal="right"/>
      <protection/>
    </xf>
    <xf numFmtId="43" fontId="31" fillId="70" borderId="0" xfId="337" applyFont="1" applyFill="1" applyBorder="1" applyAlignment="1">
      <alignment/>
    </xf>
    <xf numFmtId="43" fontId="2" fillId="70" borderId="0" xfId="337" applyFont="1" applyFill="1" applyBorder="1" applyAlignment="1">
      <alignment/>
    </xf>
    <xf numFmtId="43" fontId="0" fillId="70" borderId="0" xfId="337" applyFont="1" applyFill="1" applyBorder="1" applyAlignment="1">
      <alignment vertical="center"/>
    </xf>
    <xf numFmtId="49" fontId="6" fillId="70" borderId="24" xfId="623" applyNumberFormat="1" applyFont="1" applyFill="1" applyBorder="1" applyAlignment="1">
      <alignment horizontal="right" wrapText="1"/>
      <protection/>
    </xf>
    <xf numFmtId="10" fontId="6" fillId="70" borderId="24" xfId="650" applyNumberFormat="1" applyFont="1" applyFill="1" applyBorder="1" applyAlignment="1">
      <alignment wrapText="1"/>
    </xf>
    <xf numFmtId="176" fontId="6" fillId="70" borderId="24" xfId="623" applyNumberFormat="1" applyFont="1" applyFill="1" applyBorder="1" applyAlignment="1">
      <alignment horizontal="center" wrapText="1"/>
      <protection/>
    </xf>
    <xf numFmtId="4" fontId="6" fillId="70" borderId="24" xfId="623" applyNumberFormat="1" applyFont="1" applyFill="1" applyBorder="1" applyAlignment="1" applyProtection="1">
      <alignment wrapText="1"/>
      <protection/>
    </xf>
    <xf numFmtId="39" fontId="45" fillId="70" borderId="0" xfId="593" applyNumberFormat="1" applyFont="1" applyFill="1" applyBorder="1" applyAlignment="1" applyProtection="1">
      <alignment wrapText="1"/>
      <protection/>
    </xf>
    <xf numFmtId="43" fontId="31" fillId="70" borderId="0" xfId="337" applyFont="1" applyFill="1" applyBorder="1" applyAlignment="1">
      <alignment wrapText="1"/>
    </xf>
    <xf numFmtId="176" fontId="6" fillId="70" borderId="24" xfId="623" applyNumberFormat="1" applyFont="1" applyFill="1" applyBorder="1" applyAlignment="1">
      <alignment horizontal="center" wrapText="1"/>
      <protection/>
    </xf>
    <xf numFmtId="39" fontId="6" fillId="70" borderId="24" xfId="593" applyNumberFormat="1" applyFont="1" applyFill="1" applyBorder="1" applyAlignment="1" applyProtection="1">
      <alignment wrapText="1"/>
      <protection/>
    </xf>
    <xf numFmtId="187" fontId="6" fillId="70" borderId="24" xfId="0" applyNumberFormat="1" applyFont="1" applyFill="1" applyBorder="1" applyAlignment="1">
      <alignment horizontal="right" wrapText="1"/>
    </xf>
    <xf numFmtId="187" fontId="6" fillId="70" borderId="24" xfId="0" applyNumberFormat="1" applyFont="1" applyFill="1" applyBorder="1" applyAlignment="1">
      <alignment horizontal="center"/>
    </xf>
    <xf numFmtId="4" fontId="6" fillId="70" borderId="24" xfId="0" applyNumberFormat="1" applyFont="1" applyFill="1" applyBorder="1" applyAlignment="1">
      <alignment horizontal="right"/>
    </xf>
    <xf numFmtId="4" fontId="0" fillId="70" borderId="24" xfId="407" applyNumberFormat="1" applyFont="1" applyFill="1" applyBorder="1" applyAlignment="1">
      <alignment horizontal="right"/>
    </xf>
    <xf numFmtId="4" fontId="0" fillId="70" borderId="24" xfId="0" applyNumberFormat="1" applyFont="1" applyFill="1" applyBorder="1" applyAlignment="1">
      <alignment/>
    </xf>
    <xf numFmtId="0" fontId="0" fillId="70" borderId="24" xfId="561" applyFont="1" applyFill="1" applyBorder="1" applyAlignment="1">
      <alignment horizontal="right" wrapText="1"/>
      <protection/>
    </xf>
    <xf numFmtId="10" fontId="0" fillId="70" borderId="24" xfId="561" applyNumberFormat="1" applyFont="1" applyFill="1" applyBorder="1" applyAlignment="1">
      <alignment/>
      <protection/>
    </xf>
    <xf numFmtId="39" fontId="0" fillId="70" borderId="24" xfId="600" applyFont="1" applyFill="1" applyBorder="1" applyAlignment="1">
      <alignment horizontal="left" wrapText="1"/>
      <protection/>
    </xf>
    <xf numFmtId="4" fontId="0" fillId="70" borderId="24" xfId="600" applyNumberFormat="1" applyFont="1" applyFill="1" applyBorder="1" applyAlignment="1">
      <alignment horizontal="left" wrapText="1"/>
      <protection/>
    </xf>
    <xf numFmtId="0" fontId="0" fillId="70" borderId="24" xfId="563" applyFont="1" applyFill="1" applyBorder="1" applyAlignment="1">
      <alignment horizontal="right" wrapText="1"/>
      <protection/>
    </xf>
    <xf numFmtId="10" fontId="0" fillId="70" borderId="24" xfId="563" applyNumberFormat="1" applyFont="1" applyFill="1" applyBorder="1" applyAlignment="1">
      <alignment/>
      <protection/>
    </xf>
    <xf numFmtId="39" fontId="0" fillId="70" borderId="24" xfId="563" applyNumberFormat="1" applyFont="1" applyFill="1" applyBorder="1" applyAlignment="1">
      <alignment horizontal="center"/>
      <protection/>
    </xf>
    <xf numFmtId="4" fontId="0" fillId="70" borderId="24" xfId="563" applyNumberFormat="1" applyFont="1" applyFill="1" applyBorder="1" applyAlignment="1" applyProtection="1">
      <alignment/>
      <protection locked="0"/>
    </xf>
    <xf numFmtId="39" fontId="0" fillId="70" borderId="24" xfId="593" applyFont="1" applyFill="1" applyBorder="1">
      <alignment/>
      <protection/>
    </xf>
    <xf numFmtId="39" fontId="1" fillId="70" borderId="24" xfId="593" applyFont="1" applyFill="1" applyBorder="1" applyAlignment="1">
      <alignment horizontal="center"/>
      <protection/>
    </xf>
    <xf numFmtId="43" fontId="1" fillId="70" borderId="24" xfId="337" applyFont="1" applyFill="1" applyBorder="1" applyAlignment="1">
      <alignment horizontal="right"/>
    </xf>
    <xf numFmtId="176" fontId="0" fillId="70" borderId="24" xfId="593" applyNumberFormat="1" applyFont="1" applyFill="1" applyBorder="1" applyAlignment="1">
      <alignment horizontal="center"/>
      <protection/>
    </xf>
    <xf numFmtId="176" fontId="1" fillId="70" borderId="24" xfId="593" applyNumberFormat="1" applyFont="1" applyFill="1" applyBorder="1">
      <alignment/>
      <protection/>
    </xf>
    <xf numFmtId="176" fontId="31" fillId="70" borderId="0" xfId="593" applyNumberFormat="1" applyFont="1" applyFill="1" applyBorder="1">
      <alignment/>
      <protection/>
    </xf>
    <xf numFmtId="43" fontId="2" fillId="70" borderId="0" xfId="337" applyFont="1" applyFill="1" applyBorder="1" applyAlignment="1">
      <alignment horizontal="center"/>
    </xf>
    <xf numFmtId="39" fontId="0" fillId="70" borderId="25" xfId="593" applyFont="1" applyFill="1" applyBorder="1">
      <alignment/>
      <protection/>
    </xf>
    <xf numFmtId="0" fontId="7" fillId="70" borderId="24" xfId="0" applyFont="1" applyFill="1" applyBorder="1" applyAlignment="1">
      <alignment horizontal="center" vertical="top"/>
    </xf>
    <xf numFmtId="0" fontId="7" fillId="70" borderId="24" xfId="0" applyFont="1" applyFill="1" applyBorder="1" applyAlignment="1">
      <alignment horizontal="right" wrapText="1"/>
    </xf>
    <xf numFmtId="179" fontId="7" fillId="70" borderId="24" xfId="0" applyNumberFormat="1" applyFont="1" applyFill="1" applyBorder="1" applyAlignment="1">
      <alignment/>
    </xf>
    <xf numFmtId="4" fontId="7" fillId="70" borderId="24" xfId="0" applyNumberFormat="1" applyFont="1" applyFill="1" applyBorder="1" applyAlignment="1">
      <alignment horizontal="right" wrapText="1"/>
    </xf>
    <xf numFmtId="43" fontId="1" fillId="70" borderId="0" xfId="337" applyFont="1" applyFill="1" applyBorder="1" applyAlignment="1">
      <alignment/>
    </xf>
    <xf numFmtId="0" fontId="0" fillId="70" borderId="0" xfId="0" applyFont="1" applyFill="1" applyBorder="1" applyAlignment="1">
      <alignment/>
    </xf>
    <xf numFmtId="179" fontId="0" fillId="70" borderId="24" xfId="563" applyNumberFormat="1" applyFont="1" applyFill="1" applyBorder="1" applyAlignment="1">
      <alignment/>
      <protection/>
    </xf>
    <xf numFmtId="0" fontId="7" fillId="70" borderId="24" xfId="0" applyFont="1" applyFill="1" applyBorder="1" applyAlignment="1">
      <alignment horizontal="center"/>
    </xf>
    <xf numFmtId="0" fontId="7" fillId="70" borderId="24" xfId="0" applyFont="1" applyFill="1" applyBorder="1" applyAlignment="1">
      <alignment horizontal="center" vertical="center"/>
    </xf>
    <xf numFmtId="0" fontId="7" fillId="70" borderId="24" xfId="0" applyFont="1" applyFill="1" applyBorder="1" applyAlignment="1">
      <alignment horizontal="center"/>
    </xf>
    <xf numFmtId="43" fontId="0" fillId="70" borderId="0" xfId="337" applyFont="1" applyFill="1" applyBorder="1" applyAlignment="1">
      <alignment/>
    </xf>
    <xf numFmtId="0" fontId="0" fillId="70" borderId="25" xfId="0" applyFont="1" applyFill="1" applyBorder="1" applyAlignment="1">
      <alignment/>
    </xf>
    <xf numFmtId="0" fontId="0" fillId="70" borderId="26" xfId="0" applyFont="1" applyFill="1" applyBorder="1" applyAlignment="1">
      <alignment/>
    </xf>
    <xf numFmtId="171" fontId="0" fillId="70" borderId="0" xfId="355" applyFont="1" applyFill="1" applyBorder="1" applyAlignment="1">
      <alignment/>
    </xf>
    <xf numFmtId="171" fontId="0" fillId="70" borderId="0" xfId="0" applyNumberFormat="1" applyFont="1" applyFill="1" applyBorder="1" applyAlignment="1">
      <alignment/>
    </xf>
    <xf numFmtId="171" fontId="73" fillId="70" borderId="0" xfId="355" applyFont="1" applyFill="1" applyBorder="1" applyAlignment="1">
      <alignment vertical="center" wrapText="1"/>
    </xf>
    <xf numFmtId="37" fontId="0" fillId="70" borderId="24" xfId="0" applyNumberFormat="1" applyFont="1" applyFill="1" applyBorder="1" applyAlignment="1">
      <alignment vertical="top" wrapText="1"/>
    </xf>
    <xf numFmtId="0" fontId="1" fillId="70" borderId="24" xfId="0" applyFont="1" applyFill="1" applyBorder="1" applyAlignment="1">
      <alignment horizontal="center" vertical="top" wrapText="1"/>
    </xf>
    <xf numFmtId="4" fontId="0" fillId="70" borderId="24" xfId="0" applyNumberFormat="1" applyFont="1" applyFill="1" applyBorder="1" applyAlignment="1">
      <alignment horizontal="right" wrapText="1"/>
    </xf>
    <xf numFmtId="4" fontId="1" fillId="70" borderId="24" xfId="0" applyNumberFormat="1" applyFont="1" applyFill="1" applyBorder="1" applyAlignment="1" applyProtection="1">
      <alignment horizontal="right" wrapText="1"/>
      <protection locked="0"/>
    </xf>
    <xf numFmtId="39" fontId="0" fillId="70" borderId="24" xfId="593" applyFont="1" applyFill="1" applyBorder="1" applyAlignment="1">
      <alignment horizontal="center"/>
      <protection/>
    </xf>
    <xf numFmtId="39" fontId="0" fillId="70" borderId="24" xfId="593" applyFont="1" applyFill="1" applyBorder="1" applyAlignment="1">
      <alignment/>
      <protection/>
    </xf>
    <xf numFmtId="39" fontId="0" fillId="70" borderId="0" xfId="593" applyFont="1" applyFill="1" applyBorder="1" applyAlignment="1">
      <alignment/>
      <protection/>
    </xf>
    <xf numFmtId="0" fontId="6" fillId="70" borderId="24" xfId="0" applyFont="1" applyFill="1" applyBorder="1" applyAlignment="1">
      <alignment horizontal="center" vertical="top"/>
    </xf>
    <xf numFmtId="0" fontId="7" fillId="70" borderId="24" xfId="0" applyFont="1" applyFill="1" applyBorder="1" applyAlignment="1">
      <alignment horizontal="right"/>
    </xf>
    <xf numFmtId="4" fontId="6" fillId="70" borderId="24" xfId="0" applyNumberFormat="1" applyFont="1" applyFill="1" applyBorder="1" applyAlignment="1">
      <alignment horizontal="right" wrapText="1"/>
    </xf>
    <xf numFmtId="4" fontId="6" fillId="70" borderId="24" xfId="0" applyNumberFormat="1" applyFont="1" applyFill="1" applyBorder="1" applyAlignment="1">
      <alignment horizontal="center"/>
    </xf>
    <xf numFmtId="0" fontId="6" fillId="70" borderId="24" xfId="0" applyFont="1" applyFill="1" applyBorder="1" applyAlignment="1">
      <alignment horizontal="right" wrapText="1"/>
    </xf>
    <xf numFmtId="10" fontId="6" fillId="70" borderId="24" xfId="0" applyNumberFormat="1" applyFont="1" applyFill="1" applyBorder="1" applyAlignment="1" applyProtection="1">
      <alignment/>
      <protection locked="0"/>
    </xf>
    <xf numFmtId="0" fontId="0" fillId="70" borderId="24" xfId="0" applyNumberFormat="1" applyFont="1" applyFill="1" applyBorder="1" applyAlignment="1">
      <alignment horizontal="right" vertical="top" wrapText="1"/>
    </xf>
    <xf numFmtId="10" fontId="6" fillId="70" borderId="24" xfId="0" applyNumberFormat="1" applyFont="1" applyFill="1" applyBorder="1" applyAlignment="1" applyProtection="1">
      <alignment horizontal="right" wrapText="1"/>
      <protection locked="0"/>
    </xf>
    <xf numFmtId="179" fontId="6" fillId="70" borderId="24" xfId="0" applyNumberFormat="1" applyFont="1" applyFill="1" applyBorder="1" applyAlignment="1">
      <alignment/>
    </xf>
    <xf numFmtId="0" fontId="0" fillId="70" borderId="24" xfId="626" applyFont="1" applyFill="1" applyBorder="1" applyAlignment="1">
      <alignment horizontal="right"/>
      <protection/>
    </xf>
    <xf numFmtId="4" fontId="7" fillId="70" borderId="24" xfId="0" applyNumberFormat="1" applyFont="1" applyFill="1" applyBorder="1" applyAlignment="1">
      <alignment horizontal="right" vertical="top" wrapText="1"/>
    </xf>
    <xf numFmtId="176" fontId="1" fillId="70" borderId="24" xfId="593" applyNumberFormat="1" applyFont="1" applyFill="1" applyBorder="1" applyAlignment="1">
      <alignment/>
      <protection/>
    </xf>
    <xf numFmtId="43" fontId="2" fillId="70" borderId="0" xfId="337" applyFont="1" applyFill="1" applyBorder="1" applyAlignment="1">
      <alignment/>
    </xf>
    <xf numFmtId="39" fontId="0" fillId="70" borderId="26" xfId="593" applyFont="1" applyFill="1" applyBorder="1">
      <alignment/>
      <protection/>
    </xf>
    <xf numFmtId="39" fontId="1" fillId="70" borderId="26" xfId="593" applyFont="1" applyFill="1" applyBorder="1" applyAlignment="1">
      <alignment horizontal="center"/>
      <protection/>
    </xf>
    <xf numFmtId="43" fontId="1" fillId="70" borderId="26" xfId="337" applyFont="1" applyFill="1" applyBorder="1" applyAlignment="1">
      <alignment horizontal="center"/>
    </xf>
    <xf numFmtId="176" fontId="0" fillId="70" borderId="26" xfId="593" applyNumberFormat="1" applyFont="1" applyFill="1" applyBorder="1" applyAlignment="1">
      <alignment horizontal="center"/>
      <protection/>
    </xf>
    <xf numFmtId="176" fontId="0" fillId="70" borderId="26" xfId="593" applyNumberFormat="1" applyFont="1" applyFill="1" applyBorder="1" applyAlignment="1">
      <alignment/>
      <protection/>
    </xf>
    <xf numFmtId="176" fontId="1" fillId="70" borderId="26" xfId="593" applyNumberFormat="1" applyFont="1" applyFill="1" applyBorder="1">
      <alignment/>
      <protection/>
    </xf>
    <xf numFmtId="183" fontId="6" fillId="70" borderId="28" xfId="594" applyNumberFormat="1" applyFont="1" applyFill="1" applyBorder="1" applyAlignment="1">
      <alignment horizontal="right" vertical="center"/>
      <protection/>
    </xf>
    <xf numFmtId="187" fontId="6" fillId="70" borderId="0" xfId="594" applyNumberFormat="1" applyFont="1" applyFill="1" applyBorder="1" applyAlignment="1">
      <alignment vertical="top" wrapText="1"/>
      <protection/>
    </xf>
    <xf numFmtId="4" fontId="6" fillId="70" borderId="0" xfId="353" applyNumberFormat="1" applyFont="1" applyFill="1" applyBorder="1" applyAlignment="1">
      <alignment horizontal="right" wrapText="1"/>
    </xf>
    <xf numFmtId="4" fontId="6" fillId="70" borderId="0" xfId="353" applyNumberFormat="1" applyFont="1" applyFill="1" applyBorder="1" applyAlignment="1">
      <alignment horizontal="center"/>
    </xf>
    <xf numFmtId="185" fontId="6" fillId="70" borderId="0" xfId="353" applyNumberFormat="1" applyFont="1" applyFill="1" applyBorder="1" applyAlignment="1">
      <alignment wrapText="1"/>
    </xf>
    <xf numFmtId="4" fontId="6" fillId="70" borderId="0" xfId="423" applyNumberFormat="1" applyFont="1" applyFill="1" applyBorder="1" applyAlignment="1">
      <alignment horizontal="right" wrapText="1"/>
    </xf>
    <xf numFmtId="39" fontId="2" fillId="70" borderId="0" xfId="593" applyFont="1" applyFill="1" applyBorder="1">
      <alignment/>
      <protection/>
    </xf>
    <xf numFmtId="183" fontId="6" fillId="70" borderId="0" xfId="594" applyNumberFormat="1" applyFont="1" applyFill="1" applyBorder="1" applyAlignment="1">
      <alignment horizontal="right" vertical="center"/>
      <protection/>
    </xf>
    <xf numFmtId="0" fontId="0" fillId="70" borderId="0" xfId="520" applyNumberFormat="1" applyFont="1" applyFill="1" applyBorder="1" applyAlignment="1">
      <alignment horizontal="left" vertical="top"/>
      <protection/>
    </xf>
    <xf numFmtId="0" fontId="3" fillId="70" borderId="0" xfId="520" applyNumberFormat="1" applyFont="1" applyFill="1" applyBorder="1" applyAlignment="1">
      <alignment vertical="top" wrapText="1"/>
      <protection/>
    </xf>
    <xf numFmtId="0" fontId="2" fillId="70" borderId="0" xfId="625" applyFont="1" applyFill="1" applyBorder="1" applyAlignment="1">
      <alignment horizontal="left" vertical="top" wrapText="1"/>
      <protection/>
    </xf>
    <xf numFmtId="4" fontId="0" fillId="70" borderId="0" xfId="353" applyNumberFormat="1" applyFont="1" applyFill="1" applyBorder="1" applyAlignment="1">
      <alignment horizontal="right" wrapText="1"/>
    </xf>
    <xf numFmtId="4" fontId="3" fillId="70" borderId="0" xfId="353" applyNumberFormat="1" applyFont="1" applyFill="1" applyBorder="1" applyAlignment="1">
      <alignment horizontal="center"/>
    </xf>
    <xf numFmtId="185" fontId="3" fillId="70" borderId="0" xfId="353" applyNumberFormat="1" applyFont="1" applyFill="1" applyBorder="1" applyAlignment="1">
      <alignment wrapText="1"/>
    </xf>
    <xf numFmtId="4" fontId="3" fillId="70" borderId="0" xfId="423" applyNumberFormat="1" applyFont="1" applyFill="1" applyBorder="1" applyAlignment="1">
      <alignment horizontal="right" wrapText="1"/>
    </xf>
    <xf numFmtId="39" fontId="2" fillId="70" borderId="0" xfId="593" applyFont="1" applyFill="1" applyBorder="1" applyAlignment="1">
      <alignment horizontal="center"/>
      <protection/>
    </xf>
    <xf numFmtId="4" fontId="3" fillId="70" borderId="0" xfId="353" applyNumberFormat="1" applyFont="1" applyFill="1" applyBorder="1" applyAlignment="1">
      <alignment horizontal="right" wrapText="1"/>
    </xf>
    <xf numFmtId="39" fontId="2" fillId="70" borderId="0" xfId="593" applyFont="1" applyFill="1" applyBorder="1" applyAlignment="1">
      <alignment horizontal="left" vertical="top" wrapText="1"/>
      <protection/>
    </xf>
    <xf numFmtId="171" fontId="3" fillId="70" borderId="0" xfId="423" applyNumberFormat="1" applyFont="1" applyFill="1" applyBorder="1" applyAlignment="1">
      <alignment horizontal="left"/>
    </xf>
    <xf numFmtId="202" fontId="0" fillId="70" borderId="0" xfId="520" applyFont="1" applyFill="1" applyBorder="1" applyAlignment="1">
      <alignment vertical="top" wrapText="1"/>
      <protection/>
    </xf>
    <xf numFmtId="39" fontId="2" fillId="70" borderId="0" xfId="593" applyFont="1" applyFill="1" applyBorder="1" applyAlignment="1">
      <alignment/>
      <protection/>
    </xf>
    <xf numFmtId="0" fontId="3" fillId="70" borderId="0" xfId="520" applyNumberFormat="1" applyFont="1" applyFill="1" applyBorder="1" applyAlignment="1">
      <alignment horizontal="left" vertical="top"/>
      <protection/>
    </xf>
    <xf numFmtId="185" fontId="3" fillId="70" borderId="0" xfId="353" applyNumberFormat="1" applyFont="1" applyFill="1" applyBorder="1" applyAlignment="1">
      <alignment horizontal="center" wrapText="1"/>
    </xf>
    <xf numFmtId="202" fontId="0" fillId="70" borderId="0" xfId="520" applyFont="1" applyFill="1" applyBorder="1" applyAlignment="1">
      <alignment horizontal="left" vertical="top"/>
      <protection/>
    </xf>
    <xf numFmtId="202" fontId="3" fillId="70" borderId="0" xfId="520" applyFont="1" applyFill="1" applyBorder="1" applyAlignment="1">
      <alignment vertical="top" wrapText="1"/>
      <protection/>
    </xf>
    <xf numFmtId="4" fontId="3" fillId="70" borderId="0" xfId="353" applyNumberFormat="1" applyFont="1" applyFill="1" applyBorder="1" applyAlignment="1">
      <alignment horizontal="center" wrapText="1"/>
    </xf>
    <xf numFmtId="39" fontId="6" fillId="70" borderId="29" xfId="593" applyNumberFormat="1" applyFont="1" applyFill="1" applyBorder="1" applyAlignment="1" applyProtection="1">
      <alignment vertical="center" wrapText="1"/>
      <protection/>
    </xf>
    <xf numFmtId="4" fontId="6" fillId="70" borderId="0" xfId="593" applyNumberFormat="1" applyFont="1" applyFill="1" applyBorder="1" applyAlignment="1" applyProtection="1">
      <alignment/>
      <protection/>
    </xf>
    <xf numFmtId="39" fontId="6" fillId="70" borderId="0" xfId="627" applyFont="1" applyFill="1" applyBorder="1" applyAlignment="1">
      <alignment vertical="top"/>
      <protection/>
    </xf>
    <xf numFmtId="0" fontId="0" fillId="70" borderId="0" xfId="594" applyFont="1" applyFill="1" applyBorder="1" applyAlignment="1">
      <alignment horizontal="left"/>
      <protection/>
    </xf>
    <xf numFmtId="39" fontId="6" fillId="70" borderId="0" xfId="593" applyNumberFormat="1" applyFont="1" applyFill="1" applyBorder="1" applyAlignment="1" applyProtection="1">
      <alignment vertical="center" wrapText="1"/>
      <protection/>
    </xf>
    <xf numFmtId="185" fontId="3" fillId="70" borderId="0" xfId="353" applyNumberFormat="1" applyFont="1" applyFill="1" applyBorder="1" applyAlignment="1">
      <alignment horizontal="right" wrapText="1"/>
    </xf>
    <xf numFmtId="202" fontId="3" fillId="70" borderId="0" xfId="520" applyFont="1" applyFill="1" applyBorder="1" applyAlignment="1" quotePrefix="1">
      <alignment horizontal="left" vertical="top"/>
      <protection/>
    </xf>
    <xf numFmtId="39" fontId="0" fillId="70" borderId="29" xfId="593" applyFont="1" applyFill="1" applyBorder="1">
      <alignment/>
      <protection/>
    </xf>
    <xf numFmtId="39" fontId="0" fillId="70" borderId="0" xfId="593" applyFont="1" applyFill="1" applyBorder="1" applyAlignment="1">
      <alignment horizontal="center"/>
      <protection/>
    </xf>
    <xf numFmtId="39" fontId="0" fillId="70" borderId="30" xfId="593" applyFont="1" applyFill="1" applyBorder="1" applyAlignment="1">
      <alignment/>
      <protection/>
    </xf>
    <xf numFmtId="39" fontId="0" fillId="70" borderId="0" xfId="593" applyFont="1" applyFill="1" applyAlignment="1">
      <alignment horizontal="center"/>
      <protection/>
    </xf>
    <xf numFmtId="39" fontId="0" fillId="70" borderId="0" xfId="593" applyFont="1" applyFill="1" applyAlignment="1">
      <alignment/>
      <protection/>
    </xf>
    <xf numFmtId="0" fontId="1" fillId="70" borderId="0" xfId="591" applyFont="1" applyFill="1" applyAlignment="1">
      <alignment horizontal="center"/>
      <protection/>
    </xf>
    <xf numFmtId="0" fontId="0" fillId="70" borderId="0" xfId="591" applyFont="1" applyFill="1" applyAlignment="1">
      <alignment vertical="top" wrapText="1"/>
      <protection/>
    </xf>
    <xf numFmtId="4" fontId="3" fillId="70" borderId="0" xfId="353" applyNumberFormat="1" applyFont="1" applyFill="1" applyBorder="1" applyAlignment="1">
      <alignment horizontal="left" wrapText="1"/>
    </xf>
    <xf numFmtId="4" fontId="3" fillId="70" borderId="0" xfId="353" applyNumberFormat="1" applyFont="1" applyFill="1" applyBorder="1" applyAlignment="1">
      <alignment horizontal="center" wrapText="1"/>
    </xf>
    <xf numFmtId="4" fontId="3" fillId="70" borderId="0" xfId="353" applyNumberFormat="1" applyFont="1" applyFill="1" applyBorder="1" applyAlignment="1">
      <alignment horizontal="center"/>
    </xf>
  </cellXfs>
  <cellStyles count="682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1_correccion de averia ac.hatillo prov.hato mayor oct.2011" xfId="22"/>
    <cellStyle name="20% - Accent2" xfId="23"/>
    <cellStyle name="20% - Accent2 2" xfId="24"/>
    <cellStyle name="20% - Accent2 2 2" xfId="25"/>
    <cellStyle name="20% - Accent2 3" xfId="26"/>
    <cellStyle name="20% - Accent2 3 2" xfId="27"/>
    <cellStyle name="20% - Accent2 4" xfId="28"/>
    <cellStyle name="20% - Accent2 5" xfId="29"/>
    <cellStyle name="20% - Accent2_correccion de averia ac.hatillo prov.hato mayor oct.2011" xfId="30"/>
    <cellStyle name="20% - Accent3" xfId="31"/>
    <cellStyle name="20% - Accent3 2" xfId="32"/>
    <cellStyle name="20% - Accent3 2 2" xfId="33"/>
    <cellStyle name="20% - Accent3 3" xfId="34"/>
    <cellStyle name="20% - Accent3 3 2" xfId="35"/>
    <cellStyle name="20% - Accent3 4" xfId="36"/>
    <cellStyle name="20% - Accent3 5" xfId="37"/>
    <cellStyle name="20% - Accent3_correccion de averia ac.hatillo prov.hato mayor oct.2011" xfId="38"/>
    <cellStyle name="20% - Accent4" xfId="39"/>
    <cellStyle name="20% - Accent4 2" xfId="40"/>
    <cellStyle name="20% - Accent4 2 2" xfId="41"/>
    <cellStyle name="20% - Accent4 3" xfId="42"/>
    <cellStyle name="20% - Accent4 3 2" xfId="43"/>
    <cellStyle name="20% - Accent4 4" xfId="44"/>
    <cellStyle name="20% - Accent4 5" xfId="45"/>
    <cellStyle name="20% - Accent4_correccion de averia ac.hatillo prov.hato mayor oct.2011" xfId="46"/>
    <cellStyle name="20% - Accent5" xfId="47"/>
    <cellStyle name="20% - Accent5 2" xfId="48"/>
    <cellStyle name="20% - Accent5_correccion de averia ac.hatillo prov.hato mayor oct.2011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5" xfId="56"/>
    <cellStyle name="20% - Accent6_correccion de averia ac.hatillo prov.hato mayor oct.2011" xfId="57"/>
    <cellStyle name="20% - Énfasis1" xfId="58"/>
    <cellStyle name="20% - Énfasis1 2" xfId="59"/>
    <cellStyle name="20% - Énfasis2" xfId="60"/>
    <cellStyle name="20% - Énfasis2 2" xfId="61"/>
    <cellStyle name="20% - Énfasis3" xfId="62"/>
    <cellStyle name="20% - Énfasis3 2" xfId="63"/>
    <cellStyle name="20% - Énfasis4" xfId="64"/>
    <cellStyle name="20% - Énfasis4 2" xfId="65"/>
    <cellStyle name="20% - Énfasis5" xfId="66"/>
    <cellStyle name="20% - Énfasis5 2" xfId="67"/>
    <cellStyle name="20% - Énfasis6" xfId="68"/>
    <cellStyle name="20% - Énfasis6 2" xfId="69"/>
    <cellStyle name="40% - Accent1" xfId="70"/>
    <cellStyle name="40% - Accent1 2" xfId="71"/>
    <cellStyle name="40% - Accent1 2 2" xfId="72"/>
    <cellStyle name="40% - Accent1 3" xfId="73"/>
    <cellStyle name="40% - Accent1 3 2" xfId="74"/>
    <cellStyle name="40% - Accent1 4" xfId="75"/>
    <cellStyle name="40% - Accent1 5" xfId="76"/>
    <cellStyle name="40% - Accent1_correccion de averia ac.hatillo prov.hato mayor oct.2011" xfId="77"/>
    <cellStyle name="40% - Accent2" xfId="78"/>
    <cellStyle name="40% - Accent2 2" xfId="79"/>
    <cellStyle name="40% - Accent2_correccion de averia ac.hatillo prov.hato mayor oct.2011" xfId="80"/>
    <cellStyle name="40% - Accent3" xfId="81"/>
    <cellStyle name="40% - Accent3 2" xfId="82"/>
    <cellStyle name="40% - Accent3 2 2" xfId="83"/>
    <cellStyle name="40% - Accent3 3" xfId="84"/>
    <cellStyle name="40% - Accent3 3 2" xfId="85"/>
    <cellStyle name="40% - Accent3 4" xfId="86"/>
    <cellStyle name="40% - Accent3 5" xfId="87"/>
    <cellStyle name="40% - Accent3_correccion de averia ac.hatillo prov.hato mayor oct.2011" xfId="88"/>
    <cellStyle name="40% - Accent4" xfId="89"/>
    <cellStyle name="40% - Accent4 2" xfId="90"/>
    <cellStyle name="40% - Accent4 2 2" xfId="91"/>
    <cellStyle name="40% - Accent4 3" xfId="92"/>
    <cellStyle name="40% - Accent4 3 2" xfId="93"/>
    <cellStyle name="40% - Accent4 4" xfId="94"/>
    <cellStyle name="40% - Accent4 5" xfId="95"/>
    <cellStyle name="40% - Accent4_correccion de averia ac.hatillo prov.hato mayor oct.2011" xfId="96"/>
    <cellStyle name="40% - Accent5" xfId="97"/>
    <cellStyle name="40% - Accent5 2" xfId="98"/>
    <cellStyle name="40% - Accent5 2 2" xfId="99"/>
    <cellStyle name="40% - Accent5 3" xfId="100"/>
    <cellStyle name="40% - Accent5 3 2" xfId="101"/>
    <cellStyle name="40% - Accent5 4" xfId="102"/>
    <cellStyle name="40% - Accent5 5" xfId="103"/>
    <cellStyle name="40% - Accent5_correccion de averia ac.hatillo prov.hato mayor oct.2011" xfId="104"/>
    <cellStyle name="40% - Accent6" xfId="105"/>
    <cellStyle name="40% - Accent6 2" xfId="106"/>
    <cellStyle name="40% - Accent6 2 2" xfId="107"/>
    <cellStyle name="40% - Accent6 3" xfId="108"/>
    <cellStyle name="40% - Accent6 3 2" xfId="109"/>
    <cellStyle name="40% - Accent6 4" xfId="110"/>
    <cellStyle name="40% - Accent6 5" xfId="111"/>
    <cellStyle name="40% - Accent6_correccion de averia ac.hatillo prov.hato mayor oct.2011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Accent1" xfId="125"/>
    <cellStyle name="60% - Accent1 2" xfId="126"/>
    <cellStyle name="60% - Accent1 3" xfId="127"/>
    <cellStyle name="60% - Accent1 4" xfId="128"/>
    <cellStyle name="60% - Accent2" xfId="129"/>
    <cellStyle name="60% - Accent2 2" xfId="130"/>
    <cellStyle name="60% - Accent2 3" xfId="131"/>
    <cellStyle name="60% - Accent2 4" xfId="132"/>
    <cellStyle name="60% - Accent3" xfId="133"/>
    <cellStyle name="60% - Accent3 2" xfId="134"/>
    <cellStyle name="60% - Accent3 3" xfId="135"/>
    <cellStyle name="60% - Accent3 4" xfId="136"/>
    <cellStyle name="60% - Accent4" xfId="137"/>
    <cellStyle name="60% - Accent4 2" xfId="138"/>
    <cellStyle name="60% - Accent4 3" xfId="139"/>
    <cellStyle name="60% - Accent4 4" xfId="140"/>
    <cellStyle name="60% - Accent5" xfId="141"/>
    <cellStyle name="60% - Accent5 2" xfId="142"/>
    <cellStyle name="60% - Accent5 3" xfId="143"/>
    <cellStyle name="60% - Accent5 4" xfId="144"/>
    <cellStyle name="60% - Accent6" xfId="145"/>
    <cellStyle name="60% - Accent6 2" xfId="146"/>
    <cellStyle name="60% - Accent6 3" xfId="147"/>
    <cellStyle name="60% - Accent6 4" xfId="148"/>
    <cellStyle name="60% - Énfasis1" xfId="149"/>
    <cellStyle name="60% - Énfasis1 2" xfId="150"/>
    <cellStyle name="60% - Énfasis2" xfId="151"/>
    <cellStyle name="60% - Énfasis2 2" xfId="152"/>
    <cellStyle name="60% - Énfasis3" xfId="153"/>
    <cellStyle name="60% - Énfasis3 2" xfId="154"/>
    <cellStyle name="60% - Énfasis4" xfId="155"/>
    <cellStyle name="60% - Énfasis4 2" xfId="156"/>
    <cellStyle name="60% - Énfasis5" xfId="157"/>
    <cellStyle name="60% - Énfasis5 2" xfId="158"/>
    <cellStyle name="60% - Énfasis6" xfId="159"/>
    <cellStyle name="60% - Énfasis6 2" xfId="160"/>
    <cellStyle name="Accent1" xfId="161"/>
    <cellStyle name="Accent1 - 20%" xfId="162"/>
    <cellStyle name="Accent1 - 40%" xfId="163"/>
    <cellStyle name="Accent1 - 60%" xfId="164"/>
    <cellStyle name="Accent1 2" xfId="165"/>
    <cellStyle name="Accent1 3" xfId="166"/>
    <cellStyle name="Accent1 4" xfId="167"/>
    <cellStyle name="Accent2" xfId="168"/>
    <cellStyle name="Accent2 - 20%" xfId="169"/>
    <cellStyle name="Accent2 - 40%" xfId="170"/>
    <cellStyle name="Accent2 - 60%" xfId="171"/>
    <cellStyle name="Accent2 2" xfId="172"/>
    <cellStyle name="Accent2 3" xfId="173"/>
    <cellStyle name="Accent2 4" xfId="174"/>
    <cellStyle name="Accent3" xfId="175"/>
    <cellStyle name="Accent3 - 20%" xfId="176"/>
    <cellStyle name="Accent3 - 40%" xfId="177"/>
    <cellStyle name="Accent3 - 60%" xfId="178"/>
    <cellStyle name="Accent3 2" xfId="179"/>
    <cellStyle name="Accent3 3" xfId="180"/>
    <cellStyle name="Accent3 4" xfId="181"/>
    <cellStyle name="Accent4" xfId="182"/>
    <cellStyle name="Accent4 - 20%" xfId="183"/>
    <cellStyle name="Accent4 - 40%" xfId="184"/>
    <cellStyle name="Accent4 - 60%" xfId="185"/>
    <cellStyle name="Accent4 2" xfId="186"/>
    <cellStyle name="Accent4 3" xfId="187"/>
    <cellStyle name="Accent4 4" xfId="188"/>
    <cellStyle name="Accent5" xfId="189"/>
    <cellStyle name="Accent5 - 20%" xfId="190"/>
    <cellStyle name="Accent5 - 40%" xfId="191"/>
    <cellStyle name="Accent5 - 60%" xfId="192"/>
    <cellStyle name="Accent5 2" xfId="193"/>
    <cellStyle name="Accent6" xfId="194"/>
    <cellStyle name="Accent6 - 20%" xfId="195"/>
    <cellStyle name="Accent6 - 40%" xfId="196"/>
    <cellStyle name="Accent6 - 60%" xfId="197"/>
    <cellStyle name="Accent6 2" xfId="198"/>
    <cellStyle name="Accent6 3" xfId="199"/>
    <cellStyle name="Accent6 4" xfId="200"/>
    <cellStyle name="Bad" xfId="201"/>
    <cellStyle name="Bad 2" xfId="202"/>
    <cellStyle name="Bad 3" xfId="203"/>
    <cellStyle name="Bad 4" xfId="204"/>
    <cellStyle name="Buena" xfId="205"/>
    <cellStyle name="Buena 2" xfId="206"/>
    <cellStyle name="Calculation" xfId="207"/>
    <cellStyle name="Calculation 2" xfId="208"/>
    <cellStyle name="Calculation 3" xfId="209"/>
    <cellStyle name="Calculation 4" xfId="210"/>
    <cellStyle name="Calculation 5" xfId="211"/>
    <cellStyle name="Cálculo" xfId="212"/>
    <cellStyle name="Cálculo 2" xfId="213"/>
    <cellStyle name="Cálculo 3" xfId="214"/>
    <cellStyle name="Celda de comprobación" xfId="215"/>
    <cellStyle name="Celda de comprobación 2" xfId="216"/>
    <cellStyle name="Celda vinculada" xfId="217"/>
    <cellStyle name="Celda vinculada 2" xfId="218"/>
    <cellStyle name="Check Cell" xfId="219"/>
    <cellStyle name="Check Cell 2" xfId="220"/>
    <cellStyle name="Comma 2" xfId="221"/>
    <cellStyle name="Comma 2 10" xfId="222"/>
    <cellStyle name="Comma 2 2" xfId="223"/>
    <cellStyle name="Comma 2 3" xfId="224"/>
    <cellStyle name="Comma 2 4" xfId="225"/>
    <cellStyle name="Comma 2 5" xfId="226"/>
    <cellStyle name="Comma 2 6" xfId="227"/>
    <cellStyle name="Comma 2 7" xfId="228"/>
    <cellStyle name="Comma 2 8" xfId="229"/>
    <cellStyle name="Comma 2 9" xfId="230"/>
    <cellStyle name="Comma 3" xfId="231"/>
    <cellStyle name="Comma 3 2" xfId="232"/>
    <cellStyle name="Comma 3 2 2" xfId="233"/>
    <cellStyle name="Comma 3 2 3" xfId="234"/>
    <cellStyle name="Comma 4" xfId="235"/>
    <cellStyle name="Comma 5" xfId="236"/>
    <cellStyle name="Comma 6" xfId="237"/>
    <cellStyle name="Comma 7" xfId="238"/>
    <cellStyle name="Comma 8" xfId="239"/>
    <cellStyle name="Comma 9" xfId="240"/>
    <cellStyle name="Comma_ACUEDUCTO DE  PADRE LAS CASAS" xfId="241"/>
    <cellStyle name="Currency 2" xfId="242"/>
    <cellStyle name="Currency 3" xfId="243"/>
    <cellStyle name="Currency 4" xfId="244"/>
    <cellStyle name="Currency_Sheet1" xfId="245"/>
    <cellStyle name="Emphasis 1" xfId="246"/>
    <cellStyle name="Emphasis 2" xfId="247"/>
    <cellStyle name="Emphasis 3" xfId="248"/>
    <cellStyle name="Encabezado 1" xfId="249"/>
    <cellStyle name="Encabezado 4" xfId="250"/>
    <cellStyle name="Encabezado 4 2" xfId="251"/>
    <cellStyle name="Énfasis1" xfId="252"/>
    <cellStyle name="Énfasis1 2" xfId="253"/>
    <cellStyle name="Énfasis2" xfId="254"/>
    <cellStyle name="Énfasis2 2" xfId="255"/>
    <cellStyle name="Énfasis3" xfId="256"/>
    <cellStyle name="Énfasis3 2" xfId="257"/>
    <cellStyle name="Énfasis4" xfId="258"/>
    <cellStyle name="Énfasis4 2" xfId="259"/>
    <cellStyle name="Énfasis5" xfId="260"/>
    <cellStyle name="Énfasis5 2" xfId="261"/>
    <cellStyle name="Énfasis6" xfId="262"/>
    <cellStyle name="Énfasis6 2" xfId="263"/>
    <cellStyle name="Entrada" xfId="264"/>
    <cellStyle name="Entrada 2" xfId="265"/>
    <cellStyle name="Entrada 3" xfId="266"/>
    <cellStyle name="Euro" xfId="267"/>
    <cellStyle name="Euro 10" xfId="268"/>
    <cellStyle name="Euro 2" xfId="269"/>
    <cellStyle name="Euro 2 2" xfId="270"/>
    <cellStyle name="Euro 3" xfId="271"/>
    <cellStyle name="Euro 3 2" xfId="272"/>
    <cellStyle name="Euro 3 3" xfId="273"/>
    <cellStyle name="Euro 4" xfId="274"/>
    <cellStyle name="Euro 4 2" xfId="275"/>
    <cellStyle name="Euro 5" xfId="276"/>
    <cellStyle name="Euro 6" xfId="277"/>
    <cellStyle name="Euro 7" xfId="278"/>
    <cellStyle name="Euro 8" xfId="279"/>
    <cellStyle name="Euro 9" xfId="280"/>
    <cellStyle name="Euro_09 red distribucion ondina y las malvinas y correccion averias, ac. hato mayor" xfId="281"/>
    <cellStyle name="Explanatory Text" xfId="282"/>
    <cellStyle name="F2" xfId="283"/>
    <cellStyle name="F2 2" xfId="284"/>
    <cellStyle name="F2_act 102-11 al 46-11 REH OT, EST BOM, PT Y DR AC CASTILLO LOS CAFES" xfId="285"/>
    <cellStyle name="F3" xfId="286"/>
    <cellStyle name="F3 2" xfId="287"/>
    <cellStyle name="F3_act 102-11 al 46-11 REH OT, EST BOM, PT Y DR AC CASTILLO LOS CAFES" xfId="288"/>
    <cellStyle name="F4" xfId="289"/>
    <cellStyle name="F4 2" xfId="290"/>
    <cellStyle name="F4_act 102-11 al 46-11 REH OT, EST BOM, PT Y DR AC CASTILLO LOS CAFES" xfId="291"/>
    <cellStyle name="F5" xfId="292"/>
    <cellStyle name="F5 2" xfId="293"/>
    <cellStyle name="F5_act 102-11 al 46-11 REH OT, EST BOM, PT Y DR AC CASTILLO LOS CAFES" xfId="294"/>
    <cellStyle name="F6" xfId="295"/>
    <cellStyle name="F6 2" xfId="296"/>
    <cellStyle name="F6_act 102-11 al 46-11 REH OT, EST BOM, PT Y DR AC CASTILLO LOS CAFES" xfId="297"/>
    <cellStyle name="F7" xfId="298"/>
    <cellStyle name="F7 2" xfId="299"/>
    <cellStyle name="F7_act 102-11 al 46-11 REH OT, EST BOM, PT Y DR AC CASTILLO LOS CAFES" xfId="300"/>
    <cellStyle name="F8" xfId="301"/>
    <cellStyle name="F8 2" xfId="302"/>
    <cellStyle name="F8_act 102-11 al 46-11 REH OT, EST BOM, PT Y DR AC CASTILLO LOS CAFES" xfId="303"/>
    <cellStyle name="Good" xfId="304"/>
    <cellStyle name="Good 2" xfId="305"/>
    <cellStyle name="Good 3" xfId="306"/>
    <cellStyle name="Good 4" xfId="307"/>
    <cellStyle name="Heading 1" xfId="308"/>
    <cellStyle name="Heading 1 2" xfId="309"/>
    <cellStyle name="Heading 1 3" xfId="310"/>
    <cellStyle name="Heading 1 4" xfId="311"/>
    <cellStyle name="Heading 2" xfId="312"/>
    <cellStyle name="Heading 2 2" xfId="313"/>
    <cellStyle name="Heading 2 3" xfId="314"/>
    <cellStyle name="Heading 2 4" xfId="315"/>
    <cellStyle name="Heading 3" xfId="316"/>
    <cellStyle name="Heading 3 2" xfId="317"/>
    <cellStyle name="Heading 3 3" xfId="318"/>
    <cellStyle name="Heading 3 4" xfId="319"/>
    <cellStyle name="Heading 4" xfId="320"/>
    <cellStyle name="Heading 4 2" xfId="321"/>
    <cellStyle name="Heading 4 3" xfId="322"/>
    <cellStyle name="Heading 4 4" xfId="323"/>
    <cellStyle name="Hyperlink" xfId="324"/>
    <cellStyle name="Followed Hyperlink" xfId="325"/>
    <cellStyle name="Incorrecto" xfId="326"/>
    <cellStyle name="Incorrecto 2" xfId="327"/>
    <cellStyle name="Input" xfId="328"/>
    <cellStyle name="Input 2" xfId="329"/>
    <cellStyle name="Input 3" xfId="330"/>
    <cellStyle name="Input 4" xfId="331"/>
    <cellStyle name="Input 5" xfId="332"/>
    <cellStyle name="Linked Cell" xfId="333"/>
    <cellStyle name="Linked Cell 2" xfId="334"/>
    <cellStyle name="Linked Cell 3" xfId="335"/>
    <cellStyle name="Linked Cell 4" xfId="336"/>
    <cellStyle name="Comma" xfId="337"/>
    <cellStyle name="Comma [0]" xfId="338"/>
    <cellStyle name="Millares 10" xfId="339"/>
    <cellStyle name="Millares 10 2" xfId="340"/>
    <cellStyle name="Millares 10 3" xfId="341"/>
    <cellStyle name="Millares 11" xfId="342"/>
    <cellStyle name="Millares 11 2" xfId="343"/>
    <cellStyle name="Millares 12" xfId="344"/>
    <cellStyle name="Millares 13" xfId="345"/>
    <cellStyle name="Millares 14" xfId="346"/>
    <cellStyle name="Millares 2" xfId="347"/>
    <cellStyle name="Millares 2 10" xfId="348"/>
    <cellStyle name="Millares 2 11" xfId="349"/>
    <cellStyle name="Millares 2 12" xfId="350"/>
    <cellStyle name="Millares 2 13" xfId="351"/>
    <cellStyle name="Millares 2 2" xfId="352"/>
    <cellStyle name="Millares 2 2 2" xfId="353"/>
    <cellStyle name="Millares 2 2 2 2" xfId="354"/>
    <cellStyle name="Millares 2 2 2 3" xfId="355"/>
    <cellStyle name="Millares 2 2 3" xfId="356"/>
    <cellStyle name="Millares 2 2 3 2" xfId="357"/>
    <cellStyle name="Millares 2 2 4" xfId="358"/>
    <cellStyle name="Millares 2 2 5" xfId="359"/>
    <cellStyle name="Millares 2 2_304-12 medidores SAN CRISTOBAL" xfId="360"/>
    <cellStyle name="Millares 2 3" xfId="361"/>
    <cellStyle name="Millares 2 3 2" xfId="362"/>
    <cellStyle name="Millares 2 3 3" xfId="363"/>
    <cellStyle name="Millares 2 3 4" xfId="364"/>
    <cellStyle name="Millares 2 3 5" xfId="365"/>
    <cellStyle name="Millares 2 4" xfId="366"/>
    <cellStyle name="Millares 2 4 2" xfId="367"/>
    <cellStyle name="Millares 2 4 3" xfId="368"/>
    <cellStyle name="Millares 2 4 4" xfId="369"/>
    <cellStyle name="Millares 2 5" xfId="370"/>
    <cellStyle name="Millares 2 5 2" xfId="371"/>
    <cellStyle name="Millares 2 6" xfId="372"/>
    <cellStyle name="Millares 2 6 2" xfId="373"/>
    <cellStyle name="Millares 2 7" xfId="374"/>
    <cellStyle name="Millares 2 8" xfId="375"/>
    <cellStyle name="Millares 2 9" xfId="376"/>
    <cellStyle name="Millares 2_111-12 ac neyba zona alta" xfId="377"/>
    <cellStyle name="Millares 3" xfId="378"/>
    <cellStyle name="Millares 3 10" xfId="379"/>
    <cellStyle name="Millares 3 11" xfId="380"/>
    <cellStyle name="Millares 3 2" xfId="381"/>
    <cellStyle name="Millares 3 2 2" xfId="382"/>
    <cellStyle name="Millares 3 2 2 2" xfId="383"/>
    <cellStyle name="Millares 3 2 3" xfId="384"/>
    <cellStyle name="Millares 3 2 4" xfId="385"/>
    <cellStyle name="Millares 3 2 5" xfId="386"/>
    <cellStyle name="Millares 3 2 6" xfId="387"/>
    <cellStyle name="Millares 3 3" xfId="388"/>
    <cellStyle name="Millares 3 3 2" xfId="389"/>
    <cellStyle name="Millares 3 3 2 2" xfId="390"/>
    <cellStyle name="Millares 3 3 3" xfId="391"/>
    <cellStyle name="Millares 3 3 4" xfId="392"/>
    <cellStyle name="Millares 3 4" xfId="393"/>
    <cellStyle name="Millares 3 4 2" xfId="394"/>
    <cellStyle name="Millares 3 4 3" xfId="395"/>
    <cellStyle name="Millares 3 5" xfId="396"/>
    <cellStyle name="Millares 3 5 2" xfId="397"/>
    <cellStyle name="Millares 3 6" xfId="398"/>
    <cellStyle name="Millares 3 7" xfId="399"/>
    <cellStyle name="Millares 3 8" xfId="400"/>
    <cellStyle name="Millares 3 9" xfId="401"/>
    <cellStyle name="Millares 3_111-12 ac neyba zona alta" xfId="402"/>
    <cellStyle name="Millares 4" xfId="403"/>
    <cellStyle name="Millares 4 2" xfId="404"/>
    <cellStyle name="Millares 4 2 2" xfId="405"/>
    <cellStyle name="Millares 4 2 3" xfId="406"/>
    <cellStyle name="Millares 4 3" xfId="407"/>
    <cellStyle name="Millares 4 3 2" xfId="408"/>
    <cellStyle name="Millares 4 3 3" xfId="409"/>
    <cellStyle name="Millares 4 4" xfId="410"/>
    <cellStyle name="Millares 4 5" xfId="411"/>
    <cellStyle name="Millares 4 6" xfId="412"/>
    <cellStyle name="Millares 4 7" xfId="413"/>
    <cellStyle name="Millares 4 8" xfId="414"/>
    <cellStyle name="Millares 4_304-12 medidores SAN CRISTOBAL" xfId="415"/>
    <cellStyle name="Millares 5" xfId="416"/>
    <cellStyle name="Millares 5 2" xfId="417"/>
    <cellStyle name="Millares 5 2 2" xfId="418"/>
    <cellStyle name="Millares 5 2 3" xfId="419"/>
    <cellStyle name="Millares 5 2 4" xfId="420"/>
    <cellStyle name="Millares 5 2 5" xfId="421"/>
    <cellStyle name="Millares 5 2 6" xfId="422"/>
    <cellStyle name="Millares 5 3" xfId="423"/>
    <cellStyle name="Millares 5 3 2" xfId="424"/>
    <cellStyle name="Millares 5 3 3" xfId="425"/>
    <cellStyle name="Millares 5 3 4" xfId="426"/>
    <cellStyle name="Millares 5 3 5" xfId="427"/>
    <cellStyle name="Millares 5 4" xfId="428"/>
    <cellStyle name="Millares 5 5" xfId="429"/>
    <cellStyle name="Millares 5 6" xfId="430"/>
    <cellStyle name="Millares 5 7" xfId="431"/>
    <cellStyle name="Millares 6" xfId="432"/>
    <cellStyle name="Millares 6 2" xfId="433"/>
    <cellStyle name="Millares 6 2 2" xfId="434"/>
    <cellStyle name="Millares 6 2 3" xfId="435"/>
    <cellStyle name="Millares 6 2 4" xfId="436"/>
    <cellStyle name="Millares 6 3" xfId="437"/>
    <cellStyle name="Millares 6 4" xfId="438"/>
    <cellStyle name="Millares 6 5" xfId="439"/>
    <cellStyle name="Millares 6 6" xfId="440"/>
    <cellStyle name="Millares 6 7" xfId="441"/>
    <cellStyle name="Millares 7" xfId="442"/>
    <cellStyle name="Millares 7 2" xfId="443"/>
    <cellStyle name="Millares 7 2 2" xfId="444"/>
    <cellStyle name="Millares 7 3" xfId="445"/>
    <cellStyle name="Millares 7 4" xfId="446"/>
    <cellStyle name="Millares 7 5" xfId="447"/>
    <cellStyle name="Millares 8" xfId="448"/>
    <cellStyle name="Millares 8 2" xfId="449"/>
    <cellStyle name="Millares 8 3" xfId="450"/>
    <cellStyle name="Millares 8 4" xfId="451"/>
    <cellStyle name="Millares 8 5" xfId="452"/>
    <cellStyle name="Millares 9" xfId="453"/>
    <cellStyle name="Millares 9 2" xfId="454"/>
    <cellStyle name="Millares 9 2 2" xfId="455"/>
    <cellStyle name="Millares 9 3" xfId="456"/>
    <cellStyle name="Millares 9 4" xfId="457"/>
    <cellStyle name="Millares_PRES. ELAB. BASE" xfId="458"/>
    <cellStyle name="Millares_rec.No.57-03 481-01 alc.sanitario del seibo red colectora y pta. trat. #2" xfId="459"/>
    <cellStyle name="Currency" xfId="460"/>
    <cellStyle name="Currency [0]" xfId="461"/>
    <cellStyle name="Moneda 2" xfId="462"/>
    <cellStyle name="Moneda 2 2" xfId="463"/>
    <cellStyle name="Moneda 2 2 2" xfId="464"/>
    <cellStyle name="Moneda 2 3" xfId="465"/>
    <cellStyle name="Moneda 2 4" xfId="466"/>
    <cellStyle name="Moneda 2_304-12 medidores SAN CRISTOBAL" xfId="467"/>
    <cellStyle name="Moneda 3" xfId="468"/>
    <cellStyle name="Moneda 3 2" xfId="469"/>
    <cellStyle name="Moneda 3 3" xfId="470"/>
    <cellStyle name="Moneda 4" xfId="471"/>
    <cellStyle name="Moneda 5" xfId="472"/>
    <cellStyle name="Neutral" xfId="473"/>
    <cellStyle name="Neutral 2" xfId="474"/>
    <cellStyle name="Neutral 2 2" xfId="475"/>
    <cellStyle name="Neutral 3" xfId="476"/>
    <cellStyle name="No-definido" xfId="477"/>
    <cellStyle name="No-definido 2" xfId="478"/>
    <cellStyle name="Normal - Style1" xfId="479"/>
    <cellStyle name="Normal 10" xfId="480"/>
    <cellStyle name="Normal 10 2" xfId="481"/>
    <cellStyle name="Normal 10 3" xfId="482"/>
    <cellStyle name="Normal 10 4" xfId="483"/>
    <cellStyle name="Normal 11" xfId="484"/>
    <cellStyle name="Normal 11 2" xfId="485"/>
    <cellStyle name="Normal 11 3" xfId="486"/>
    <cellStyle name="Normal 11 4" xfId="487"/>
    <cellStyle name="Normal 12" xfId="488"/>
    <cellStyle name="Normal 12 2" xfId="489"/>
    <cellStyle name="Normal 12 3" xfId="490"/>
    <cellStyle name="Normal 12 4" xfId="491"/>
    <cellStyle name="Normal 13" xfId="492"/>
    <cellStyle name="Normal 13 2" xfId="493"/>
    <cellStyle name="Normal 13 3" xfId="494"/>
    <cellStyle name="Normal 14" xfId="495"/>
    <cellStyle name="Normal 14 2" xfId="496"/>
    <cellStyle name="Normal 14 3" xfId="497"/>
    <cellStyle name="Normal 14_correccion de averia ac.hatillo prov.hato mayor oct.2011" xfId="498"/>
    <cellStyle name="Normal 15" xfId="499"/>
    <cellStyle name="Normal 16" xfId="500"/>
    <cellStyle name="Normal 17" xfId="501"/>
    <cellStyle name="Normal 18" xfId="502"/>
    <cellStyle name="Normal 19" xfId="503"/>
    <cellStyle name="Normal 2" xfId="504"/>
    <cellStyle name="Normal 2 10" xfId="505"/>
    <cellStyle name="Normal 2 11" xfId="506"/>
    <cellStyle name="Normal 2 12" xfId="507"/>
    <cellStyle name="Normal 2 2" xfId="508"/>
    <cellStyle name="Normal 2 2 2" xfId="509"/>
    <cellStyle name="Normal 2 2 3" xfId="510"/>
    <cellStyle name="Normal 2 2 4" xfId="511"/>
    <cellStyle name="Normal 2 2 5" xfId="512"/>
    <cellStyle name="Normal 2 2 6" xfId="513"/>
    <cellStyle name="Normal 2 2 7" xfId="514"/>
    <cellStyle name="Normal 2 2 8" xfId="515"/>
    <cellStyle name="Normal 2 2 9" xfId="516"/>
    <cellStyle name="Normal 2 2_CONSTRUCCION DESAGUE DE LA PLANTA DE TRATAMIENTO DE SAN PEDRO DE MACORIS" xfId="517"/>
    <cellStyle name="Normal 2 3" xfId="518"/>
    <cellStyle name="Normal 2 3 2" xfId="519"/>
    <cellStyle name="Normal 2 4" xfId="520"/>
    <cellStyle name="Normal 2 4 2" xfId="521"/>
    <cellStyle name="Normal 2 4 3" xfId="522"/>
    <cellStyle name="Normal 2 5" xfId="523"/>
    <cellStyle name="Normal 2 5 2" xfId="524"/>
    <cellStyle name="Normal 2 6" xfId="525"/>
    <cellStyle name="Normal 2 7" xfId="526"/>
    <cellStyle name="Normal 2 8" xfId="527"/>
    <cellStyle name="Normal 2 9" xfId="528"/>
    <cellStyle name="Normal 2_07-09 presupu..." xfId="529"/>
    <cellStyle name="Normal 20" xfId="530"/>
    <cellStyle name="Normal 20 2" xfId="531"/>
    <cellStyle name="Normal 21" xfId="532"/>
    <cellStyle name="Normal 22" xfId="533"/>
    <cellStyle name="Normal 23" xfId="534"/>
    <cellStyle name="Normal 24" xfId="535"/>
    <cellStyle name="Normal 25" xfId="536"/>
    <cellStyle name="Normal 26" xfId="537"/>
    <cellStyle name="Normal 27" xfId="538"/>
    <cellStyle name="Normal 28" xfId="539"/>
    <cellStyle name="Normal 29" xfId="540"/>
    <cellStyle name="Normal 3" xfId="541"/>
    <cellStyle name="Normal 3 2" xfId="542"/>
    <cellStyle name="Normal 3 2 2" xfId="543"/>
    <cellStyle name="Normal 3 2 3" xfId="544"/>
    <cellStyle name="Normal 3 2 4" xfId="545"/>
    <cellStyle name="Normal 3 2 5" xfId="546"/>
    <cellStyle name="Normal 3 3" xfId="547"/>
    <cellStyle name="Normal 3 3 2" xfId="548"/>
    <cellStyle name="Normal 3 4" xfId="549"/>
    <cellStyle name="Normal 3 5" xfId="550"/>
    <cellStyle name="Normal 3 6" xfId="551"/>
    <cellStyle name="Normal 3_COPIA pres. 85-11 DEP. REG. VITRIFICADO Y PTA. TRAT. AC. YERBA BUENA -HATO MAYOR (version 1)" xfId="552"/>
    <cellStyle name="Normal 30" xfId="553"/>
    <cellStyle name="Normal 31" xfId="554"/>
    <cellStyle name="Normal 32" xfId="555"/>
    <cellStyle name="Normal 32 2" xfId="556"/>
    <cellStyle name="Normal 33" xfId="557"/>
    <cellStyle name="Normal 34" xfId="558"/>
    <cellStyle name="Normal 35" xfId="559"/>
    <cellStyle name="Normal 36" xfId="560"/>
    <cellStyle name="Normal 37" xfId="561"/>
    <cellStyle name="Normal 38" xfId="562"/>
    <cellStyle name="Normal 39" xfId="563"/>
    <cellStyle name="Normal 4" xfId="564"/>
    <cellStyle name="Normal 4 2" xfId="565"/>
    <cellStyle name="Normal 4 2 2" xfId="566"/>
    <cellStyle name="Normal 4 3" xfId="567"/>
    <cellStyle name="Normal 4 3 2" xfId="568"/>
    <cellStyle name="Normal 4 3 2 2" xfId="569"/>
    <cellStyle name="Normal 4 3 3" xfId="570"/>
    <cellStyle name="Normal 4 3 3 2" xfId="571"/>
    <cellStyle name="Normal 4 3 4" xfId="572"/>
    <cellStyle name="Normal 4 4" xfId="573"/>
    <cellStyle name="Normal 4 5" xfId="574"/>
    <cellStyle name="Normal 4 6" xfId="575"/>
    <cellStyle name="Normal 4 7" xfId="576"/>
    <cellStyle name="Normal 4 8" xfId="577"/>
    <cellStyle name="Normal 4 9" xfId="578"/>
    <cellStyle name="Normal 4_COPIA pres. 85-11 DEP. REG. VITRIFICADO Y PTA. TRAT. AC. YERBA BUENA -HATO MAYOR (version 1)" xfId="579"/>
    <cellStyle name="Normal 40" xfId="580"/>
    <cellStyle name="Normal 5" xfId="581"/>
    <cellStyle name="Normal 5 2" xfId="582"/>
    <cellStyle name="Normal 5 2 2" xfId="583"/>
    <cellStyle name="Normal 5 2 3" xfId="584"/>
    <cellStyle name="Normal 5 2 4" xfId="585"/>
    <cellStyle name="Normal 5 2 5" xfId="586"/>
    <cellStyle name="Normal 5 3" xfId="587"/>
    <cellStyle name="Normal 5 3 2" xfId="588"/>
    <cellStyle name="Normal 5 4" xfId="589"/>
    <cellStyle name="Normal 5 4 2" xfId="590"/>
    <cellStyle name="Normal 5 5" xfId="591"/>
    <cellStyle name="Normal 5_Act.1 103-2011, Rehabilitacion y acondicionamiento de 2 depositos Nigua y el AC.MULT. EL CARRIL LA PARED, san cristobal" xfId="592"/>
    <cellStyle name="Normal 6" xfId="593"/>
    <cellStyle name="Normal 6 2" xfId="594"/>
    <cellStyle name="Normal 6 2 2" xfId="595"/>
    <cellStyle name="Normal 6 2 2 2" xfId="596"/>
    <cellStyle name="Normal 6 2 3" xfId="597"/>
    <cellStyle name="Normal 6 3" xfId="598"/>
    <cellStyle name="Normal 6 3 2" xfId="599"/>
    <cellStyle name="Normal 6 4" xfId="600"/>
    <cellStyle name="Normal 7" xfId="601"/>
    <cellStyle name="Normal 7 2" xfId="602"/>
    <cellStyle name="Normal 7 2 2" xfId="603"/>
    <cellStyle name="Normal 7 3" xfId="604"/>
    <cellStyle name="Normal 7 4" xfId="605"/>
    <cellStyle name="Normal 7 5" xfId="606"/>
    <cellStyle name="Normal 7 6" xfId="607"/>
    <cellStyle name="Normal 8" xfId="608"/>
    <cellStyle name="Normal 8 2" xfId="609"/>
    <cellStyle name="Normal 8 3" xfId="610"/>
    <cellStyle name="Normal 8 4" xfId="611"/>
    <cellStyle name="Normal 8 5" xfId="612"/>
    <cellStyle name="Normal 8 6" xfId="613"/>
    <cellStyle name="Normal 85" xfId="614"/>
    <cellStyle name="Normal 85 2" xfId="615"/>
    <cellStyle name="Normal 9" xfId="616"/>
    <cellStyle name="Normal 9 2" xfId="617"/>
    <cellStyle name="Normal 9 3" xfId="618"/>
    <cellStyle name="Normal 9 4" xfId="619"/>
    <cellStyle name="Normal 9 4 2" xfId="620"/>
    <cellStyle name="Normal_502-01 alcantarillado sanitario academia de entrenamiento policial de hatilloparte b" xfId="621"/>
    <cellStyle name="Normal_55-09 Equipamiento Pozos Ac. Rural El Llano" xfId="622"/>
    <cellStyle name="Normal_Hoja1" xfId="623"/>
    <cellStyle name="Normal_Libro2" xfId="624"/>
    <cellStyle name="Normal_Ppresupuesto Acuducto de  estancia del yaque, Pozos # 1 y  2" xfId="625"/>
    <cellStyle name="Normal_presupuesto" xfId="626"/>
    <cellStyle name="Normal_rec 2 al 98-05 terminacion ac. la cueva de cevicos 2da. etapa ac. mult. guanabano- cruce de maguaca parte b y guanabano como ext. al ac. la cueva de cevico 1" xfId="627"/>
    <cellStyle name="Normale_tmp46" xfId="628"/>
    <cellStyle name="Notas" xfId="629"/>
    <cellStyle name="Notas 2" xfId="630"/>
    <cellStyle name="Notas 3" xfId="631"/>
    <cellStyle name="Notas 4" xfId="632"/>
    <cellStyle name="Note" xfId="633"/>
    <cellStyle name="Note 2" xfId="634"/>
    <cellStyle name="Note 3" xfId="635"/>
    <cellStyle name="Note 4" xfId="636"/>
    <cellStyle name="Note 5" xfId="637"/>
    <cellStyle name="Note 6" xfId="638"/>
    <cellStyle name="Note 7" xfId="639"/>
    <cellStyle name="Output" xfId="640"/>
    <cellStyle name="Output 2" xfId="641"/>
    <cellStyle name="Output 3" xfId="642"/>
    <cellStyle name="Output 4" xfId="643"/>
    <cellStyle name="Output 5" xfId="644"/>
    <cellStyle name="Partida" xfId="645"/>
    <cellStyle name="Percent 2" xfId="646"/>
    <cellStyle name="Percent 2 2" xfId="647"/>
    <cellStyle name="Percent 2 3" xfId="648"/>
    <cellStyle name="Percent 3" xfId="649"/>
    <cellStyle name="Percent" xfId="650"/>
    <cellStyle name="Porcentaje 2" xfId="651"/>
    <cellStyle name="Porcentaje 2 2" xfId="652"/>
    <cellStyle name="Porcentaje 2 3" xfId="653"/>
    <cellStyle name="Porcentual 2" xfId="654"/>
    <cellStyle name="Porcentual 2 10" xfId="655"/>
    <cellStyle name="Porcentual 2 2" xfId="656"/>
    <cellStyle name="Porcentual 2 3" xfId="657"/>
    <cellStyle name="Porcentual 2 3 2" xfId="658"/>
    <cellStyle name="Porcentual 2 4" xfId="659"/>
    <cellStyle name="Porcentual 2 5" xfId="660"/>
    <cellStyle name="Porcentual 2 6" xfId="661"/>
    <cellStyle name="Porcentual 2 7" xfId="662"/>
    <cellStyle name="Porcentual 2 8" xfId="663"/>
    <cellStyle name="Porcentual 2 9" xfId="664"/>
    <cellStyle name="Porcentual 2_304-12 medidores SAN CRISTOBAL" xfId="665"/>
    <cellStyle name="Porcentual 3" xfId="666"/>
    <cellStyle name="Porcentual 3 2" xfId="667"/>
    <cellStyle name="Porcentual 4" xfId="668"/>
    <cellStyle name="Porcentual 5" xfId="669"/>
    <cellStyle name="Salida" xfId="670"/>
    <cellStyle name="Salida 2" xfId="671"/>
    <cellStyle name="Salida 3" xfId="672"/>
    <cellStyle name="Sheet Title" xfId="673"/>
    <cellStyle name="Subpartida" xfId="674"/>
    <cellStyle name="Texto de advertencia" xfId="675"/>
    <cellStyle name="Texto de advertencia 2" xfId="676"/>
    <cellStyle name="Texto explicativo" xfId="677"/>
    <cellStyle name="Texto explicativo 2" xfId="678"/>
    <cellStyle name="Title" xfId="679"/>
    <cellStyle name="Title 2" xfId="680"/>
    <cellStyle name="Title 3" xfId="681"/>
    <cellStyle name="Title 4" xfId="682"/>
    <cellStyle name="Título" xfId="683"/>
    <cellStyle name="Título 1 2" xfId="684"/>
    <cellStyle name="Título 2" xfId="685"/>
    <cellStyle name="Título 2 2" xfId="686"/>
    <cellStyle name="Título 3" xfId="687"/>
    <cellStyle name="Título 3 2" xfId="688"/>
    <cellStyle name="Título 4" xfId="689"/>
    <cellStyle name="Total" xfId="690"/>
    <cellStyle name="Total 2" xfId="691"/>
    <cellStyle name="Total 2 2" xfId="692"/>
    <cellStyle name="Total 3" xfId="693"/>
    <cellStyle name="Total 4" xfId="694"/>
    <cellStyle name="Warning Text" xfId="6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332</xdr:row>
      <xdr:rowOff>0</xdr:rowOff>
    </xdr:from>
    <xdr:to>
      <xdr:col>5</xdr:col>
      <xdr:colOff>0</xdr:colOff>
      <xdr:row>332</xdr:row>
      <xdr:rowOff>0</xdr:rowOff>
    </xdr:to>
    <xdr:sp>
      <xdr:nvSpPr>
        <xdr:cNvPr id="1" name="Line 1"/>
        <xdr:cNvSpPr>
          <a:spLocks/>
        </xdr:cNvSpPr>
      </xdr:nvSpPr>
      <xdr:spPr>
        <a:xfrm>
          <a:off x="5895975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332</xdr:row>
      <xdr:rowOff>0</xdr:rowOff>
    </xdr:from>
    <xdr:to>
      <xdr:col>5</xdr:col>
      <xdr:colOff>0</xdr:colOff>
      <xdr:row>332</xdr:row>
      <xdr:rowOff>0</xdr:rowOff>
    </xdr:to>
    <xdr:sp>
      <xdr:nvSpPr>
        <xdr:cNvPr id="2" name="Line 2"/>
        <xdr:cNvSpPr>
          <a:spLocks/>
        </xdr:cNvSpPr>
      </xdr:nvSpPr>
      <xdr:spPr>
        <a:xfrm>
          <a:off x="5895975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407</xdr:row>
      <xdr:rowOff>0</xdr:rowOff>
    </xdr:from>
    <xdr:to>
      <xdr:col>5</xdr:col>
      <xdr:colOff>0</xdr:colOff>
      <xdr:row>407</xdr:row>
      <xdr:rowOff>0</xdr:rowOff>
    </xdr:to>
    <xdr:sp>
      <xdr:nvSpPr>
        <xdr:cNvPr id="3" name="Line 1"/>
        <xdr:cNvSpPr>
          <a:spLocks/>
        </xdr:cNvSpPr>
      </xdr:nvSpPr>
      <xdr:spPr>
        <a:xfrm>
          <a:off x="5895975" y="9185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407</xdr:row>
      <xdr:rowOff>0</xdr:rowOff>
    </xdr:from>
    <xdr:to>
      <xdr:col>5</xdr:col>
      <xdr:colOff>0</xdr:colOff>
      <xdr:row>407</xdr:row>
      <xdr:rowOff>0</xdr:rowOff>
    </xdr:to>
    <xdr:sp>
      <xdr:nvSpPr>
        <xdr:cNvPr id="4" name="Line 2"/>
        <xdr:cNvSpPr>
          <a:spLocks/>
        </xdr:cNvSpPr>
      </xdr:nvSpPr>
      <xdr:spPr>
        <a:xfrm>
          <a:off x="5895975" y="9185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4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4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4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4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4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4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4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4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4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4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5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5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5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5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5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5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5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5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5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5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6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6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6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6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6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6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6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6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6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6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7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7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7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7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7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7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7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7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7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7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8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8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8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8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8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8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8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8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8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8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9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9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9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9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9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9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9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9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9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9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0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0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0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0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0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0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0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0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0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0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1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1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1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1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1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1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1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1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1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1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2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2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2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2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2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2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2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2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2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2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3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3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13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33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34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35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36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37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38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39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40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41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42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43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44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45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46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47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48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49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50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51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52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53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54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55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56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57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58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59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60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61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62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63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64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65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66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67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68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69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70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71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72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73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74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75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76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77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78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79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80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81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82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83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84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85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86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87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88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89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90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91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92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93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94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95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96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97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98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199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00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01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02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03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04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05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06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07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08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09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10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11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12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13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14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15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16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17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18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19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20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21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22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23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24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25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26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27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28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29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30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31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32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33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34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35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36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37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38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39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40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41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42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43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44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45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46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47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48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49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50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51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52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53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54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55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56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57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58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59" name="Text Box 32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141</xdr:row>
      <xdr:rowOff>0</xdr:rowOff>
    </xdr:from>
    <xdr:ext cx="0" cy="114300"/>
    <xdr:sp fLocksText="0">
      <xdr:nvSpPr>
        <xdr:cNvPr id="260" name="Text Box 63"/>
        <xdr:cNvSpPr txBox="1">
          <a:spLocks noChangeArrowheads="1"/>
        </xdr:cNvSpPr>
      </xdr:nvSpPr>
      <xdr:spPr>
        <a:xfrm>
          <a:off x="2914650" y="30775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6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6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6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6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6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6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6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6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6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7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7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7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7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7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7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7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7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7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7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8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8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8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8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8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8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8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8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8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8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9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9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9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9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9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9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9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9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9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29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0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0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0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0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0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0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0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0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0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0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1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1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1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1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1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1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1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1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1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1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2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2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2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2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2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2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2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2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2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2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3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3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3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3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3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3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3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3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3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3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4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4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4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4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4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4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4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4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4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4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5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5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5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5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5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5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5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5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5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5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6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6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6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6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6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6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6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6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6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6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7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7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7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7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7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7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7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7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7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79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80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81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82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83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84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85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86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87" name="Text Box 32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142</xdr:row>
      <xdr:rowOff>0</xdr:rowOff>
    </xdr:from>
    <xdr:ext cx="0" cy="114300"/>
    <xdr:sp fLocksText="0">
      <xdr:nvSpPr>
        <xdr:cNvPr id="388" name="Text Box 63"/>
        <xdr:cNvSpPr txBox="1">
          <a:spLocks noChangeArrowheads="1"/>
        </xdr:cNvSpPr>
      </xdr:nvSpPr>
      <xdr:spPr>
        <a:xfrm>
          <a:off x="2914650" y="309657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BERT_PEAD_21abr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Resort%20Bahia%20Estela%20Caribe\My%20Documents\Brian's%20Documents\RESIDENCIAL%20APARTAMENTOS\ROMANA%20DEL%20OESTE\Plaza%20Columbus\WINPROJ\Cespedes\Fiesta\Fiesta%20Area%20de%20Espectacul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%20PUCMM\BASE%20DATOS%20PARA%20ANALISIS\BASE%20DATOS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Mis%20Documentos\Mis%20archivos%20recibidos\VillaVinicioCastillo(1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Escuelas%20Publicas\Escuelas%20Armenteros%20Tony%20Hernandez\LOLIN%20NAVE%20PTA%20CAN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MIS%20DOCUMENTOS\PROYECTO%20TERMINACION%20SOFTBALL%20COJPD\PRESUPUESTO%20MODIFICADO\PRESUPUESTO_FEDOSA_14NOV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.mateo\Documents\carpeta%20de%20maria.morales\2011\VARIOS%20NO%20TERMINADOS\ESTIMADO%20COSTOS%20RELLENO%20Y%20TOLAS%20FONDO%20TANQUE%20PEDERNA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Compartidos%20Evaluacion%20y%20Costo\ANA%20MATEO\2017\FANTINO\PRES%20%2021-14-%20REPARACION%20AL%20DEPOSITO%20REGULADOR%20METALICO%20DE%201000000%20GLS%20%20DEL%20AC.%20FANTINO-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scar.encarnacion\Escritorio\PREPARACION%20TERREN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Jenny\PUERTA%20DE%20MALLA%20CICLONIOC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dell2\Escritorio\Mis%20documentos\presupuestos%202006\85-06%20Reh.%20y%20Ampl.%20Ac.%20Imbert%20(2da.%20alternativa)SIN%20PROB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ostos\Mis%20documentos\claudia\Garibaldy%20Bautista%20(Costos)\analisis%20el%20pino%20junumuc&#250;%20(version%201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Carpeta%20de%20Trabajo%20German\TRABAJANDO\rec.%20No.2%20al%20306-04%20Terminacion%20Acueducto%20Castillo%20Hostos%20(2DA%20ETAPA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scar.encarnacion\Escritorio\HIGUEY%20ZONAF\joel\PABLO%20MOYA\Documents%20and%20Settings\oscar.encarnacion\Mis%20documentos\TRABAJADO\189-09%20interconexiones%20DR%20bayaguana%20y%20const.%20Desarenado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ALBERTO%20HOLGUIN\LISTOS\116-12%20acueducto%20santa%20rosa%20de%20cotui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backup%20costos%2003\RECLAMACIONES%202005\ZONA%20II\Documents%20and%20Settings\CLAUDIA\Mis%20documentos\TRABAJO%20CLAUDIA\Garibaldy%20Bautista%20(actualizaciones)\analisis%20el%20pino%20junumuc&#25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Documents%20and%20Settings\dell2\Escritorio\ING.%20MARIA%20MORALES\desmonte,%20corte,%20cargio,%20empuje,%20ingenie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BASE%20DATOS%20PARA%20ANALISIS\BASE%20DATOS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Joel\trabajo%202010\PRESUPUESTO%2097-10%20ACUEDUCTO%20VILLA%20ALTAGRACIA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Users\CRISTIAN%20CRUZ\Documents%20and%20Settings\dell2\Escritorio\ING.%20MARIA%20MORALES\desmonte,%20corte,%20cargio,%20empuje,%20ingenieri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Users\CRISTIAN%20CRUZ\PRES055-201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JARABACOA\AC.%20JARABACOA\30-06%20TERMINACION%20REHAB.Y%20AMP.AC.JARABACOA%20PARTE%20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Mis%20Documentos\P.%20ELABORADOS%202010\ZONA%20IV\presup.elab.no.98-10%20ACUEDUCTO%20CA&#209;AFISTO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GERMAN%20NOVA\My%20Documents\Intec\MAESTRIA\Costos\Proyecto%20Final%20(SC)\Documents%20and%20Settings\Lurdes\Desktop\Samuel\Propuesta-Auditoria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LBERTO%20HOLGUIN\LISTOS\duarte\Copia%20de%20PRES.%20134-12%20ALC%20SAN%20Bo%20LOS%20MAESTROS%202%20DA%20ETAPA,%20SFM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ODIFIC.%202%20%20al%20pres%2001-09%20%20Termin%20Acueducto%20de%20Loma%20de%20Cabrera%20ucr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LAUDIA\Mis%20documentos\TRABAJO%20CLAUDIA\analisis%20seopc\Copia%20de%20Analisis%20PARA%20PRESUPUESTO%20OBRAS%20PUBLICA%20df%20enero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Garibaldy%20Bautista%20(actualizaciones)\analisis%20el%20pino%20junumuc&#250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YECTO\IMBERT_PEAD_21abr06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Mis%20Documentos\CARPETA%202010\OPERACIONES%202010\PRES055-201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Yrma\trabajos%202009\ANALISI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Mis%20Documentos\Reclamaciones%20en%20obra%202007\ZONA%20III\rec.%20No.2%20al%20306-04%20Terminacion%20Acueducto%20Castillo%20Hostos%20(2DA%20ETAPA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analisis%20seopc\Copia%20de%20Analisis%20PARA%20PRESUPUESTO%20OBRAS%20PUBLICA%20df%20enero%20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ADDENDAS%20ABRIL%202004\143-04%20%20ADDENDA%20NO.%201%20AC.%20%20EL%20LIM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</sheetNames>
    <sheetDataSet>
      <sheetData sheetId="0">
        <row r="9">
          <cell r="C9">
            <v>1525</v>
          </cell>
        </row>
        <row r="12">
          <cell r="C12">
            <v>356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3">
        <row r="212">
          <cell r="H212">
            <v>2563.429546981596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lisis PARA MODIF. 29 04"/>
      <sheetName val="Pres costos (2)"/>
      <sheetName val="#¡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BASE"/>
      <sheetName val="RECLAMACION No. 1"/>
      <sheetName val="ANALISIS  FANTINO"/>
      <sheetName val="SUELO - CEMENTO"/>
      <sheetName val="ANALISIS  2013"/>
      <sheetName val="verja malla "/>
      <sheetName val="ANALISIS HIGUEY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PA"/>
      <sheetName val="Hoja4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erja Malla Ciclonic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"/>
      <sheetName val="PRESUPUESTO MODIFICADO"/>
      <sheetName val="reclamacion 1"/>
      <sheetName val="Hoja1"/>
      <sheetName val="rec. 2"/>
      <sheetName val="an rec. 1"/>
      <sheetName val="an mov. tierra"/>
      <sheetName val="TRANSPORTE INTER"/>
      <sheetName val="VOLUMETRIA"/>
      <sheetName val="An Rec. 2 d.r. circular"/>
      <sheetName val="An Rec. 2 (d.r. final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DESPACHADO"/>
      <sheetName val="analisis"/>
      <sheetName val="pres. anal"/>
      <sheetName val="básico"/>
      <sheetName val="presupuesto"/>
      <sheetName val="analis bayaguana"/>
      <sheetName val="mov. tierra "/>
      <sheetName val="presupuesto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oja1 (2)"/>
      <sheetName val="PRES. BASE"/>
      <sheetName val="Analisis"/>
      <sheetName val="Movimiento"/>
      <sheetName val="Hoja1"/>
      <sheetName val="Verja Malla Ciclónica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ES. (2)"/>
      <sheetName val="ANALIS MARZO 2010"/>
      <sheetName val="Verja Malla Ciclonica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EXCAVACIONES"/>
      <sheetName val="promas (2)"/>
      <sheetName val="pres. elab."/>
      <sheetName val="AVERIAS"/>
      <sheetName val="Analisis"/>
      <sheetName val="pres. elab. (2)"/>
      <sheetName val="VOL.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BASE"/>
      <sheetName val="PRESUPUESTO PARTE A"/>
      <sheetName val="INSUMOS  (2)"/>
      <sheetName val="Analisis 2006"/>
      <sheetName val="Módulo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basicos"/>
      <sheetName val="ANALISIS "/>
      <sheetName val="MOVIMIENTO DE TIERRA"/>
      <sheetName val="Analisis Complementarios "/>
      <sheetName val="pres. base "/>
      <sheetName val="pres. base  definitivo"/>
      <sheetName val="ANALISIS  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PRESUPUESTO"/>
      <sheetName val="COLECTOR LOS MAESTROS OSCAR"/>
      <sheetName val="Analisisene2012"/>
      <sheetName val="ANALISIS  LADRILLO"/>
      <sheetName val="MOV TIERRA L I"/>
      <sheetName val="EMERGENCIA"/>
      <sheetName val="Hoja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actualizado joel"/>
      <sheetName val="RELACION DE PARTIDAS"/>
      <sheetName val="Presupuesto modificado No.2 ucr"/>
      <sheetName val="Presupuesto"/>
      <sheetName val="Hoja1 (2)"/>
      <sheetName val="ANALISIS DESARENADOR"/>
      <sheetName val="Presupuesto actualizado "/>
      <sheetName val="ANALISIS 2008 "/>
      <sheetName val="RELACION PARTIDAS"/>
      <sheetName val="ANALISIS 2009"/>
      <sheetName val="LISTADO"/>
      <sheetName val="ANCLAJE (Tubo centro)"/>
      <sheetName val="Presupuesto cristian "/>
      <sheetName val="ANALISIS DEL 2009"/>
      <sheetName val="#REF"/>
      <sheetName val="#¡REF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>
        <row r="9">
          <cell r="O9" t="str">
            <v>HTA1..M11~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1">
        <row r="561">
          <cell r="D561">
            <v>36.01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>
        <row r="133">
          <cell r="D133">
            <v>1350</v>
          </cell>
        </row>
      </sheetData>
      <sheetData sheetId="1">
        <row r="11">
          <cell r="B11">
            <v>1.4428531746653097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omas (2)"/>
      <sheetName val="pres. elab."/>
      <sheetName val="AVERIAS"/>
      <sheetName val="Analisis"/>
      <sheetName val="ANALISIS  1 "/>
      <sheetName val="PRESUPUESTO"/>
      <sheetName val="Hoja2"/>
      <sheetName val="Hoja3"/>
      <sheetName val="EXCAVACIONES"/>
      <sheetName val="pres. elab. (2)"/>
      <sheetName val="VOL."/>
      <sheetName val="#¡REF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"/>
      <sheetName val="REGISTRO  (2)"/>
      <sheetName val="EXCAVACIONES"/>
      <sheetName val="verja"/>
      <sheetName val="Presupuesto (2)"/>
      <sheetName val="Hoja1"/>
      <sheetName val="ANALISIS MT 2ter   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"/>
      <sheetName val="PRESUPUESTO MODIFICADO"/>
      <sheetName val="reclamacion 1"/>
      <sheetName val="Hoja1"/>
      <sheetName val="rec. 2"/>
      <sheetName val="an rec. 1"/>
      <sheetName val="an mov. tierra"/>
      <sheetName val="TRANSPORTE INTER"/>
      <sheetName val="VOLUMETRIA"/>
      <sheetName val="An Rec. 2 d.r. circular"/>
      <sheetName val="An Rec. 2 (d.r. final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1">
        <row r="563">
          <cell r="D563">
            <v>349440</v>
          </cell>
        </row>
        <row r="568">
          <cell r="D568">
            <v>448000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34.42622950819673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AV616"/>
  <sheetViews>
    <sheetView showGridLines="0" showZeros="0" tabSelected="1" defaultGridColor="0" view="pageBreakPreview" zoomScale="110" zoomScaleNormal="75" zoomScaleSheetLayoutView="110" zoomScalePageLayoutView="0" colorId="23" workbookViewId="0" topLeftCell="A1">
      <selection activeCell="I12" sqref="I12"/>
    </sheetView>
  </sheetViews>
  <sheetFormatPr defaultColWidth="12.57421875" defaultRowHeight="12.75"/>
  <cols>
    <col min="1" max="1" width="7.140625" style="98" customWidth="1"/>
    <col min="2" max="2" width="51.00390625" style="98" customWidth="1"/>
    <col min="3" max="3" width="10.421875" style="69" customWidth="1"/>
    <col min="4" max="4" width="6.421875" style="506" customWidth="1"/>
    <col min="5" max="5" width="13.421875" style="507" customWidth="1"/>
    <col min="6" max="6" width="14.00390625" style="449" customWidth="1"/>
    <col min="7" max="7" width="14.8515625" style="450" customWidth="1"/>
    <col min="8" max="8" width="20.28125" style="98" hidden="1" customWidth="1"/>
    <col min="9" max="9" width="18.28125" style="98" bestFit="1" customWidth="1"/>
    <col min="10" max="10" width="14.140625" style="98" bestFit="1" customWidth="1"/>
    <col min="11" max="11" width="15.421875" style="98" customWidth="1"/>
    <col min="12" max="12" width="19.00390625" style="98" customWidth="1"/>
    <col min="13" max="16" width="12.57421875" style="98" customWidth="1"/>
    <col min="17" max="17" width="16.421875" style="98" customWidth="1"/>
    <col min="18" max="18" width="12.57421875" style="98" customWidth="1"/>
    <col min="19" max="19" width="15.140625" style="98" customWidth="1"/>
    <col min="20" max="16384" width="12.57421875" style="98" customWidth="1"/>
  </cols>
  <sheetData>
    <row r="1" spans="1:7" s="65" customFormat="1" ht="15">
      <c r="A1" s="508"/>
      <c r="B1" s="508"/>
      <c r="C1" s="508"/>
      <c r="D1" s="508"/>
      <c r="E1" s="508"/>
      <c r="F1" s="508"/>
      <c r="G1" s="83"/>
    </row>
    <row r="2" spans="1:7" s="65" customFormat="1" ht="15">
      <c r="A2" s="508"/>
      <c r="B2" s="508"/>
      <c r="C2" s="508"/>
      <c r="D2" s="508"/>
      <c r="E2" s="508"/>
      <c r="F2" s="508"/>
      <c r="G2" s="83"/>
    </row>
    <row r="3" spans="1:7" s="65" customFormat="1" ht="15">
      <c r="A3" s="508"/>
      <c r="B3" s="508"/>
      <c r="C3" s="508"/>
      <c r="D3" s="508"/>
      <c r="E3" s="508"/>
      <c r="F3" s="508"/>
      <c r="G3" s="83"/>
    </row>
    <row r="4" spans="1:7" s="65" customFormat="1" ht="15">
      <c r="A4" s="508"/>
      <c r="B4" s="508"/>
      <c r="C4" s="508"/>
      <c r="D4" s="508"/>
      <c r="E4" s="508"/>
      <c r="F4" s="508"/>
      <c r="G4" s="83"/>
    </row>
    <row r="5" spans="1:7" s="66" customFormat="1" ht="12.75">
      <c r="A5" s="67"/>
      <c r="B5" s="68"/>
      <c r="C5" s="69"/>
      <c r="D5" s="67"/>
      <c r="E5" s="70"/>
      <c r="F5" s="71"/>
      <c r="G5" s="84"/>
    </row>
    <row r="6" spans="1:7" s="66" customFormat="1" ht="12.75">
      <c r="A6" s="509" t="s">
        <v>262</v>
      </c>
      <c r="B6" s="509"/>
      <c r="C6" s="509"/>
      <c r="D6" s="509"/>
      <c r="E6" s="509"/>
      <c r="F6" s="509"/>
      <c r="G6" s="85"/>
    </row>
    <row r="7" spans="1:19" s="73" customFormat="1" ht="12.75">
      <c r="A7" s="67" t="s">
        <v>75</v>
      </c>
      <c r="B7" s="67"/>
      <c r="C7" s="69"/>
      <c r="D7" s="67" t="s">
        <v>76</v>
      </c>
      <c r="E7" s="70"/>
      <c r="F7" s="72"/>
      <c r="G7" s="86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7" s="74" customFormat="1" ht="6" customHeight="1" thickBot="1">
      <c r="A8" s="67"/>
      <c r="B8" s="67"/>
      <c r="C8" s="69"/>
      <c r="D8" s="67"/>
      <c r="E8" s="70"/>
      <c r="F8" s="72"/>
      <c r="G8" s="86"/>
    </row>
    <row r="9" spans="1:19" ht="14.25" customHeight="1" thickBot="1">
      <c r="A9" s="93" t="s">
        <v>22</v>
      </c>
      <c r="B9" s="93" t="s">
        <v>23</v>
      </c>
      <c r="C9" s="94" t="s">
        <v>24</v>
      </c>
      <c r="D9" s="95" t="s">
        <v>16</v>
      </c>
      <c r="E9" s="93" t="s">
        <v>0</v>
      </c>
      <c r="F9" s="96" t="s">
        <v>25</v>
      </c>
      <c r="G9" s="97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s="52" customFormat="1" ht="15">
      <c r="A10" s="99"/>
      <c r="B10" s="99"/>
      <c r="C10" s="100"/>
      <c r="D10" s="99"/>
      <c r="E10" s="101"/>
      <c r="F10" s="99"/>
      <c r="G10" s="10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s="52" customFormat="1" ht="15">
      <c r="A11" s="102" t="s">
        <v>1</v>
      </c>
      <c r="B11" s="103" t="s">
        <v>86</v>
      </c>
      <c r="C11" s="104"/>
      <c r="D11" s="105"/>
      <c r="E11" s="104"/>
      <c r="F11" s="104"/>
      <c r="G11" s="10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s="52" customFormat="1" ht="15">
      <c r="A12" s="106">
        <v>1</v>
      </c>
      <c r="B12" s="103" t="s">
        <v>87</v>
      </c>
      <c r="C12" s="104"/>
      <c r="D12" s="105"/>
      <c r="E12" s="104"/>
      <c r="F12" s="104"/>
      <c r="G12" s="10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1:19" s="52" customFormat="1" ht="15">
      <c r="A13" s="107">
        <v>1.1</v>
      </c>
      <c r="B13" s="108" t="s">
        <v>88</v>
      </c>
      <c r="C13" s="109">
        <v>1</v>
      </c>
      <c r="D13" s="110" t="s">
        <v>7</v>
      </c>
      <c r="E13" s="111"/>
      <c r="F13" s="5">
        <f aca="true" t="shared" si="0" ref="F13:F26">ROUND((C13*E13),2)</f>
        <v>0</v>
      </c>
      <c r="G13" s="10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s="52" customFormat="1" ht="15">
      <c r="A14" s="107">
        <v>1.2</v>
      </c>
      <c r="B14" s="108" t="s">
        <v>89</v>
      </c>
      <c r="C14" s="109">
        <v>1</v>
      </c>
      <c r="D14" s="110" t="s">
        <v>7</v>
      </c>
      <c r="E14" s="111"/>
      <c r="F14" s="5">
        <f t="shared" si="0"/>
        <v>0</v>
      </c>
      <c r="G14" s="10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1:19" s="52" customFormat="1" ht="15">
      <c r="A15" s="107">
        <v>1.3</v>
      </c>
      <c r="B15" s="112" t="s">
        <v>83</v>
      </c>
      <c r="C15" s="113">
        <v>2</v>
      </c>
      <c r="D15" s="114" t="s">
        <v>7</v>
      </c>
      <c r="E15" s="115"/>
      <c r="F15" s="5">
        <f t="shared" si="0"/>
        <v>0</v>
      </c>
      <c r="G15" s="10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1:19" s="52" customFormat="1" ht="15">
      <c r="A16" s="107">
        <v>1.4</v>
      </c>
      <c r="B16" s="108" t="s">
        <v>90</v>
      </c>
      <c r="C16" s="116">
        <v>2</v>
      </c>
      <c r="D16" s="114" t="s">
        <v>7</v>
      </c>
      <c r="E16" s="115"/>
      <c r="F16" s="5">
        <f t="shared" si="0"/>
        <v>0</v>
      </c>
      <c r="G16" s="10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19" s="52" customFormat="1" ht="15">
      <c r="A17" s="107">
        <v>1.5</v>
      </c>
      <c r="B17" s="112" t="s">
        <v>91</v>
      </c>
      <c r="C17" s="113">
        <v>160</v>
      </c>
      <c r="D17" s="114" t="s">
        <v>82</v>
      </c>
      <c r="E17" s="117"/>
      <c r="F17" s="5">
        <f t="shared" si="0"/>
        <v>0</v>
      </c>
      <c r="G17" s="10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19" s="52" customFormat="1" ht="25.5">
      <c r="A18" s="107">
        <v>1.6</v>
      </c>
      <c r="B18" s="112" t="s">
        <v>309</v>
      </c>
      <c r="C18" s="109">
        <v>3</v>
      </c>
      <c r="D18" s="110" t="s">
        <v>7</v>
      </c>
      <c r="E18" s="118"/>
      <c r="F18" s="5">
        <f t="shared" si="0"/>
        <v>0</v>
      </c>
      <c r="G18" s="10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s="52" customFormat="1" ht="15">
      <c r="A19" s="107">
        <v>1.7</v>
      </c>
      <c r="B19" s="119" t="s">
        <v>92</v>
      </c>
      <c r="C19" s="120">
        <v>3</v>
      </c>
      <c r="D19" s="121" t="s">
        <v>7</v>
      </c>
      <c r="E19" s="115"/>
      <c r="F19" s="5">
        <f t="shared" si="0"/>
        <v>0</v>
      </c>
      <c r="G19" s="10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s="52" customFormat="1" ht="15">
      <c r="A20" s="107">
        <v>1.8</v>
      </c>
      <c r="B20" s="122" t="s">
        <v>93</v>
      </c>
      <c r="C20" s="123">
        <v>3</v>
      </c>
      <c r="D20" s="124" t="s">
        <v>7</v>
      </c>
      <c r="E20" s="125"/>
      <c r="F20" s="5">
        <f t="shared" si="0"/>
        <v>0</v>
      </c>
      <c r="G20" s="10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s="52" customFormat="1" ht="15">
      <c r="A21" s="107">
        <v>1.9</v>
      </c>
      <c r="B21" s="122" t="s">
        <v>94</v>
      </c>
      <c r="C21" s="126">
        <v>2</v>
      </c>
      <c r="D21" s="127" t="s">
        <v>7</v>
      </c>
      <c r="E21" s="128"/>
      <c r="F21" s="5">
        <f t="shared" si="0"/>
        <v>0</v>
      </c>
      <c r="G21" s="10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s="52" customFormat="1" ht="15">
      <c r="A22" s="129">
        <v>1.1</v>
      </c>
      <c r="B22" s="122" t="s">
        <v>126</v>
      </c>
      <c r="C22" s="126">
        <v>2</v>
      </c>
      <c r="D22" s="127" t="s">
        <v>7</v>
      </c>
      <c r="E22" s="128"/>
      <c r="F22" s="5">
        <f t="shared" si="0"/>
        <v>0</v>
      </c>
      <c r="G22" s="10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s="52" customFormat="1" ht="15">
      <c r="A23" s="129">
        <v>1.11</v>
      </c>
      <c r="B23" s="122" t="s">
        <v>261</v>
      </c>
      <c r="C23" s="123">
        <v>1</v>
      </c>
      <c r="D23" s="124" t="s">
        <v>7</v>
      </c>
      <c r="E23" s="5"/>
      <c r="F23" s="5">
        <f t="shared" si="0"/>
        <v>0</v>
      </c>
      <c r="G23" s="130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1:19" s="52" customFormat="1" ht="15">
      <c r="A24" s="129">
        <v>1.12</v>
      </c>
      <c r="B24" s="131" t="s">
        <v>95</v>
      </c>
      <c r="C24" s="132">
        <v>2</v>
      </c>
      <c r="D24" s="133" t="s">
        <v>7</v>
      </c>
      <c r="E24" s="134"/>
      <c r="F24" s="5">
        <f t="shared" si="0"/>
        <v>0</v>
      </c>
      <c r="G24" s="10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1:19" s="52" customFormat="1" ht="15">
      <c r="A25" s="129">
        <v>1.13</v>
      </c>
      <c r="B25" s="119" t="s">
        <v>96</v>
      </c>
      <c r="C25" s="135">
        <v>2</v>
      </c>
      <c r="D25" s="121" t="s">
        <v>7</v>
      </c>
      <c r="E25" s="134"/>
      <c r="F25" s="5">
        <f t="shared" si="0"/>
        <v>0</v>
      </c>
      <c r="G25" s="10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1:19" s="52" customFormat="1" ht="15">
      <c r="A26" s="129">
        <v>1.14</v>
      </c>
      <c r="B26" s="122" t="s">
        <v>97</v>
      </c>
      <c r="C26" s="123">
        <v>2</v>
      </c>
      <c r="D26" s="124" t="s">
        <v>7</v>
      </c>
      <c r="E26" s="136"/>
      <c r="F26" s="5">
        <f t="shared" si="0"/>
        <v>0</v>
      </c>
      <c r="G26" s="10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1:19" s="52" customFormat="1" ht="15">
      <c r="A27" s="137"/>
      <c r="B27" s="122"/>
      <c r="C27" s="138"/>
      <c r="D27" s="139"/>
      <c r="E27" s="140"/>
      <c r="F27" s="141"/>
      <c r="G27" s="10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1:19" s="52" customFormat="1" ht="15">
      <c r="A28" s="142">
        <v>2</v>
      </c>
      <c r="B28" s="143" t="s">
        <v>84</v>
      </c>
      <c r="C28" s="144"/>
      <c r="D28" s="145"/>
      <c r="E28" s="146"/>
      <c r="F28" s="147"/>
      <c r="G28" s="10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1:19" s="52" customFormat="1" ht="15">
      <c r="A29" s="148">
        <v>2.1</v>
      </c>
      <c r="B29" s="149" t="s">
        <v>98</v>
      </c>
      <c r="C29" s="150">
        <v>1</v>
      </c>
      <c r="D29" s="151" t="s">
        <v>7</v>
      </c>
      <c r="E29" s="152"/>
      <c r="F29" s="5">
        <f aca="true" t="shared" si="1" ref="F29:F91">ROUND((C29*E29),2)</f>
        <v>0</v>
      </c>
      <c r="G29" s="10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1:19" s="52" customFormat="1" ht="15">
      <c r="A30" s="153">
        <v>2.2</v>
      </c>
      <c r="B30" s="149" t="s">
        <v>99</v>
      </c>
      <c r="C30" s="132">
        <v>1</v>
      </c>
      <c r="D30" s="151" t="s">
        <v>7</v>
      </c>
      <c r="E30" s="152"/>
      <c r="F30" s="5">
        <f t="shared" si="1"/>
        <v>0</v>
      </c>
      <c r="G30" s="10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19" s="52" customFormat="1" ht="15">
      <c r="A31" s="148">
        <v>2.3</v>
      </c>
      <c r="B31" s="149" t="s">
        <v>100</v>
      </c>
      <c r="C31" s="132">
        <v>1</v>
      </c>
      <c r="D31" s="151" t="s">
        <v>7</v>
      </c>
      <c r="E31" s="152"/>
      <c r="F31" s="5">
        <f t="shared" si="1"/>
        <v>0</v>
      </c>
      <c r="G31" s="10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19" s="52" customFormat="1" ht="15">
      <c r="A32" s="153">
        <v>2.4</v>
      </c>
      <c r="B32" s="149" t="s">
        <v>101</v>
      </c>
      <c r="C32" s="150">
        <v>2</v>
      </c>
      <c r="D32" s="151" t="s">
        <v>7</v>
      </c>
      <c r="E32" s="152"/>
      <c r="F32" s="5">
        <f t="shared" si="1"/>
        <v>0</v>
      </c>
      <c r="G32" s="10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1:19" s="52" customFormat="1" ht="15">
      <c r="A33" s="148">
        <v>2.5</v>
      </c>
      <c r="B33" s="149" t="s">
        <v>102</v>
      </c>
      <c r="C33" s="150">
        <v>2</v>
      </c>
      <c r="D33" s="151" t="s">
        <v>7</v>
      </c>
      <c r="E33" s="152"/>
      <c r="F33" s="5">
        <f t="shared" si="1"/>
        <v>0</v>
      </c>
      <c r="G33" s="10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1:19" s="52" customFormat="1" ht="15">
      <c r="A34" s="153">
        <v>2.6</v>
      </c>
      <c r="B34" s="149" t="s">
        <v>103</v>
      </c>
      <c r="C34" s="150">
        <v>2</v>
      </c>
      <c r="D34" s="151" t="s">
        <v>7</v>
      </c>
      <c r="E34" s="152"/>
      <c r="F34" s="5">
        <f t="shared" si="1"/>
        <v>0</v>
      </c>
      <c r="G34" s="10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1:19" s="52" customFormat="1" ht="15">
      <c r="A35" s="148">
        <v>2.7</v>
      </c>
      <c r="B35" s="149" t="s">
        <v>104</v>
      </c>
      <c r="C35" s="150">
        <v>2</v>
      </c>
      <c r="D35" s="151" t="s">
        <v>7</v>
      </c>
      <c r="E35" s="152"/>
      <c r="F35" s="5">
        <f t="shared" si="1"/>
        <v>0</v>
      </c>
      <c r="G35" s="10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19" s="52" customFormat="1" ht="15">
      <c r="A36" s="153">
        <v>2.8</v>
      </c>
      <c r="B36" s="122" t="s">
        <v>105</v>
      </c>
      <c r="C36" s="150">
        <v>160</v>
      </c>
      <c r="D36" s="151" t="s">
        <v>82</v>
      </c>
      <c r="E36" s="152"/>
      <c r="F36" s="5">
        <f t="shared" si="1"/>
        <v>0</v>
      </c>
      <c r="G36" s="10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1:19" s="52" customFormat="1" ht="15">
      <c r="A37" s="148">
        <v>2.9</v>
      </c>
      <c r="B37" s="122" t="s">
        <v>106</v>
      </c>
      <c r="C37" s="150">
        <v>220</v>
      </c>
      <c r="D37" s="151" t="s">
        <v>82</v>
      </c>
      <c r="E37" s="152"/>
      <c r="F37" s="5">
        <f t="shared" si="1"/>
        <v>0</v>
      </c>
      <c r="G37" s="10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1:19" s="52" customFormat="1" ht="15">
      <c r="A38" s="154">
        <v>2.1</v>
      </c>
      <c r="B38" s="122" t="s">
        <v>107</v>
      </c>
      <c r="C38" s="150">
        <v>60</v>
      </c>
      <c r="D38" s="151" t="s">
        <v>82</v>
      </c>
      <c r="E38" s="152"/>
      <c r="F38" s="5">
        <f t="shared" si="1"/>
        <v>0</v>
      </c>
      <c r="G38" s="10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1:19" s="52" customFormat="1" ht="15">
      <c r="A39" s="155">
        <v>2.11</v>
      </c>
      <c r="B39" s="122" t="s">
        <v>108</v>
      </c>
      <c r="C39" s="150">
        <v>60</v>
      </c>
      <c r="D39" s="151" t="s">
        <v>82</v>
      </c>
      <c r="E39" s="152"/>
      <c r="F39" s="5">
        <f t="shared" si="1"/>
        <v>0</v>
      </c>
      <c r="G39" s="10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1:19" s="52" customFormat="1" ht="15">
      <c r="A40" s="154">
        <v>2.12</v>
      </c>
      <c r="B40" s="122" t="s">
        <v>109</v>
      </c>
      <c r="C40" s="150">
        <v>80</v>
      </c>
      <c r="D40" s="151" t="s">
        <v>82</v>
      </c>
      <c r="E40" s="152"/>
      <c r="F40" s="5">
        <f t="shared" si="1"/>
        <v>0</v>
      </c>
      <c r="G40" s="10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1:19" s="52" customFormat="1" ht="15">
      <c r="A41" s="155">
        <v>2.13</v>
      </c>
      <c r="B41" s="122" t="s">
        <v>110</v>
      </c>
      <c r="C41" s="150">
        <v>80</v>
      </c>
      <c r="D41" s="151" t="s">
        <v>82</v>
      </c>
      <c r="E41" s="152"/>
      <c r="F41" s="5">
        <f t="shared" si="1"/>
        <v>0</v>
      </c>
      <c r="G41" s="10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19" s="52" customFormat="1" ht="12.75" customHeight="1">
      <c r="A42" s="154">
        <v>2.14</v>
      </c>
      <c r="B42" s="122" t="s">
        <v>111</v>
      </c>
      <c r="C42" s="150">
        <v>1</v>
      </c>
      <c r="D42" s="151" t="s">
        <v>7</v>
      </c>
      <c r="E42" s="152"/>
      <c r="F42" s="5">
        <f t="shared" si="1"/>
        <v>0</v>
      </c>
      <c r="G42" s="10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1:19" s="52" customFormat="1" ht="15">
      <c r="A43" s="155">
        <v>2.15</v>
      </c>
      <c r="B43" s="122" t="s">
        <v>112</v>
      </c>
      <c r="C43" s="150">
        <v>1</v>
      </c>
      <c r="D43" s="151" t="s">
        <v>7</v>
      </c>
      <c r="E43" s="152"/>
      <c r="F43" s="5">
        <f t="shared" si="1"/>
        <v>0</v>
      </c>
      <c r="G43" s="10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1:19" s="52" customFormat="1" ht="15">
      <c r="A44" s="154">
        <v>2.16</v>
      </c>
      <c r="B44" s="122" t="s">
        <v>113</v>
      </c>
      <c r="C44" s="150">
        <v>1</v>
      </c>
      <c r="D44" s="151" t="s">
        <v>7</v>
      </c>
      <c r="E44" s="152"/>
      <c r="F44" s="5">
        <f t="shared" si="1"/>
        <v>0</v>
      </c>
      <c r="G44" s="10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1:19" s="52" customFormat="1" ht="15">
      <c r="A45" s="155">
        <v>2.17</v>
      </c>
      <c r="B45" s="122" t="s">
        <v>114</v>
      </c>
      <c r="C45" s="150">
        <v>4</v>
      </c>
      <c r="D45" s="151" t="s">
        <v>7</v>
      </c>
      <c r="E45" s="152"/>
      <c r="F45" s="5">
        <f t="shared" si="1"/>
        <v>0</v>
      </c>
      <c r="G45" s="10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1:19" s="52" customFormat="1" ht="15">
      <c r="A46" s="154">
        <v>2.18</v>
      </c>
      <c r="B46" s="122" t="s">
        <v>115</v>
      </c>
      <c r="C46" s="150">
        <v>60</v>
      </c>
      <c r="D46" s="151" t="s">
        <v>82</v>
      </c>
      <c r="E46" s="152"/>
      <c r="F46" s="5">
        <f t="shared" si="1"/>
        <v>0</v>
      </c>
      <c r="G46" s="10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1:19" s="52" customFormat="1" ht="15">
      <c r="A47" s="155">
        <v>2.19</v>
      </c>
      <c r="B47" s="122" t="s">
        <v>116</v>
      </c>
      <c r="C47" s="150">
        <v>1</v>
      </c>
      <c r="D47" s="151" t="s">
        <v>7</v>
      </c>
      <c r="E47" s="152"/>
      <c r="F47" s="5">
        <f t="shared" si="1"/>
        <v>0</v>
      </c>
      <c r="G47" s="10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1:19" s="52" customFormat="1" ht="15">
      <c r="A48" s="154">
        <v>2.2</v>
      </c>
      <c r="B48" s="122" t="s">
        <v>117</v>
      </c>
      <c r="C48" s="150">
        <v>1</v>
      </c>
      <c r="D48" s="151" t="s">
        <v>7</v>
      </c>
      <c r="E48" s="152"/>
      <c r="F48" s="5">
        <f t="shared" si="1"/>
        <v>0</v>
      </c>
      <c r="G48" s="10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1:19" s="52" customFormat="1" ht="15">
      <c r="A49" s="155">
        <v>2.21</v>
      </c>
      <c r="B49" s="122" t="s">
        <v>210</v>
      </c>
      <c r="C49" s="150">
        <v>2</v>
      </c>
      <c r="D49" s="151" t="s">
        <v>7</v>
      </c>
      <c r="E49" s="152"/>
      <c r="F49" s="5">
        <f t="shared" si="1"/>
        <v>0</v>
      </c>
      <c r="G49" s="10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1:19" s="52" customFormat="1" ht="15">
      <c r="A50" s="154">
        <v>2.22</v>
      </c>
      <c r="B50" s="122" t="s">
        <v>211</v>
      </c>
      <c r="C50" s="150">
        <v>1</v>
      </c>
      <c r="D50" s="151" t="s">
        <v>7</v>
      </c>
      <c r="E50" s="152"/>
      <c r="F50" s="5">
        <f t="shared" si="1"/>
        <v>0</v>
      </c>
      <c r="G50" s="10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1:19" s="52" customFormat="1" ht="15">
      <c r="A51" s="156">
        <v>2.23</v>
      </c>
      <c r="B51" s="157" t="s">
        <v>252</v>
      </c>
      <c r="C51" s="158">
        <v>1</v>
      </c>
      <c r="D51" s="159" t="s">
        <v>7</v>
      </c>
      <c r="E51" s="160"/>
      <c r="F51" s="161">
        <f t="shared" si="1"/>
        <v>0</v>
      </c>
      <c r="G51" s="162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1:19" s="52" customFormat="1" ht="15">
      <c r="A52" s="148"/>
      <c r="B52" s="122"/>
      <c r="C52" s="150"/>
      <c r="D52" s="151"/>
      <c r="E52" s="152"/>
      <c r="F52" s="5">
        <f t="shared" si="1"/>
        <v>0</v>
      </c>
      <c r="G52" s="10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1:19" s="52" customFormat="1" ht="15">
      <c r="A53" s="142">
        <v>3</v>
      </c>
      <c r="B53" s="143" t="s">
        <v>118</v>
      </c>
      <c r="C53" s="144"/>
      <c r="D53" s="145"/>
      <c r="E53" s="146"/>
      <c r="F53" s="5">
        <f t="shared" si="1"/>
        <v>0</v>
      </c>
      <c r="G53" s="10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1:19" s="52" customFormat="1" ht="54.75" customHeight="1">
      <c r="A54" s="148">
        <v>3.1</v>
      </c>
      <c r="B54" s="163" t="s">
        <v>304</v>
      </c>
      <c r="C54" s="164">
        <v>1</v>
      </c>
      <c r="D54" s="139" t="s">
        <v>7</v>
      </c>
      <c r="E54" s="140"/>
      <c r="F54" s="5">
        <f t="shared" si="1"/>
        <v>0</v>
      </c>
      <c r="G54" s="10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1:19" s="52" customFormat="1" ht="15">
      <c r="A55" s="153">
        <v>3.2</v>
      </c>
      <c r="B55" s="122" t="s">
        <v>119</v>
      </c>
      <c r="C55" s="165">
        <v>1</v>
      </c>
      <c r="D55" s="166" t="s">
        <v>7</v>
      </c>
      <c r="E55" s="167"/>
      <c r="F55" s="5">
        <f t="shared" si="1"/>
        <v>0</v>
      </c>
      <c r="G55" s="10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1:19" s="52" customFormat="1" ht="12.75" customHeight="1">
      <c r="A56" s="153"/>
      <c r="B56" s="122"/>
      <c r="C56" s="165"/>
      <c r="D56" s="166"/>
      <c r="E56" s="167"/>
      <c r="F56" s="5"/>
      <c r="G56" s="10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1:19" s="52" customFormat="1" ht="11.25" customHeight="1">
      <c r="A57" s="168">
        <v>3.3</v>
      </c>
      <c r="B57" s="143" t="s">
        <v>263</v>
      </c>
      <c r="C57" s="165"/>
      <c r="D57" s="166"/>
      <c r="E57" s="167"/>
      <c r="F57" s="5"/>
      <c r="G57" s="10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1:19" s="52" customFormat="1" ht="25.5">
      <c r="A58" s="169" t="s">
        <v>264</v>
      </c>
      <c r="B58" s="122" t="s">
        <v>208</v>
      </c>
      <c r="C58" s="164">
        <v>2</v>
      </c>
      <c r="D58" s="139" t="s">
        <v>7</v>
      </c>
      <c r="E58" s="140"/>
      <c r="F58" s="5">
        <f t="shared" si="1"/>
        <v>0</v>
      </c>
      <c r="G58" s="10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1:19" s="52" customFormat="1" ht="25.5">
      <c r="A59" s="169" t="s">
        <v>265</v>
      </c>
      <c r="B59" s="122" t="s">
        <v>209</v>
      </c>
      <c r="C59" s="164">
        <v>2</v>
      </c>
      <c r="D59" s="139" t="s">
        <v>7</v>
      </c>
      <c r="E59" s="140"/>
      <c r="F59" s="5">
        <f t="shared" si="1"/>
        <v>0</v>
      </c>
      <c r="G59" s="10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1:19" s="52" customFormat="1" ht="15">
      <c r="A60" s="169" t="s">
        <v>266</v>
      </c>
      <c r="B60" s="170" t="s">
        <v>305</v>
      </c>
      <c r="C60" s="164">
        <v>1</v>
      </c>
      <c r="D60" s="139" t="s">
        <v>7</v>
      </c>
      <c r="E60" s="140"/>
      <c r="F60" s="5">
        <f t="shared" si="1"/>
        <v>0</v>
      </c>
      <c r="G60" s="10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1:19" s="52" customFormat="1" ht="25.5">
      <c r="A61" s="169" t="s">
        <v>267</v>
      </c>
      <c r="B61" s="163" t="s">
        <v>306</v>
      </c>
      <c r="C61" s="165">
        <v>1</v>
      </c>
      <c r="D61" s="166" t="s">
        <v>7</v>
      </c>
      <c r="E61" s="167"/>
      <c r="F61" s="5">
        <f t="shared" si="1"/>
        <v>0</v>
      </c>
      <c r="G61" s="10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19" s="52" customFormat="1" ht="25.5">
      <c r="A62" s="169" t="s">
        <v>268</v>
      </c>
      <c r="B62" s="122" t="s">
        <v>148</v>
      </c>
      <c r="C62" s="165">
        <v>1</v>
      </c>
      <c r="D62" s="166" t="s">
        <v>7</v>
      </c>
      <c r="E62" s="167"/>
      <c r="F62" s="5">
        <f t="shared" si="1"/>
        <v>0</v>
      </c>
      <c r="G62" s="10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1:19" s="52" customFormat="1" ht="25.5">
      <c r="A63" s="169" t="s">
        <v>269</v>
      </c>
      <c r="B63" s="122" t="s">
        <v>143</v>
      </c>
      <c r="C63" s="165">
        <v>1</v>
      </c>
      <c r="D63" s="166" t="s">
        <v>7</v>
      </c>
      <c r="E63" s="167"/>
      <c r="F63" s="5">
        <f t="shared" si="1"/>
        <v>0</v>
      </c>
      <c r="G63" s="10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1:19" s="52" customFormat="1" ht="25.5">
      <c r="A64" s="169" t="s">
        <v>270</v>
      </c>
      <c r="B64" s="122" t="s">
        <v>120</v>
      </c>
      <c r="C64" s="165">
        <v>1</v>
      </c>
      <c r="D64" s="166" t="s">
        <v>7</v>
      </c>
      <c r="E64" s="167"/>
      <c r="F64" s="5">
        <f t="shared" si="1"/>
        <v>0</v>
      </c>
      <c r="G64" s="10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1:19" s="52" customFormat="1" ht="25.5">
      <c r="A65" s="169" t="s">
        <v>271</v>
      </c>
      <c r="B65" s="122" t="s">
        <v>121</v>
      </c>
      <c r="C65" s="165">
        <v>2</v>
      </c>
      <c r="D65" s="166" t="s">
        <v>7</v>
      </c>
      <c r="E65" s="167"/>
      <c r="F65" s="5">
        <f t="shared" si="1"/>
        <v>0</v>
      </c>
      <c r="G65" s="10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1:19" s="52" customFormat="1" ht="25.5">
      <c r="A66" s="169" t="s">
        <v>272</v>
      </c>
      <c r="B66" s="122" t="s">
        <v>122</v>
      </c>
      <c r="C66" s="165">
        <v>1</v>
      </c>
      <c r="D66" s="166" t="s">
        <v>7</v>
      </c>
      <c r="E66" s="167"/>
      <c r="F66" s="5">
        <f t="shared" si="1"/>
        <v>0</v>
      </c>
      <c r="G66" s="10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1:19" s="52" customFormat="1" ht="15">
      <c r="A67" s="169" t="s">
        <v>273</v>
      </c>
      <c r="B67" s="122" t="s">
        <v>85</v>
      </c>
      <c r="C67" s="171">
        <v>1</v>
      </c>
      <c r="D67" s="172" t="s">
        <v>7</v>
      </c>
      <c r="E67" s="173"/>
      <c r="F67" s="5">
        <f t="shared" si="1"/>
        <v>0</v>
      </c>
      <c r="G67" s="10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1:19" s="52" customFormat="1" ht="25.5">
      <c r="A68" s="169" t="s">
        <v>274</v>
      </c>
      <c r="B68" s="122" t="s">
        <v>123</v>
      </c>
      <c r="C68" s="165">
        <v>1</v>
      </c>
      <c r="D68" s="166" t="s">
        <v>7</v>
      </c>
      <c r="E68" s="167"/>
      <c r="F68" s="5">
        <f t="shared" si="1"/>
        <v>0</v>
      </c>
      <c r="G68" s="10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1:19" s="52" customFormat="1" ht="25.5">
      <c r="A69" s="169" t="s">
        <v>275</v>
      </c>
      <c r="B69" s="149" t="s">
        <v>149</v>
      </c>
      <c r="C69" s="174">
        <v>1</v>
      </c>
      <c r="D69" s="166" t="s">
        <v>7</v>
      </c>
      <c r="E69" s="175"/>
      <c r="F69" s="5">
        <f t="shared" si="1"/>
        <v>0</v>
      </c>
      <c r="G69" s="10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1:19" s="52" customFormat="1" ht="25.5">
      <c r="A70" s="169" t="s">
        <v>276</v>
      </c>
      <c r="B70" s="149" t="s">
        <v>145</v>
      </c>
      <c r="C70" s="174">
        <v>1</v>
      </c>
      <c r="D70" s="166" t="s">
        <v>7</v>
      </c>
      <c r="E70" s="175"/>
      <c r="F70" s="5">
        <f t="shared" si="1"/>
        <v>0</v>
      </c>
      <c r="G70" s="10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1:19" s="52" customFormat="1" ht="15">
      <c r="A71" s="169" t="s">
        <v>277</v>
      </c>
      <c r="B71" s="122" t="s">
        <v>307</v>
      </c>
      <c r="C71" s="165">
        <v>1</v>
      </c>
      <c r="D71" s="166" t="s">
        <v>7</v>
      </c>
      <c r="E71" s="167"/>
      <c r="F71" s="5">
        <f t="shared" si="1"/>
        <v>0</v>
      </c>
      <c r="G71" s="10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1:19" s="52" customFormat="1" ht="15">
      <c r="A72" s="169" t="s">
        <v>278</v>
      </c>
      <c r="B72" s="122" t="s">
        <v>124</v>
      </c>
      <c r="C72" s="165">
        <v>1</v>
      </c>
      <c r="D72" s="166" t="s">
        <v>7</v>
      </c>
      <c r="E72" s="167"/>
      <c r="F72" s="5">
        <f t="shared" si="1"/>
        <v>0</v>
      </c>
      <c r="G72" s="10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1:19" s="52" customFormat="1" ht="15">
      <c r="A73" s="176"/>
      <c r="B73" s="177" t="s">
        <v>140</v>
      </c>
      <c r="C73" s="178"/>
      <c r="D73" s="124"/>
      <c r="E73" s="179"/>
      <c r="F73" s="180">
        <f>SUM(F12:F72)</f>
        <v>0</v>
      </c>
      <c r="G73" s="10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1:19" s="52" customFormat="1" ht="15">
      <c r="A74" s="176"/>
      <c r="B74" s="177"/>
      <c r="C74" s="178"/>
      <c r="D74" s="124"/>
      <c r="E74" s="179"/>
      <c r="F74" s="5">
        <f t="shared" si="1"/>
        <v>0</v>
      </c>
      <c r="G74" s="10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1:19" s="52" customFormat="1" ht="15">
      <c r="A75" s="102" t="s">
        <v>21</v>
      </c>
      <c r="B75" s="103" t="s">
        <v>125</v>
      </c>
      <c r="C75" s="104"/>
      <c r="D75" s="105"/>
      <c r="E75" s="181"/>
      <c r="F75" s="5">
        <f t="shared" si="1"/>
        <v>0</v>
      </c>
      <c r="G75" s="10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1:19" s="52" customFormat="1" ht="15">
      <c r="A76" s="102"/>
      <c r="B76" s="103"/>
      <c r="C76" s="104"/>
      <c r="D76" s="105"/>
      <c r="E76" s="181"/>
      <c r="F76" s="5">
        <f t="shared" si="1"/>
        <v>0</v>
      </c>
      <c r="G76" s="10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19" s="52" customFormat="1" ht="15">
      <c r="A77" s="106">
        <v>1</v>
      </c>
      <c r="B77" s="103" t="s">
        <v>87</v>
      </c>
      <c r="C77" s="104"/>
      <c r="D77" s="105"/>
      <c r="E77" s="181"/>
      <c r="F77" s="5">
        <f t="shared" si="1"/>
        <v>0</v>
      </c>
      <c r="G77" s="10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1:19" s="52" customFormat="1" ht="15">
      <c r="A78" s="107">
        <v>1.1</v>
      </c>
      <c r="B78" s="108" t="s">
        <v>88</v>
      </c>
      <c r="C78" s="109">
        <v>1</v>
      </c>
      <c r="D78" s="110" t="s">
        <v>7</v>
      </c>
      <c r="E78" s="111"/>
      <c r="F78" s="5">
        <f t="shared" si="1"/>
        <v>0</v>
      </c>
      <c r="G78" s="10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1:19" s="52" customFormat="1" ht="15">
      <c r="A79" s="107">
        <v>1.2</v>
      </c>
      <c r="B79" s="108" t="s">
        <v>89</v>
      </c>
      <c r="C79" s="109">
        <v>1</v>
      </c>
      <c r="D79" s="110" t="s">
        <v>7</v>
      </c>
      <c r="E79" s="111"/>
      <c r="F79" s="5">
        <f t="shared" si="1"/>
        <v>0</v>
      </c>
      <c r="G79" s="10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1:19" s="52" customFormat="1" ht="15">
      <c r="A80" s="107">
        <v>1.3</v>
      </c>
      <c r="B80" s="112" t="s">
        <v>83</v>
      </c>
      <c r="C80" s="182">
        <v>2</v>
      </c>
      <c r="D80" s="183" t="s">
        <v>7</v>
      </c>
      <c r="E80" s="184"/>
      <c r="F80" s="5">
        <f t="shared" si="1"/>
        <v>0</v>
      </c>
      <c r="G80" s="10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1:19" s="185" customFormat="1" ht="15">
      <c r="A81" s="107">
        <v>1.4</v>
      </c>
      <c r="B81" s="108" t="s">
        <v>90</v>
      </c>
      <c r="C81" s="116">
        <v>2</v>
      </c>
      <c r="D81" s="114" t="s">
        <v>7</v>
      </c>
      <c r="E81" s="115"/>
      <c r="F81" s="5">
        <f t="shared" si="1"/>
        <v>0</v>
      </c>
      <c r="G81" s="10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1:19" s="186" customFormat="1" ht="15">
      <c r="A82" s="107">
        <v>1.5</v>
      </c>
      <c r="B82" s="112" t="s">
        <v>91</v>
      </c>
      <c r="C82" s="113">
        <v>160</v>
      </c>
      <c r="D82" s="114" t="s">
        <v>82</v>
      </c>
      <c r="E82" s="117"/>
      <c r="F82" s="5">
        <f t="shared" si="1"/>
        <v>0</v>
      </c>
      <c r="G82" s="10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1:19" s="52" customFormat="1" ht="30" customHeight="1">
      <c r="A83" s="107">
        <v>1.6</v>
      </c>
      <c r="B83" s="112" t="s">
        <v>309</v>
      </c>
      <c r="C83" s="109">
        <v>3</v>
      </c>
      <c r="D83" s="110" t="s">
        <v>7</v>
      </c>
      <c r="E83" s="118"/>
      <c r="F83" s="5">
        <f t="shared" si="1"/>
        <v>0</v>
      </c>
      <c r="G83" s="10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1:19" s="52" customFormat="1" ht="15">
      <c r="A84" s="107">
        <v>1.7</v>
      </c>
      <c r="B84" s="119" t="s">
        <v>92</v>
      </c>
      <c r="C84" s="120">
        <v>3</v>
      </c>
      <c r="D84" s="121" t="s">
        <v>7</v>
      </c>
      <c r="E84" s="115"/>
      <c r="F84" s="5">
        <f t="shared" si="1"/>
        <v>0</v>
      </c>
      <c r="G84" s="10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1:19" s="52" customFormat="1" ht="15">
      <c r="A85" s="107">
        <v>1.8</v>
      </c>
      <c r="B85" s="122" t="s">
        <v>93</v>
      </c>
      <c r="C85" s="123">
        <v>3</v>
      </c>
      <c r="D85" s="124" t="s">
        <v>7</v>
      </c>
      <c r="E85" s="187"/>
      <c r="F85" s="5">
        <f t="shared" si="1"/>
        <v>0</v>
      </c>
      <c r="G85" s="10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1:19" s="52" customFormat="1" ht="15">
      <c r="A86" s="188">
        <v>1.9</v>
      </c>
      <c r="B86" s="157" t="s">
        <v>94</v>
      </c>
      <c r="C86" s="189">
        <v>2</v>
      </c>
      <c r="D86" s="190" t="s">
        <v>7</v>
      </c>
      <c r="E86" s="191"/>
      <c r="F86" s="161">
        <f t="shared" si="1"/>
        <v>0</v>
      </c>
      <c r="G86" s="10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1:19" s="52" customFormat="1" ht="15">
      <c r="A87" s="129">
        <v>1.1</v>
      </c>
      <c r="B87" s="112" t="s">
        <v>126</v>
      </c>
      <c r="C87" s="113">
        <v>2</v>
      </c>
      <c r="D87" s="114" t="s">
        <v>7</v>
      </c>
      <c r="E87" s="115"/>
      <c r="F87" s="5">
        <f t="shared" si="1"/>
        <v>0</v>
      </c>
      <c r="G87" s="10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1:19" s="52" customFormat="1" ht="15">
      <c r="A88" s="129">
        <v>1.11</v>
      </c>
      <c r="B88" s="122" t="s">
        <v>253</v>
      </c>
      <c r="C88" s="113">
        <v>1</v>
      </c>
      <c r="D88" s="114" t="s">
        <v>7</v>
      </c>
      <c r="E88" s="115"/>
      <c r="F88" s="5">
        <f>ROUND((C88*E88),2)</f>
        <v>0</v>
      </c>
      <c r="G88" s="192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1:19" s="52" customFormat="1" ht="15">
      <c r="A89" s="129">
        <v>1.12</v>
      </c>
      <c r="B89" s="131" t="s">
        <v>95</v>
      </c>
      <c r="C89" s="132">
        <v>2</v>
      </c>
      <c r="D89" s="133" t="s">
        <v>7</v>
      </c>
      <c r="E89" s="117"/>
      <c r="F89" s="5">
        <f t="shared" si="1"/>
        <v>0</v>
      </c>
      <c r="G89" s="10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1:19" s="52" customFormat="1" ht="15">
      <c r="A90" s="129">
        <v>1.13</v>
      </c>
      <c r="B90" s="119" t="s">
        <v>96</v>
      </c>
      <c r="C90" s="193">
        <v>2</v>
      </c>
      <c r="D90" s="121" t="s">
        <v>7</v>
      </c>
      <c r="E90" s="117"/>
      <c r="F90" s="5">
        <f t="shared" si="1"/>
        <v>0</v>
      </c>
      <c r="G90" s="10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1:19" s="52" customFormat="1" ht="15">
      <c r="A91" s="129">
        <v>1.14</v>
      </c>
      <c r="B91" s="122" t="s">
        <v>97</v>
      </c>
      <c r="C91" s="123">
        <v>2</v>
      </c>
      <c r="D91" s="124" t="s">
        <v>7</v>
      </c>
      <c r="E91" s="136"/>
      <c r="F91" s="5">
        <f t="shared" si="1"/>
        <v>0</v>
      </c>
      <c r="G91" s="10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1:19" s="52" customFormat="1" ht="15">
      <c r="A92" s="137"/>
      <c r="B92" s="122"/>
      <c r="C92" s="138"/>
      <c r="D92" s="139"/>
      <c r="E92" s="140"/>
      <c r="F92" s="5">
        <f aca="true" t="shared" si="2" ref="F92:F139">ROUND((C92*E92),2)</f>
        <v>0</v>
      </c>
      <c r="G92" s="10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1:19" s="52" customFormat="1" ht="15">
      <c r="A93" s="142">
        <v>2</v>
      </c>
      <c r="B93" s="143" t="s">
        <v>84</v>
      </c>
      <c r="C93" s="144"/>
      <c r="D93" s="145"/>
      <c r="E93" s="146"/>
      <c r="F93" s="5">
        <f t="shared" si="2"/>
        <v>0</v>
      </c>
      <c r="G93" s="10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1:19" s="52" customFormat="1" ht="15">
      <c r="A94" s="148">
        <v>2.1</v>
      </c>
      <c r="B94" s="149" t="s">
        <v>98</v>
      </c>
      <c r="C94" s="150">
        <v>1</v>
      </c>
      <c r="D94" s="151" t="s">
        <v>7</v>
      </c>
      <c r="E94" s="152"/>
      <c r="F94" s="5">
        <f t="shared" si="2"/>
        <v>0</v>
      </c>
      <c r="G94" s="10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1:19" s="52" customFormat="1" ht="15">
      <c r="A95" s="153">
        <v>2.2</v>
      </c>
      <c r="B95" s="149" t="s">
        <v>99</v>
      </c>
      <c r="C95" s="132">
        <v>1</v>
      </c>
      <c r="D95" s="151" t="s">
        <v>7</v>
      </c>
      <c r="E95" s="152"/>
      <c r="F95" s="5">
        <f t="shared" si="2"/>
        <v>0</v>
      </c>
      <c r="G95" s="10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1:19" s="52" customFormat="1" ht="15">
      <c r="A96" s="148">
        <v>2.3</v>
      </c>
      <c r="B96" s="149" t="s">
        <v>100</v>
      </c>
      <c r="C96" s="132">
        <v>1</v>
      </c>
      <c r="D96" s="151" t="s">
        <v>7</v>
      </c>
      <c r="E96" s="152"/>
      <c r="F96" s="5">
        <f t="shared" si="2"/>
        <v>0</v>
      </c>
      <c r="G96" s="10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1:19" s="52" customFormat="1" ht="15">
      <c r="A97" s="153">
        <v>2.4</v>
      </c>
      <c r="B97" s="149" t="s">
        <v>101</v>
      </c>
      <c r="C97" s="150">
        <v>2</v>
      </c>
      <c r="D97" s="151" t="s">
        <v>7</v>
      </c>
      <c r="E97" s="152"/>
      <c r="F97" s="5">
        <f t="shared" si="2"/>
        <v>0</v>
      </c>
      <c r="G97" s="10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1:19" s="52" customFormat="1" ht="15">
      <c r="A98" s="148">
        <v>2.5</v>
      </c>
      <c r="B98" s="149" t="s">
        <v>102</v>
      </c>
      <c r="C98" s="150">
        <v>2</v>
      </c>
      <c r="D98" s="151" t="s">
        <v>7</v>
      </c>
      <c r="E98" s="152"/>
      <c r="F98" s="5">
        <f t="shared" si="2"/>
        <v>0</v>
      </c>
      <c r="G98" s="10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1:19" s="52" customFormat="1" ht="15">
      <c r="A99" s="153">
        <v>2.6</v>
      </c>
      <c r="B99" s="149" t="s">
        <v>103</v>
      </c>
      <c r="C99" s="150">
        <v>2</v>
      </c>
      <c r="D99" s="151" t="s">
        <v>7</v>
      </c>
      <c r="E99" s="152"/>
      <c r="F99" s="5">
        <f t="shared" si="2"/>
        <v>0</v>
      </c>
      <c r="G99" s="10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1:19" s="52" customFormat="1" ht="15">
      <c r="A100" s="148">
        <v>2.7</v>
      </c>
      <c r="B100" s="149" t="s">
        <v>104</v>
      </c>
      <c r="C100" s="150">
        <v>2</v>
      </c>
      <c r="D100" s="151" t="s">
        <v>7</v>
      </c>
      <c r="E100" s="152"/>
      <c r="F100" s="5">
        <f t="shared" si="2"/>
        <v>0</v>
      </c>
      <c r="G100" s="10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1:19" s="52" customFormat="1" ht="15">
      <c r="A101" s="153">
        <v>2.8</v>
      </c>
      <c r="B101" s="122" t="s">
        <v>105</v>
      </c>
      <c r="C101" s="150">
        <v>160</v>
      </c>
      <c r="D101" s="151" t="s">
        <v>82</v>
      </c>
      <c r="E101" s="152"/>
      <c r="F101" s="5">
        <f t="shared" si="2"/>
        <v>0</v>
      </c>
      <c r="G101" s="10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1:19" s="52" customFormat="1" ht="15">
      <c r="A102" s="148">
        <v>2.9</v>
      </c>
      <c r="B102" s="122" t="s">
        <v>106</v>
      </c>
      <c r="C102" s="150">
        <v>220</v>
      </c>
      <c r="D102" s="151" t="s">
        <v>82</v>
      </c>
      <c r="E102" s="152"/>
      <c r="F102" s="5">
        <f t="shared" si="2"/>
        <v>0</v>
      </c>
      <c r="G102" s="10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1:19" s="52" customFormat="1" ht="15">
      <c r="A103" s="154">
        <v>2.1</v>
      </c>
      <c r="B103" s="122" t="s">
        <v>107</v>
      </c>
      <c r="C103" s="150">
        <v>60</v>
      </c>
      <c r="D103" s="151" t="s">
        <v>82</v>
      </c>
      <c r="E103" s="152"/>
      <c r="F103" s="5">
        <f t="shared" si="2"/>
        <v>0</v>
      </c>
      <c r="G103" s="10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1:19" s="52" customFormat="1" ht="15">
      <c r="A104" s="155">
        <v>2.11</v>
      </c>
      <c r="B104" s="122" t="s">
        <v>108</v>
      </c>
      <c r="C104" s="150">
        <v>60</v>
      </c>
      <c r="D104" s="151" t="s">
        <v>82</v>
      </c>
      <c r="E104" s="152"/>
      <c r="F104" s="5">
        <f t="shared" si="2"/>
        <v>0</v>
      </c>
      <c r="G104" s="10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1:19" s="52" customFormat="1" ht="15">
      <c r="A105" s="154">
        <v>2.12</v>
      </c>
      <c r="B105" s="122" t="s">
        <v>109</v>
      </c>
      <c r="C105" s="150">
        <v>80</v>
      </c>
      <c r="D105" s="151" t="s">
        <v>82</v>
      </c>
      <c r="E105" s="152"/>
      <c r="F105" s="5">
        <f t="shared" si="2"/>
        <v>0</v>
      </c>
      <c r="G105" s="10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1:19" s="52" customFormat="1" ht="15">
      <c r="A106" s="155">
        <v>2.13</v>
      </c>
      <c r="B106" s="122" t="s">
        <v>110</v>
      </c>
      <c r="C106" s="150">
        <v>80</v>
      </c>
      <c r="D106" s="151" t="s">
        <v>82</v>
      </c>
      <c r="E106" s="152"/>
      <c r="F106" s="5">
        <f t="shared" si="2"/>
        <v>0</v>
      </c>
      <c r="G106" s="10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1:19" s="52" customFormat="1" ht="14.25" customHeight="1">
      <c r="A107" s="154">
        <v>2.14</v>
      </c>
      <c r="B107" s="122" t="s">
        <v>111</v>
      </c>
      <c r="C107" s="150">
        <v>1</v>
      </c>
      <c r="D107" s="151" t="s">
        <v>7</v>
      </c>
      <c r="E107" s="152"/>
      <c r="F107" s="5">
        <f t="shared" si="2"/>
        <v>0</v>
      </c>
      <c r="G107" s="10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1:19" s="52" customFormat="1" ht="15">
      <c r="A108" s="155">
        <v>2.15</v>
      </c>
      <c r="B108" s="122" t="s">
        <v>112</v>
      </c>
      <c r="C108" s="150">
        <v>1</v>
      </c>
      <c r="D108" s="151" t="s">
        <v>7</v>
      </c>
      <c r="E108" s="152"/>
      <c r="F108" s="5">
        <f t="shared" si="2"/>
        <v>0</v>
      </c>
      <c r="G108" s="10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1:19" s="52" customFormat="1" ht="15">
      <c r="A109" s="154">
        <v>2.16</v>
      </c>
      <c r="B109" s="122" t="s">
        <v>113</v>
      </c>
      <c r="C109" s="150">
        <v>1</v>
      </c>
      <c r="D109" s="151" t="s">
        <v>7</v>
      </c>
      <c r="E109" s="152"/>
      <c r="F109" s="5">
        <f t="shared" si="2"/>
        <v>0</v>
      </c>
      <c r="G109" s="10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1:19" s="52" customFormat="1" ht="15">
      <c r="A110" s="155">
        <v>2.17</v>
      </c>
      <c r="B110" s="122" t="s">
        <v>114</v>
      </c>
      <c r="C110" s="150">
        <v>4</v>
      </c>
      <c r="D110" s="151" t="s">
        <v>7</v>
      </c>
      <c r="E110" s="152"/>
      <c r="F110" s="5">
        <f t="shared" si="2"/>
        <v>0</v>
      </c>
      <c r="G110" s="10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1:19" s="52" customFormat="1" ht="15">
      <c r="A111" s="154">
        <v>2.18</v>
      </c>
      <c r="B111" s="122" t="s">
        <v>115</v>
      </c>
      <c r="C111" s="150">
        <v>60</v>
      </c>
      <c r="D111" s="151" t="s">
        <v>82</v>
      </c>
      <c r="E111" s="152"/>
      <c r="F111" s="5">
        <f t="shared" si="2"/>
        <v>0</v>
      </c>
      <c r="G111" s="10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1:19" s="52" customFormat="1" ht="15">
      <c r="A112" s="155">
        <v>2.19</v>
      </c>
      <c r="B112" s="122" t="s">
        <v>116</v>
      </c>
      <c r="C112" s="150">
        <v>1</v>
      </c>
      <c r="D112" s="151" t="s">
        <v>7</v>
      </c>
      <c r="E112" s="152"/>
      <c r="F112" s="5">
        <f t="shared" si="2"/>
        <v>0</v>
      </c>
      <c r="G112" s="10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1:19" s="52" customFormat="1" ht="15">
      <c r="A113" s="154">
        <v>2.2</v>
      </c>
      <c r="B113" s="122" t="s">
        <v>117</v>
      </c>
      <c r="C113" s="150">
        <v>1</v>
      </c>
      <c r="D113" s="151" t="s">
        <v>7</v>
      </c>
      <c r="E113" s="152"/>
      <c r="F113" s="5">
        <f t="shared" si="2"/>
        <v>0</v>
      </c>
      <c r="G113" s="10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1:19" s="52" customFormat="1" ht="15">
      <c r="A114" s="155">
        <v>2.21</v>
      </c>
      <c r="B114" s="122" t="s">
        <v>212</v>
      </c>
      <c r="C114" s="150">
        <v>2</v>
      </c>
      <c r="D114" s="151" t="s">
        <v>7</v>
      </c>
      <c r="E114" s="152"/>
      <c r="F114" s="5">
        <f t="shared" si="2"/>
        <v>0</v>
      </c>
      <c r="G114" s="10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1:19" s="52" customFormat="1" ht="15">
      <c r="A115" s="154">
        <v>2.22</v>
      </c>
      <c r="B115" s="122" t="s">
        <v>213</v>
      </c>
      <c r="C115" s="150">
        <v>1</v>
      </c>
      <c r="D115" s="151" t="s">
        <v>7</v>
      </c>
      <c r="E115" s="152"/>
      <c r="F115" s="5">
        <f t="shared" si="2"/>
        <v>0</v>
      </c>
      <c r="G115" s="10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1:19" s="52" customFormat="1" ht="15">
      <c r="A116" s="155">
        <v>2.23</v>
      </c>
      <c r="B116" s="122" t="s">
        <v>252</v>
      </c>
      <c r="C116" s="150">
        <v>1</v>
      </c>
      <c r="D116" s="151" t="s">
        <v>7</v>
      </c>
      <c r="E116" s="152"/>
      <c r="F116" s="5">
        <f>ROUND((C116*E116),2)</f>
        <v>0</v>
      </c>
      <c r="G116" s="162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1:19" s="52" customFormat="1" ht="15">
      <c r="A117" s="148"/>
      <c r="B117" s="122"/>
      <c r="C117" s="150"/>
      <c r="D117" s="151"/>
      <c r="E117" s="152"/>
      <c r="F117" s="5">
        <f t="shared" si="2"/>
        <v>0</v>
      </c>
      <c r="G117" s="10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1:19" s="52" customFormat="1" ht="15">
      <c r="A118" s="142">
        <v>3</v>
      </c>
      <c r="B118" s="143" t="s">
        <v>118</v>
      </c>
      <c r="C118" s="144"/>
      <c r="D118" s="145"/>
      <c r="E118" s="146"/>
      <c r="F118" s="5">
        <f t="shared" si="2"/>
        <v>0</v>
      </c>
      <c r="G118" s="10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1:19" s="185" customFormat="1" ht="51">
      <c r="A119" s="148">
        <v>3.1</v>
      </c>
      <c r="B119" s="122" t="s">
        <v>308</v>
      </c>
      <c r="C119" s="164">
        <v>1</v>
      </c>
      <c r="D119" s="139" t="s">
        <v>3</v>
      </c>
      <c r="E119" s="140"/>
      <c r="F119" s="5">
        <f t="shared" si="2"/>
        <v>0</v>
      </c>
      <c r="G119" s="10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1:19" s="52" customFormat="1" ht="15">
      <c r="A120" s="153">
        <v>3.2</v>
      </c>
      <c r="B120" s="122" t="s">
        <v>119</v>
      </c>
      <c r="C120" s="165">
        <v>1</v>
      </c>
      <c r="D120" s="166" t="s">
        <v>3</v>
      </c>
      <c r="E120" s="167"/>
      <c r="F120" s="5">
        <f t="shared" si="2"/>
        <v>0</v>
      </c>
      <c r="G120" s="10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1:19" s="52" customFormat="1" ht="15">
      <c r="A121" s="153"/>
      <c r="B121" s="122"/>
      <c r="C121" s="165"/>
      <c r="D121" s="166"/>
      <c r="E121" s="167"/>
      <c r="F121" s="5"/>
      <c r="G121" s="10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1:19" s="52" customFormat="1" ht="15">
      <c r="A122" s="168">
        <v>3.3</v>
      </c>
      <c r="B122" s="143" t="s">
        <v>263</v>
      </c>
      <c r="C122" s="165"/>
      <c r="D122" s="166"/>
      <c r="E122" s="167"/>
      <c r="F122" s="5"/>
      <c r="G122" s="10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1:19" s="52" customFormat="1" ht="25.5">
      <c r="A123" s="169" t="s">
        <v>264</v>
      </c>
      <c r="B123" s="122" t="s">
        <v>214</v>
      </c>
      <c r="C123" s="164">
        <v>2</v>
      </c>
      <c r="D123" s="172" t="s">
        <v>7</v>
      </c>
      <c r="E123" s="140"/>
      <c r="F123" s="5">
        <f t="shared" si="2"/>
        <v>0</v>
      </c>
      <c r="G123" s="10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1:19" s="52" customFormat="1" ht="25.5">
      <c r="A124" s="169" t="s">
        <v>265</v>
      </c>
      <c r="B124" s="122" t="s">
        <v>215</v>
      </c>
      <c r="C124" s="164">
        <v>2</v>
      </c>
      <c r="D124" s="172" t="s">
        <v>7</v>
      </c>
      <c r="E124" s="140"/>
      <c r="F124" s="5">
        <f t="shared" si="2"/>
        <v>0</v>
      </c>
      <c r="G124" s="10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1:19" s="52" customFormat="1" ht="15">
      <c r="A125" s="169" t="s">
        <v>266</v>
      </c>
      <c r="B125" s="170" t="s">
        <v>305</v>
      </c>
      <c r="C125" s="150">
        <v>1</v>
      </c>
      <c r="D125" s="172" t="s">
        <v>7</v>
      </c>
      <c r="E125" s="152"/>
      <c r="F125" s="5">
        <f t="shared" si="2"/>
        <v>0</v>
      </c>
      <c r="G125" s="10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1:19" s="52" customFormat="1" ht="25.5">
      <c r="A126" s="169" t="s">
        <v>267</v>
      </c>
      <c r="B126" s="163" t="s">
        <v>306</v>
      </c>
      <c r="C126" s="171">
        <v>1</v>
      </c>
      <c r="D126" s="172" t="s">
        <v>7</v>
      </c>
      <c r="E126" s="173"/>
      <c r="F126" s="5">
        <f t="shared" si="2"/>
        <v>0</v>
      </c>
      <c r="G126" s="10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1:19" s="52" customFormat="1" ht="25.5">
      <c r="A127" s="169" t="s">
        <v>268</v>
      </c>
      <c r="B127" s="157" t="s">
        <v>142</v>
      </c>
      <c r="C127" s="156">
        <v>1</v>
      </c>
      <c r="D127" s="172" t="s">
        <v>7</v>
      </c>
      <c r="E127" s="194"/>
      <c r="F127" s="161">
        <f t="shared" si="2"/>
        <v>0</v>
      </c>
      <c r="G127" s="10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1:19" s="52" customFormat="1" ht="25.5">
      <c r="A128" s="169" t="s">
        <v>269</v>
      </c>
      <c r="B128" s="122" t="s">
        <v>144</v>
      </c>
      <c r="C128" s="155">
        <v>1</v>
      </c>
      <c r="D128" s="172" t="s">
        <v>7</v>
      </c>
      <c r="E128" s="195"/>
      <c r="F128" s="5">
        <f t="shared" si="2"/>
        <v>0</v>
      </c>
      <c r="G128" s="10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1:19" s="52" customFormat="1" ht="25.5">
      <c r="A129" s="169" t="s">
        <v>270</v>
      </c>
      <c r="B129" s="122" t="s">
        <v>120</v>
      </c>
      <c r="C129" s="155">
        <v>1</v>
      </c>
      <c r="D129" s="172" t="s">
        <v>7</v>
      </c>
      <c r="E129" s="195"/>
      <c r="F129" s="5">
        <f t="shared" si="2"/>
        <v>0</v>
      </c>
      <c r="G129" s="10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1:19" s="52" customFormat="1" ht="25.5">
      <c r="A130" s="169" t="s">
        <v>271</v>
      </c>
      <c r="B130" s="122" t="s">
        <v>121</v>
      </c>
      <c r="C130" s="155">
        <v>2</v>
      </c>
      <c r="D130" s="172" t="s">
        <v>7</v>
      </c>
      <c r="E130" s="195"/>
      <c r="F130" s="5">
        <f t="shared" si="2"/>
        <v>0</v>
      </c>
      <c r="G130" s="10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1:19" s="52" customFormat="1" ht="25.5">
      <c r="A131" s="169" t="s">
        <v>272</v>
      </c>
      <c r="B131" s="122" t="s">
        <v>122</v>
      </c>
      <c r="C131" s="165">
        <v>1</v>
      </c>
      <c r="D131" s="172" t="s">
        <v>7</v>
      </c>
      <c r="E131" s="167"/>
      <c r="F131" s="5">
        <f t="shared" si="2"/>
        <v>0</v>
      </c>
      <c r="G131" s="10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1:19" s="52" customFormat="1" ht="15">
      <c r="A132" s="169" t="s">
        <v>273</v>
      </c>
      <c r="B132" s="122" t="s">
        <v>85</v>
      </c>
      <c r="C132" s="155">
        <v>1</v>
      </c>
      <c r="D132" s="172" t="s">
        <v>7</v>
      </c>
      <c r="E132" s="195"/>
      <c r="F132" s="5">
        <f t="shared" si="2"/>
        <v>0</v>
      </c>
      <c r="G132" s="10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1:19" s="52" customFormat="1" ht="16.5" customHeight="1">
      <c r="A133" s="169" t="s">
        <v>274</v>
      </c>
      <c r="B133" s="122" t="s">
        <v>123</v>
      </c>
      <c r="C133" s="155">
        <v>1</v>
      </c>
      <c r="D133" s="172" t="s">
        <v>7</v>
      </c>
      <c r="E133" s="195"/>
      <c r="F133" s="5">
        <f t="shared" si="2"/>
        <v>0</v>
      </c>
      <c r="G133" s="10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1:19" s="52" customFormat="1" ht="25.5">
      <c r="A134" s="169" t="s">
        <v>275</v>
      </c>
      <c r="B134" s="149" t="s">
        <v>146</v>
      </c>
      <c r="C134" s="174">
        <v>1</v>
      </c>
      <c r="D134" s="172" t="s">
        <v>7</v>
      </c>
      <c r="E134" s="175"/>
      <c r="F134" s="5">
        <f t="shared" si="2"/>
        <v>0</v>
      </c>
      <c r="G134" s="10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1:19" s="52" customFormat="1" ht="25.5">
      <c r="A135" s="169" t="s">
        <v>276</v>
      </c>
      <c r="B135" s="149" t="s">
        <v>147</v>
      </c>
      <c r="C135" s="174">
        <v>1</v>
      </c>
      <c r="D135" s="172" t="s">
        <v>7</v>
      </c>
      <c r="E135" s="175"/>
      <c r="F135" s="5">
        <f t="shared" si="2"/>
        <v>0</v>
      </c>
      <c r="G135" s="10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1:19" s="52" customFormat="1" ht="15">
      <c r="A136" s="169" t="s">
        <v>277</v>
      </c>
      <c r="B136" s="122" t="s">
        <v>307</v>
      </c>
      <c r="C136" s="171">
        <v>1</v>
      </c>
      <c r="D136" s="172" t="s">
        <v>7</v>
      </c>
      <c r="E136" s="173"/>
      <c r="F136" s="5">
        <f t="shared" si="2"/>
        <v>0</v>
      </c>
      <c r="G136" s="10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</row>
    <row r="137" spans="1:19" s="52" customFormat="1" ht="15">
      <c r="A137" s="169" t="s">
        <v>278</v>
      </c>
      <c r="B137" s="122" t="s">
        <v>124</v>
      </c>
      <c r="C137" s="171">
        <v>1</v>
      </c>
      <c r="D137" s="172" t="s">
        <v>7</v>
      </c>
      <c r="E137" s="173"/>
      <c r="F137" s="5">
        <f t="shared" si="2"/>
        <v>0</v>
      </c>
      <c r="G137" s="10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</row>
    <row r="138" spans="1:19" s="52" customFormat="1" ht="15">
      <c r="A138" s="176"/>
      <c r="B138" s="177" t="s">
        <v>127</v>
      </c>
      <c r="C138" s="178"/>
      <c r="D138" s="124"/>
      <c r="E138" s="196"/>
      <c r="F138" s="180">
        <f>SUM(F74:F137)</f>
        <v>0</v>
      </c>
      <c r="G138" s="10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</row>
    <row r="139" spans="1:19" s="52" customFormat="1" ht="15">
      <c r="A139" s="99"/>
      <c r="B139" s="99"/>
      <c r="C139" s="100"/>
      <c r="D139" s="99"/>
      <c r="E139" s="197"/>
      <c r="F139" s="5">
        <f t="shared" si="2"/>
        <v>0</v>
      </c>
      <c r="G139" s="10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</row>
    <row r="140" spans="1:19" s="52" customFormat="1" ht="25.5">
      <c r="A140" s="198" t="s">
        <v>77</v>
      </c>
      <c r="B140" s="199" t="s">
        <v>293</v>
      </c>
      <c r="C140" s="200"/>
      <c r="D140" s="201"/>
      <c r="E140" s="202"/>
      <c r="F140" s="203"/>
      <c r="G140" s="10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</row>
    <row r="141" spans="1:19" s="52" customFormat="1" ht="15">
      <c r="A141" s="198"/>
      <c r="B141" s="199"/>
      <c r="C141" s="200"/>
      <c r="D141" s="201"/>
      <c r="E141" s="202"/>
      <c r="F141" s="203"/>
      <c r="G141" s="10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</row>
    <row r="142" spans="1:19" s="52" customFormat="1" ht="15">
      <c r="A142" s="204">
        <v>1</v>
      </c>
      <c r="B142" s="205" t="s">
        <v>15</v>
      </c>
      <c r="C142" s="200"/>
      <c r="D142" s="201"/>
      <c r="E142" s="202"/>
      <c r="F142" s="203"/>
      <c r="G142" s="10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</row>
    <row r="143" spans="1:19" s="52" customFormat="1" ht="15">
      <c r="A143" s="60">
        <v>1.1</v>
      </c>
      <c r="B143" s="206" t="s">
        <v>158</v>
      </c>
      <c r="C143" s="207">
        <v>1</v>
      </c>
      <c r="D143" s="208" t="s">
        <v>7</v>
      </c>
      <c r="E143" s="209"/>
      <c r="F143" s="209">
        <f>ROUND((C143*E143),2)</f>
        <v>0</v>
      </c>
      <c r="G143" s="10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</row>
    <row r="144" spans="1:19" s="52" customFormat="1" ht="12.75" customHeight="1">
      <c r="A144" s="210"/>
      <c r="B144" s="206"/>
      <c r="C144" s="207"/>
      <c r="D144" s="208"/>
      <c r="E144" s="209"/>
      <c r="F144" s="209"/>
      <c r="G144" s="10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</row>
    <row r="145" spans="1:19" s="52" customFormat="1" ht="15">
      <c r="A145" s="211">
        <v>1.2</v>
      </c>
      <c r="B145" s="205" t="s">
        <v>17</v>
      </c>
      <c r="C145" s="212"/>
      <c r="D145" s="213"/>
      <c r="E145" s="214"/>
      <c r="F145" s="214"/>
      <c r="G145" s="10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</row>
    <row r="146" spans="1:19" s="52" customFormat="1" ht="15">
      <c r="A146" s="215" t="s">
        <v>279</v>
      </c>
      <c r="B146" s="206" t="s">
        <v>159</v>
      </c>
      <c r="C146" s="207">
        <v>17.58</v>
      </c>
      <c r="D146" s="208" t="s">
        <v>2</v>
      </c>
      <c r="E146" s="209"/>
      <c r="F146" s="209">
        <f>ROUND((C146*E146),2)</f>
        <v>0</v>
      </c>
      <c r="G146" s="10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</row>
    <row r="147" spans="1:19" s="52" customFormat="1" ht="25.5">
      <c r="A147" s="215" t="s">
        <v>280</v>
      </c>
      <c r="B147" s="216" t="s">
        <v>294</v>
      </c>
      <c r="C147" s="217">
        <v>9.2</v>
      </c>
      <c r="D147" s="21" t="s">
        <v>2</v>
      </c>
      <c r="E147" s="209"/>
      <c r="F147" s="209">
        <f>ROUND((C147*E147),2)</f>
        <v>0</v>
      </c>
      <c r="G147" s="10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</row>
    <row r="148" spans="1:19" s="52" customFormat="1" ht="15">
      <c r="A148" s="215" t="s">
        <v>281</v>
      </c>
      <c r="B148" s="206" t="s">
        <v>160</v>
      </c>
      <c r="C148" s="207">
        <v>10.06</v>
      </c>
      <c r="D148" s="208" t="s">
        <v>2</v>
      </c>
      <c r="E148" s="209"/>
      <c r="F148" s="209">
        <f>ROUND((C148*E148),2)</f>
        <v>0</v>
      </c>
      <c r="G148" s="10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</row>
    <row r="149" spans="1:19" s="52" customFormat="1" ht="15">
      <c r="A149" s="210"/>
      <c r="B149" s="206"/>
      <c r="C149" s="218"/>
      <c r="D149" s="219"/>
      <c r="E149" s="209"/>
      <c r="F149" s="209"/>
      <c r="G149" s="10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</row>
    <row r="150" spans="1:19" s="52" customFormat="1" ht="15">
      <c r="A150" s="220">
        <v>2</v>
      </c>
      <c r="B150" s="221" t="s">
        <v>161</v>
      </c>
      <c r="C150" s="209"/>
      <c r="D150" s="222"/>
      <c r="E150" s="209"/>
      <c r="F150" s="209"/>
      <c r="G150" s="10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</row>
    <row r="151" spans="1:7" s="88" customFormat="1" ht="15">
      <c r="A151" s="223">
        <v>2.1</v>
      </c>
      <c r="B151" s="224" t="s">
        <v>295</v>
      </c>
      <c r="C151" s="209">
        <v>2.59</v>
      </c>
      <c r="D151" s="225" t="s">
        <v>2</v>
      </c>
      <c r="E151" s="209"/>
      <c r="F151" s="209">
        <f aca="true" t="shared" si="3" ref="F151:F162">ROUND((C151*E151),2)</f>
        <v>0</v>
      </c>
      <c r="G151" s="10"/>
    </row>
    <row r="152" spans="1:19" s="52" customFormat="1" ht="15">
      <c r="A152" s="223">
        <v>2.2</v>
      </c>
      <c r="B152" s="224" t="s">
        <v>296</v>
      </c>
      <c r="C152" s="209">
        <v>1.45</v>
      </c>
      <c r="D152" s="225" t="s">
        <v>2</v>
      </c>
      <c r="E152" s="209"/>
      <c r="F152" s="209">
        <f t="shared" si="3"/>
        <v>0</v>
      </c>
      <c r="G152" s="10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</row>
    <row r="153" spans="1:19" s="52" customFormat="1" ht="15">
      <c r="A153" s="223">
        <v>2.3</v>
      </c>
      <c r="B153" s="224" t="s">
        <v>162</v>
      </c>
      <c r="C153" s="209">
        <v>0.62</v>
      </c>
      <c r="D153" s="225" t="s">
        <v>2</v>
      </c>
      <c r="E153" s="209"/>
      <c r="F153" s="209">
        <f t="shared" si="3"/>
        <v>0</v>
      </c>
      <c r="G153" s="10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</row>
    <row r="154" spans="1:19" s="185" customFormat="1" ht="15">
      <c r="A154" s="223">
        <v>2.4</v>
      </c>
      <c r="B154" s="224" t="s">
        <v>163</v>
      </c>
      <c r="C154" s="209">
        <v>0.48</v>
      </c>
      <c r="D154" s="225" t="s">
        <v>2</v>
      </c>
      <c r="E154" s="209"/>
      <c r="F154" s="209">
        <f t="shared" si="3"/>
        <v>0</v>
      </c>
      <c r="G154" s="10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</row>
    <row r="155" spans="1:19" s="52" customFormat="1" ht="15">
      <c r="A155" s="223">
        <v>2.5</v>
      </c>
      <c r="B155" s="224" t="s">
        <v>299</v>
      </c>
      <c r="C155" s="209">
        <v>0.62</v>
      </c>
      <c r="D155" s="225" t="s">
        <v>2</v>
      </c>
      <c r="E155" s="209"/>
      <c r="F155" s="209">
        <f t="shared" si="3"/>
        <v>0</v>
      </c>
      <c r="G155" s="10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</row>
    <row r="156" spans="1:19" s="52" customFormat="1" ht="15">
      <c r="A156" s="223">
        <v>2.6</v>
      </c>
      <c r="B156" s="224" t="s">
        <v>164</v>
      </c>
      <c r="C156" s="209">
        <v>1.8</v>
      </c>
      <c r="D156" s="225" t="s">
        <v>2</v>
      </c>
      <c r="E156" s="209"/>
      <c r="F156" s="209">
        <f t="shared" si="3"/>
        <v>0</v>
      </c>
      <c r="G156" s="10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</row>
    <row r="157" spans="1:19" s="52" customFormat="1" ht="15">
      <c r="A157" s="223">
        <v>2.7</v>
      </c>
      <c r="B157" s="224" t="s">
        <v>165</v>
      </c>
      <c r="C157" s="209">
        <v>0.28</v>
      </c>
      <c r="D157" s="225" t="s">
        <v>2</v>
      </c>
      <c r="E157" s="209"/>
      <c r="F157" s="209">
        <f t="shared" si="3"/>
        <v>0</v>
      </c>
      <c r="G157" s="10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</row>
    <row r="158" spans="1:19" s="52" customFormat="1" ht="25.5">
      <c r="A158" s="223">
        <v>2.8</v>
      </c>
      <c r="B158" s="224" t="s">
        <v>297</v>
      </c>
      <c r="C158" s="209">
        <v>2.04</v>
      </c>
      <c r="D158" s="225" t="s">
        <v>2</v>
      </c>
      <c r="E158" s="209"/>
      <c r="F158" s="209">
        <f t="shared" si="3"/>
        <v>0</v>
      </c>
      <c r="G158" s="10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</row>
    <row r="159" spans="1:19" s="52" customFormat="1" ht="15">
      <c r="A159" s="223">
        <v>2.9</v>
      </c>
      <c r="B159" s="224" t="s">
        <v>298</v>
      </c>
      <c r="C159" s="209">
        <v>2.07</v>
      </c>
      <c r="D159" s="225" t="s">
        <v>2</v>
      </c>
      <c r="E159" s="209"/>
      <c r="F159" s="209">
        <f t="shared" si="3"/>
        <v>0</v>
      </c>
      <c r="G159" s="10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</row>
    <row r="160" spans="1:19" s="52" customFormat="1" ht="15">
      <c r="A160" s="226">
        <v>2.1</v>
      </c>
      <c r="B160" s="224" t="s">
        <v>254</v>
      </c>
      <c r="C160" s="209">
        <v>0.16</v>
      </c>
      <c r="D160" s="225" t="s">
        <v>2</v>
      </c>
      <c r="E160" s="209"/>
      <c r="F160" s="209">
        <f t="shared" si="3"/>
        <v>0</v>
      </c>
      <c r="G160" s="10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</row>
    <row r="161" spans="1:19" s="52" customFormat="1" ht="15">
      <c r="A161" s="226">
        <v>2.11</v>
      </c>
      <c r="B161" s="224" t="s">
        <v>286</v>
      </c>
      <c r="C161" s="209">
        <v>0.69</v>
      </c>
      <c r="D161" s="225" t="s">
        <v>2</v>
      </c>
      <c r="E161" s="209"/>
      <c r="F161" s="209">
        <f t="shared" si="3"/>
        <v>0</v>
      </c>
      <c r="G161" s="10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</row>
    <row r="162" spans="1:19" s="52" customFormat="1" ht="15">
      <c r="A162" s="226">
        <v>2.12</v>
      </c>
      <c r="B162" s="224" t="s">
        <v>166</v>
      </c>
      <c r="C162" s="209">
        <v>1</v>
      </c>
      <c r="D162" s="225" t="s">
        <v>7</v>
      </c>
      <c r="E162" s="209"/>
      <c r="F162" s="209">
        <f t="shared" si="3"/>
        <v>0</v>
      </c>
      <c r="G162" s="10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</row>
    <row r="163" spans="1:19" s="52" customFormat="1" ht="15">
      <c r="A163" s="227"/>
      <c r="B163" s="228"/>
      <c r="C163" s="229"/>
      <c r="D163" s="230"/>
      <c r="E163" s="229"/>
      <c r="F163" s="229"/>
      <c r="G163" s="10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</row>
    <row r="164" spans="1:19" s="52" customFormat="1" ht="15">
      <c r="A164" s="220">
        <v>3</v>
      </c>
      <c r="B164" s="221" t="s">
        <v>167</v>
      </c>
      <c r="C164" s="209"/>
      <c r="D164" s="222"/>
      <c r="E164" s="209"/>
      <c r="F164" s="209"/>
      <c r="G164" s="10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</row>
    <row r="165" spans="1:19" s="52" customFormat="1" ht="15">
      <c r="A165" s="231">
        <v>3.1</v>
      </c>
      <c r="B165" s="224" t="s">
        <v>168</v>
      </c>
      <c r="C165" s="209">
        <v>10.52</v>
      </c>
      <c r="D165" s="225" t="s">
        <v>13</v>
      </c>
      <c r="E165" s="209"/>
      <c r="F165" s="209">
        <f>ROUND((C165*E165),2)</f>
        <v>0</v>
      </c>
      <c r="G165" s="10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</row>
    <row r="166" spans="1:19" s="52" customFormat="1" ht="15">
      <c r="A166" s="231">
        <v>3.2</v>
      </c>
      <c r="B166" s="224" t="s">
        <v>300</v>
      </c>
      <c r="C166" s="209">
        <v>28.53</v>
      </c>
      <c r="D166" s="225" t="s">
        <v>13</v>
      </c>
      <c r="E166" s="209"/>
      <c r="F166" s="209">
        <f>ROUND((C166*E166),2)</f>
        <v>0</v>
      </c>
      <c r="G166" s="10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</row>
    <row r="167" spans="1:19" s="52" customFormat="1" ht="15">
      <c r="A167" s="223"/>
      <c r="B167" s="224"/>
      <c r="C167" s="209"/>
      <c r="D167" s="225"/>
      <c r="E167" s="209"/>
      <c r="F167" s="209"/>
      <c r="G167" s="10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</row>
    <row r="168" spans="1:19" s="52" customFormat="1" ht="15">
      <c r="A168" s="220">
        <v>4</v>
      </c>
      <c r="B168" s="221" t="s">
        <v>169</v>
      </c>
      <c r="C168" s="209"/>
      <c r="D168" s="222"/>
      <c r="E168" s="209"/>
      <c r="F168" s="209"/>
      <c r="G168" s="10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</row>
    <row r="169" spans="1:19" s="52" customFormat="1" ht="15">
      <c r="A169" s="231">
        <v>4.1</v>
      </c>
      <c r="B169" s="224" t="s">
        <v>170</v>
      </c>
      <c r="C169" s="209">
        <v>48.68</v>
      </c>
      <c r="D169" s="225" t="s">
        <v>13</v>
      </c>
      <c r="E169" s="209"/>
      <c r="F169" s="209">
        <f aca="true" t="shared" si="4" ref="F169:F175">ROUND((C169*E169),2)</f>
        <v>0</v>
      </c>
      <c r="G169" s="10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</row>
    <row r="170" spans="1:19" s="52" customFormat="1" ht="15">
      <c r="A170" s="231">
        <v>4.2</v>
      </c>
      <c r="B170" s="224" t="s">
        <v>43</v>
      </c>
      <c r="C170" s="209">
        <v>31.87</v>
      </c>
      <c r="D170" s="225" t="s">
        <v>13</v>
      </c>
      <c r="E170" s="209"/>
      <c r="F170" s="209">
        <f t="shared" si="4"/>
        <v>0</v>
      </c>
      <c r="G170" s="10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</row>
    <row r="171" spans="1:19" s="52" customFormat="1" ht="15">
      <c r="A171" s="231">
        <v>4.3</v>
      </c>
      <c r="B171" s="224" t="s">
        <v>171</v>
      </c>
      <c r="C171" s="209">
        <v>15.93</v>
      </c>
      <c r="D171" s="225" t="s">
        <v>13</v>
      </c>
      <c r="E171" s="209"/>
      <c r="F171" s="209">
        <f t="shared" si="4"/>
        <v>0</v>
      </c>
      <c r="G171" s="10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</row>
    <row r="172" spans="1:19" s="52" customFormat="1" ht="15">
      <c r="A172" s="231">
        <v>4.4</v>
      </c>
      <c r="B172" s="224" t="s">
        <v>172</v>
      </c>
      <c r="C172" s="209">
        <v>137.8</v>
      </c>
      <c r="D172" s="225" t="s">
        <v>29</v>
      </c>
      <c r="E172" s="209"/>
      <c r="F172" s="209">
        <f t="shared" si="4"/>
        <v>0</v>
      </c>
      <c r="G172" s="10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</row>
    <row r="173" spans="1:19" s="52" customFormat="1" ht="25.5">
      <c r="A173" s="231">
        <v>4.5</v>
      </c>
      <c r="B173" s="224" t="s">
        <v>173</v>
      </c>
      <c r="C173" s="232">
        <v>5.56</v>
      </c>
      <c r="D173" s="233" t="s">
        <v>13</v>
      </c>
      <c r="E173" s="232"/>
      <c r="F173" s="232">
        <f t="shared" si="4"/>
        <v>0</v>
      </c>
      <c r="G173" s="10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</row>
    <row r="174" spans="1:19" s="52" customFormat="1" ht="15">
      <c r="A174" s="231">
        <v>4.6</v>
      </c>
      <c r="B174" s="224" t="s">
        <v>174</v>
      </c>
      <c r="C174" s="209">
        <v>90.02</v>
      </c>
      <c r="D174" s="225" t="s">
        <v>13</v>
      </c>
      <c r="E174" s="209"/>
      <c r="F174" s="209">
        <f t="shared" si="4"/>
        <v>0</v>
      </c>
      <c r="G174" s="10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</row>
    <row r="175" spans="1:19" s="52" customFormat="1" ht="15">
      <c r="A175" s="231">
        <v>4.7</v>
      </c>
      <c r="B175" s="224" t="s">
        <v>45</v>
      </c>
      <c r="C175" s="209">
        <v>82.71</v>
      </c>
      <c r="D175" s="225" t="s">
        <v>13</v>
      </c>
      <c r="E175" s="209"/>
      <c r="F175" s="209">
        <f t="shared" si="4"/>
        <v>0</v>
      </c>
      <c r="G175" s="10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</row>
    <row r="176" spans="1:19" s="52" customFormat="1" ht="25.5">
      <c r="A176" s="231">
        <v>4.8</v>
      </c>
      <c r="B176" s="224" t="s">
        <v>255</v>
      </c>
      <c r="C176" s="209">
        <v>13.76</v>
      </c>
      <c r="D176" s="225" t="s">
        <v>13</v>
      </c>
      <c r="E176" s="209"/>
      <c r="F176" s="209">
        <f>ROUND((C176*E176),2)</f>
        <v>0</v>
      </c>
      <c r="G176" s="10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</row>
    <row r="177" spans="1:19" s="52" customFormat="1" ht="15">
      <c r="A177" s="231">
        <v>4.9</v>
      </c>
      <c r="B177" s="224" t="s">
        <v>175</v>
      </c>
      <c r="C177" s="209">
        <v>14</v>
      </c>
      <c r="D177" s="225" t="s">
        <v>29</v>
      </c>
      <c r="E177" s="209"/>
      <c r="F177" s="209">
        <f>ROUND((C177*E177),2)</f>
        <v>0</v>
      </c>
      <c r="G177" s="10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</row>
    <row r="178" spans="1:19" s="52" customFormat="1" ht="15">
      <c r="A178" s="234">
        <v>4.1</v>
      </c>
      <c r="B178" s="235" t="s">
        <v>176</v>
      </c>
      <c r="C178" s="236">
        <v>18.32</v>
      </c>
      <c r="D178" s="237" t="s">
        <v>13</v>
      </c>
      <c r="E178" s="238"/>
      <c r="F178" s="209">
        <f>ROUND((C178*E178),2)</f>
        <v>0</v>
      </c>
      <c r="G178" s="10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</row>
    <row r="179" spans="1:19" s="52" customFormat="1" ht="15">
      <c r="A179" s="231"/>
      <c r="B179" s="224"/>
      <c r="C179" s="209"/>
      <c r="D179" s="225"/>
      <c r="E179" s="209"/>
      <c r="F179" s="209"/>
      <c r="G179" s="10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</row>
    <row r="180" spans="1:19" s="52" customFormat="1" ht="25.5">
      <c r="A180" s="220">
        <v>5</v>
      </c>
      <c r="B180" s="221" t="s">
        <v>282</v>
      </c>
      <c r="C180" s="209"/>
      <c r="D180" s="222"/>
      <c r="E180" s="209"/>
      <c r="F180" s="209"/>
      <c r="G180" s="10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</row>
    <row r="181" spans="1:19" s="52" customFormat="1" ht="15">
      <c r="A181" s="231">
        <v>5.1</v>
      </c>
      <c r="B181" s="224" t="s">
        <v>177</v>
      </c>
      <c r="C181" s="209">
        <v>12.35</v>
      </c>
      <c r="D181" s="225" t="s">
        <v>14</v>
      </c>
      <c r="E181" s="209"/>
      <c r="F181" s="209">
        <f>ROUND((C181*E181),2)</f>
        <v>0</v>
      </c>
      <c r="G181" s="10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</row>
    <row r="182" spans="1:19" s="52" customFormat="1" ht="15">
      <c r="A182" s="231">
        <v>5.23</v>
      </c>
      <c r="B182" s="224" t="s">
        <v>178</v>
      </c>
      <c r="C182" s="209">
        <v>3.19</v>
      </c>
      <c r="D182" s="225" t="s">
        <v>13</v>
      </c>
      <c r="E182" s="209"/>
      <c r="F182" s="209">
        <f>ROUND((C182*E182),2)</f>
        <v>0</v>
      </c>
      <c r="G182" s="10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</row>
    <row r="183" spans="1:19" s="52" customFormat="1" ht="25.5">
      <c r="A183" s="231">
        <v>5.36</v>
      </c>
      <c r="B183" s="224" t="s">
        <v>179</v>
      </c>
      <c r="C183" s="232">
        <v>27.22</v>
      </c>
      <c r="D183" s="233" t="s">
        <v>14</v>
      </c>
      <c r="E183" s="232"/>
      <c r="F183" s="232">
        <f>ROUND((C183*E183),2)</f>
        <v>0</v>
      </c>
      <c r="G183" s="10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</row>
    <row r="184" spans="1:19" s="52" customFormat="1" ht="38.25">
      <c r="A184" s="231">
        <v>5.49</v>
      </c>
      <c r="B184" s="224" t="s">
        <v>216</v>
      </c>
      <c r="C184" s="232">
        <v>1</v>
      </c>
      <c r="D184" s="233" t="s">
        <v>7</v>
      </c>
      <c r="E184" s="232"/>
      <c r="F184" s="232">
        <f>ROUND((C184*E184),2)</f>
        <v>0</v>
      </c>
      <c r="G184" s="10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</row>
    <row r="185" spans="1:19" s="52" customFormat="1" ht="15">
      <c r="A185" s="231"/>
      <c r="B185" s="224"/>
      <c r="C185" s="209"/>
      <c r="D185" s="225"/>
      <c r="E185" s="209"/>
      <c r="F185" s="207"/>
      <c r="G185" s="10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</row>
    <row r="186" spans="1:19" s="52" customFormat="1" ht="15">
      <c r="A186" s="220">
        <v>6</v>
      </c>
      <c r="B186" s="221" t="s">
        <v>283</v>
      </c>
      <c r="C186" s="209"/>
      <c r="D186" s="222"/>
      <c r="E186" s="239"/>
      <c r="F186" s="209"/>
      <c r="G186" s="10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</row>
    <row r="187" spans="1:19" s="52" customFormat="1" ht="15">
      <c r="A187" s="231">
        <v>6.1</v>
      </c>
      <c r="B187" s="224" t="s">
        <v>180</v>
      </c>
      <c r="C187" s="209">
        <v>1</v>
      </c>
      <c r="D187" s="225" t="s">
        <v>7</v>
      </c>
      <c r="E187" s="239"/>
      <c r="F187" s="209">
        <f>ROUND((C187*E187),2)</f>
        <v>0</v>
      </c>
      <c r="G187" s="10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</row>
    <row r="188" spans="1:19" s="52" customFormat="1" ht="15">
      <c r="A188" s="231">
        <v>6.2</v>
      </c>
      <c r="B188" s="224" t="s">
        <v>181</v>
      </c>
      <c r="C188" s="209">
        <v>1</v>
      </c>
      <c r="D188" s="225" t="s">
        <v>7</v>
      </c>
      <c r="E188" s="239"/>
      <c r="F188" s="209">
        <f>ROUND((C188*E188),2)</f>
        <v>0</v>
      </c>
      <c r="G188" s="10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</row>
    <row r="189" spans="1:19" s="52" customFormat="1" ht="15">
      <c r="A189" s="231">
        <v>6.3</v>
      </c>
      <c r="B189" s="224" t="s">
        <v>182</v>
      </c>
      <c r="C189" s="209">
        <v>1</v>
      </c>
      <c r="D189" s="225" t="s">
        <v>7</v>
      </c>
      <c r="E189" s="239"/>
      <c r="F189" s="209">
        <f>ROUND((C189*E189),2)</f>
        <v>0</v>
      </c>
      <c r="G189" s="10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</row>
    <row r="190" spans="1:7" s="88" customFormat="1" ht="15">
      <c r="A190" s="231">
        <v>6.4</v>
      </c>
      <c r="B190" s="224" t="s">
        <v>183</v>
      </c>
      <c r="C190" s="209">
        <v>2</v>
      </c>
      <c r="D190" s="225" t="s">
        <v>7</v>
      </c>
      <c r="E190" s="238"/>
      <c r="F190" s="209">
        <f>ROUND((C190*E190),2)</f>
        <v>0</v>
      </c>
      <c r="G190" s="10"/>
    </row>
    <row r="191" spans="1:7" s="88" customFormat="1" ht="15">
      <c r="A191" s="231"/>
      <c r="B191" s="224"/>
      <c r="C191" s="209"/>
      <c r="D191" s="225"/>
      <c r="E191" s="239"/>
      <c r="F191" s="209"/>
      <c r="G191" s="10"/>
    </row>
    <row r="192" spans="1:7" s="88" customFormat="1" ht="15">
      <c r="A192" s="220">
        <v>7</v>
      </c>
      <c r="B192" s="221" t="s">
        <v>184</v>
      </c>
      <c r="C192" s="209"/>
      <c r="D192" s="222"/>
      <c r="E192" s="239"/>
      <c r="F192" s="209"/>
      <c r="G192" s="10"/>
    </row>
    <row r="193" spans="1:7" s="88" customFormat="1" ht="15">
      <c r="A193" s="231">
        <v>7.1</v>
      </c>
      <c r="B193" s="224" t="s">
        <v>185</v>
      </c>
      <c r="C193" s="209">
        <v>12</v>
      </c>
      <c r="D193" s="225" t="s">
        <v>7</v>
      </c>
      <c r="E193" s="239"/>
      <c r="F193" s="209">
        <f aca="true" t="shared" si="5" ref="F193:F200">ROUND((C193*E193),2)</f>
        <v>0</v>
      </c>
      <c r="G193" s="10"/>
    </row>
    <row r="194" spans="1:7" s="88" customFormat="1" ht="15">
      <c r="A194" s="231">
        <v>7.2</v>
      </c>
      <c r="B194" s="224" t="s">
        <v>186</v>
      </c>
      <c r="C194" s="209">
        <v>84.62</v>
      </c>
      <c r="D194" s="225" t="s">
        <v>187</v>
      </c>
      <c r="E194" s="239"/>
      <c r="F194" s="209">
        <f t="shared" si="5"/>
        <v>0</v>
      </c>
      <c r="G194" s="10"/>
    </row>
    <row r="195" spans="1:7" s="88" customFormat="1" ht="15">
      <c r="A195" s="231">
        <v>7.3</v>
      </c>
      <c r="B195" s="224" t="s">
        <v>188</v>
      </c>
      <c r="C195" s="209">
        <v>48.74</v>
      </c>
      <c r="D195" s="225" t="s">
        <v>187</v>
      </c>
      <c r="E195" s="239"/>
      <c r="F195" s="209">
        <f t="shared" si="5"/>
        <v>0</v>
      </c>
      <c r="G195" s="10"/>
    </row>
    <row r="196" spans="1:7" s="88" customFormat="1" ht="15">
      <c r="A196" s="231">
        <v>7.4</v>
      </c>
      <c r="B196" s="224" t="s">
        <v>189</v>
      </c>
      <c r="C196" s="209">
        <v>76</v>
      </c>
      <c r="D196" s="225" t="s">
        <v>187</v>
      </c>
      <c r="E196" s="239"/>
      <c r="F196" s="209">
        <f t="shared" si="5"/>
        <v>0</v>
      </c>
      <c r="G196" s="10"/>
    </row>
    <row r="197" spans="1:7" s="88" customFormat="1" ht="15">
      <c r="A197" s="231">
        <v>7.5</v>
      </c>
      <c r="B197" s="224" t="s">
        <v>190</v>
      </c>
      <c r="C197" s="209">
        <v>1</v>
      </c>
      <c r="D197" s="225" t="s">
        <v>7</v>
      </c>
      <c r="E197" s="239"/>
      <c r="F197" s="209">
        <f t="shared" si="5"/>
        <v>0</v>
      </c>
      <c r="G197" s="10"/>
    </row>
    <row r="198" spans="1:7" s="88" customFormat="1" ht="15">
      <c r="A198" s="231">
        <v>7.6</v>
      </c>
      <c r="B198" s="224" t="s">
        <v>191</v>
      </c>
      <c r="C198" s="209">
        <v>4</v>
      </c>
      <c r="D198" s="225" t="s">
        <v>7</v>
      </c>
      <c r="E198" s="239"/>
      <c r="F198" s="209">
        <f t="shared" si="5"/>
        <v>0</v>
      </c>
      <c r="G198" s="10"/>
    </row>
    <row r="199" spans="1:7" s="88" customFormat="1" ht="15">
      <c r="A199" s="231">
        <v>7.7</v>
      </c>
      <c r="B199" s="224" t="s">
        <v>192</v>
      </c>
      <c r="C199" s="209">
        <v>1</v>
      </c>
      <c r="D199" s="225" t="s">
        <v>7</v>
      </c>
      <c r="E199" s="239"/>
      <c r="F199" s="209">
        <f t="shared" si="5"/>
        <v>0</v>
      </c>
      <c r="G199" s="10"/>
    </row>
    <row r="200" spans="1:7" s="88" customFormat="1" ht="15">
      <c r="A200" s="231">
        <v>7.8</v>
      </c>
      <c r="B200" s="206" t="s">
        <v>193</v>
      </c>
      <c r="C200" s="207">
        <v>1</v>
      </c>
      <c r="D200" s="225" t="s">
        <v>7</v>
      </c>
      <c r="E200" s="239"/>
      <c r="F200" s="209">
        <f t="shared" si="5"/>
        <v>0</v>
      </c>
      <c r="G200" s="10"/>
    </row>
    <row r="201" spans="1:19" s="185" customFormat="1" ht="15">
      <c r="A201" s="240"/>
      <c r="B201" s="241"/>
      <c r="C201" s="242"/>
      <c r="D201" s="230"/>
      <c r="E201" s="243"/>
      <c r="F201" s="229"/>
      <c r="G201" s="10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</row>
    <row r="202" spans="1:19" s="52" customFormat="1" ht="25.5">
      <c r="A202" s="244">
        <v>8</v>
      </c>
      <c r="B202" s="245" t="s">
        <v>284</v>
      </c>
      <c r="C202" s="207"/>
      <c r="D202" s="222"/>
      <c r="E202" s="239"/>
      <c r="F202" s="209"/>
      <c r="G202" s="10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</row>
    <row r="203" spans="1:19" s="52" customFormat="1" ht="15">
      <c r="A203" s="215">
        <v>8.1</v>
      </c>
      <c r="B203" s="206" t="s">
        <v>194</v>
      </c>
      <c r="C203" s="75">
        <v>59.81</v>
      </c>
      <c r="D203" s="246" t="s">
        <v>29</v>
      </c>
      <c r="E203" s="75"/>
      <c r="F203" s="209">
        <f>ROUND(C203*E203,2)</f>
        <v>0</v>
      </c>
      <c r="G203" s="10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</row>
    <row r="204" spans="1:19" s="52" customFormat="1" ht="15">
      <c r="A204" s="215">
        <v>8.2</v>
      </c>
      <c r="B204" s="206" t="s">
        <v>257</v>
      </c>
      <c r="C204" s="75">
        <v>5</v>
      </c>
      <c r="D204" s="225" t="s">
        <v>7</v>
      </c>
      <c r="E204" s="75"/>
      <c r="F204" s="209">
        <f>ROUND(C204*E204,2)</f>
        <v>0</v>
      </c>
      <c r="G204" s="10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</row>
    <row r="205" spans="1:19" s="52" customFormat="1" ht="15">
      <c r="A205" s="215">
        <v>8.3</v>
      </c>
      <c r="B205" s="206" t="s">
        <v>256</v>
      </c>
      <c r="C205" s="75">
        <v>14</v>
      </c>
      <c r="D205" s="225" t="s">
        <v>7</v>
      </c>
      <c r="E205" s="75"/>
      <c r="F205" s="209">
        <f>ROUND(C205*E205,2)</f>
        <v>0</v>
      </c>
      <c r="G205" s="10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</row>
    <row r="206" spans="1:19" s="52" customFormat="1" ht="15">
      <c r="A206" s="215">
        <v>8.4</v>
      </c>
      <c r="B206" s="206" t="s">
        <v>195</v>
      </c>
      <c r="C206" s="75">
        <v>2</v>
      </c>
      <c r="D206" s="225" t="s">
        <v>7</v>
      </c>
      <c r="E206" s="75"/>
      <c r="F206" s="209">
        <f>ROUND(C206*E206,2)</f>
        <v>0</v>
      </c>
      <c r="G206" s="10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</row>
    <row r="207" spans="1:19" s="52" customFormat="1" ht="15">
      <c r="A207" s="215"/>
      <c r="B207" s="206"/>
      <c r="C207" s="75"/>
      <c r="D207" s="246"/>
      <c r="E207" s="75"/>
      <c r="F207" s="209"/>
      <c r="G207" s="10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</row>
    <row r="208" spans="1:19" s="52" customFormat="1" ht="15">
      <c r="A208" s="247">
        <v>9</v>
      </c>
      <c r="B208" s="206" t="s">
        <v>196</v>
      </c>
      <c r="C208" s="75">
        <v>1</v>
      </c>
      <c r="D208" s="225" t="s">
        <v>7</v>
      </c>
      <c r="E208" s="75"/>
      <c r="F208" s="209">
        <f>ROUND(C208*E208,2)</f>
        <v>0</v>
      </c>
      <c r="G208" s="10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</row>
    <row r="209" spans="1:19" s="52" customFormat="1" ht="15">
      <c r="A209" s="60"/>
      <c r="B209" s="248" t="s">
        <v>197</v>
      </c>
      <c r="C209" s="200"/>
      <c r="D209" s="201"/>
      <c r="E209" s="249"/>
      <c r="F209" s="250">
        <f>SUM(F143:F208)</f>
        <v>0</v>
      </c>
      <c r="G209" s="10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</row>
    <row r="210" spans="1:19" s="52" customFormat="1" ht="15">
      <c r="A210" s="99"/>
      <c r="B210" s="99"/>
      <c r="C210" s="100"/>
      <c r="D210" s="99"/>
      <c r="E210" s="251"/>
      <c r="F210" s="5"/>
      <c r="G210" s="10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</row>
    <row r="211" spans="1:19" s="52" customFormat="1" ht="38.25">
      <c r="A211" s="252" t="s">
        <v>129</v>
      </c>
      <c r="B211" s="253" t="s">
        <v>128</v>
      </c>
      <c r="C211" s="254"/>
      <c r="D211" s="255"/>
      <c r="E211" s="256"/>
      <c r="F211" s="5">
        <f aca="true" t="shared" si="6" ref="F211:F229">ROUND((C211*E211),2)</f>
        <v>0</v>
      </c>
      <c r="G211" s="10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</row>
    <row r="212" spans="1:19" s="52" customFormat="1" ht="15">
      <c r="A212" s="257"/>
      <c r="B212" s="258"/>
      <c r="C212" s="254"/>
      <c r="D212" s="255"/>
      <c r="E212" s="256"/>
      <c r="F212" s="5">
        <f t="shared" si="6"/>
        <v>0</v>
      </c>
      <c r="G212" s="10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</row>
    <row r="213" spans="1:19" s="52" customFormat="1" ht="15">
      <c r="A213" s="259">
        <v>1</v>
      </c>
      <c r="B213" s="57" t="s">
        <v>15</v>
      </c>
      <c r="C213" s="260"/>
      <c r="D213" s="261"/>
      <c r="E213" s="262"/>
      <c r="F213" s="5">
        <f t="shared" si="6"/>
        <v>0</v>
      </c>
      <c r="G213" s="10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</row>
    <row r="214" spans="1:19" s="52" customFormat="1" ht="15">
      <c r="A214" s="263">
        <v>1.1</v>
      </c>
      <c r="B214" s="264" t="s">
        <v>44</v>
      </c>
      <c r="C214" s="254">
        <v>549.8</v>
      </c>
      <c r="D214" s="265" t="s">
        <v>29</v>
      </c>
      <c r="E214" s="266"/>
      <c r="F214" s="5">
        <f t="shared" si="6"/>
        <v>0</v>
      </c>
      <c r="G214" s="10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</row>
    <row r="215" spans="1:19" s="52" customFormat="1" ht="15">
      <c r="A215" s="263"/>
      <c r="B215" s="264"/>
      <c r="C215" s="260"/>
      <c r="D215" s="265"/>
      <c r="E215" s="266"/>
      <c r="F215" s="5">
        <f t="shared" si="6"/>
        <v>0</v>
      </c>
      <c r="G215" s="10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</row>
    <row r="216" spans="1:19" s="52" customFormat="1" ht="15">
      <c r="A216" s="267">
        <v>2</v>
      </c>
      <c r="B216" s="57" t="s">
        <v>78</v>
      </c>
      <c r="C216" s="268"/>
      <c r="D216" s="269"/>
      <c r="E216" s="270"/>
      <c r="F216" s="5">
        <f t="shared" si="6"/>
        <v>0</v>
      </c>
      <c r="G216" s="10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</row>
    <row r="217" spans="1:19" s="275" customFormat="1" ht="15">
      <c r="A217" s="263">
        <v>2.1</v>
      </c>
      <c r="B217" s="271" t="s">
        <v>301</v>
      </c>
      <c r="C217" s="272">
        <v>769.72</v>
      </c>
      <c r="D217" s="273" t="s">
        <v>2</v>
      </c>
      <c r="E217" s="266"/>
      <c r="F217" s="5">
        <f t="shared" si="6"/>
        <v>0</v>
      </c>
      <c r="G217" s="10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</row>
    <row r="218" spans="1:19" s="275" customFormat="1" ht="25.5">
      <c r="A218" s="276">
        <v>2.2</v>
      </c>
      <c r="B218" s="271" t="s">
        <v>217</v>
      </c>
      <c r="C218" s="254">
        <v>838.09</v>
      </c>
      <c r="D218" s="255" t="s">
        <v>2</v>
      </c>
      <c r="E218" s="277"/>
      <c r="F218" s="5">
        <f t="shared" si="6"/>
        <v>0</v>
      </c>
      <c r="G218" s="10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</row>
    <row r="219" spans="1:19" s="275" customFormat="1" ht="25.5">
      <c r="A219" s="263">
        <v>2.2</v>
      </c>
      <c r="B219" s="278" t="s">
        <v>287</v>
      </c>
      <c r="C219" s="279">
        <v>663.49</v>
      </c>
      <c r="D219" s="280" t="s">
        <v>2</v>
      </c>
      <c r="E219" s="277"/>
      <c r="F219" s="5">
        <f t="shared" si="6"/>
        <v>0</v>
      </c>
      <c r="G219" s="10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</row>
    <row r="220" spans="1:19" s="275" customFormat="1" ht="25.5">
      <c r="A220" s="263">
        <v>2.3</v>
      </c>
      <c r="B220" s="278" t="s">
        <v>202</v>
      </c>
      <c r="C220" s="254">
        <v>923.66</v>
      </c>
      <c r="D220" s="255" t="s">
        <v>2</v>
      </c>
      <c r="E220" s="277"/>
      <c r="F220" s="5">
        <f t="shared" si="6"/>
        <v>0</v>
      </c>
      <c r="G220" s="10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</row>
    <row r="221" spans="1:19" s="52" customFormat="1" ht="15">
      <c r="A221" s="263"/>
      <c r="B221" s="264"/>
      <c r="C221" s="260"/>
      <c r="D221" s="265"/>
      <c r="E221" s="266"/>
      <c r="F221" s="5">
        <f t="shared" si="6"/>
        <v>0</v>
      </c>
      <c r="G221" s="10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</row>
    <row r="222" spans="1:19" s="52" customFormat="1" ht="15">
      <c r="A222" s="267">
        <v>3</v>
      </c>
      <c r="B222" s="57" t="s">
        <v>79</v>
      </c>
      <c r="C222" s="260"/>
      <c r="D222" s="265"/>
      <c r="E222" s="266"/>
      <c r="F222" s="5">
        <f t="shared" si="6"/>
        <v>0</v>
      </c>
      <c r="G222" s="10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</row>
    <row r="223" spans="1:19" s="52" customFormat="1" ht="25.5">
      <c r="A223" s="276">
        <v>3.1</v>
      </c>
      <c r="B223" s="264" t="s">
        <v>141</v>
      </c>
      <c r="C223" s="254">
        <v>549.8</v>
      </c>
      <c r="D223" s="255" t="s">
        <v>29</v>
      </c>
      <c r="E223" s="277"/>
      <c r="F223" s="5">
        <f t="shared" si="6"/>
        <v>0</v>
      </c>
      <c r="G223" s="10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</row>
    <row r="224" spans="1:19" s="52" customFormat="1" ht="15">
      <c r="A224" s="263"/>
      <c r="B224" s="264"/>
      <c r="C224" s="254"/>
      <c r="D224" s="255"/>
      <c r="E224" s="277"/>
      <c r="F224" s="5">
        <f t="shared" si="6"/>
        <v>0</v>
      </c>
      <c r="G224" s="10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</row>
    <row r="225" spans="1:19" s="52" customFormat="1" ht="15">
      <c r="A225" s="267">
        <v>4</v>
      </c>
      <c r="B225" s="57" t="s">
        <v>80</v>
      </c>
      <c r="C225" s="268"/>
      <c r="D225" s="269"/>
      <c r="E225" s="266"/>
      <c r="F225" s="5">
        <f t="shared" si="6"/>
        <v>0</v>
      </c>
      <c r="G225" s="10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</row>
    <row r="226" spans="1:19" s="52" customFormat="1" ht="25.5">
      <c r="A226" s="276">
        <v>4.1</v>
      </c>
      <c r="B226" s="264" t="s">
        <v>141</v>
      </c>
      <c r="C226" s="254">
        <v>549.8</v>
      </c>
      <c r="D226" s="255" t="s">
        <v>29</v>
      </c>
      <c r="E226" s="277"/>
      <c r="F226" s="5">
        <f t="shared" si="6"/>
        <v>0</v>
      </c>
      <c r="G226" s="10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</row>
    <row r="227" spans="1:19" s="52" customFormat="1" ht="15">
      <c r="A227" s="263"/>
      <c r="B227" s="264"/>
      <c r="C227" s="254"/>
      <c r="D227" s="255"/>
      <c r="E227" s="277"/>
      <c r="F227" s="5">
        <f t="shared" si="6"/>
        <v>0</v>
      </c>
      <c r="G227" s="10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</row>
    <row r="228" spans="1:19" s="52" customFormat="1" ht="15">
      <c r="A228" s="56">
        <v>5</v>
      </c>
      <c r="B228" s="57" t="s">
        <v>81</v>
      </c>
      <c r="C228" s="281"/>
      <c r="D228" s="282"/>
      <c r="E228" s="266"/>
      <c r="F228" s="5">
        <f t="shared" si="6"/>
        <v>0</v>
      </c>
      <c r="G228" s="10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</row>
    <row r="229" spans="1:19" s="52" customFormat="1" ht="15">
      <c r="A229" s="263">
        <v>5.1</v>
      </c>
      <c r="B229" s="283" t="s">
        <v>290</v>
      </c>
      <c r="C229" s="284">
        <v>1</v>
      </c>
      <c r="D229" s="225" t="s">
        <v>7</v>
      </c>
      <c r="E229" s="284"/>
      <c r="F229" s="5">
        <f t="shared" si="6"/>
        <v>0</v>
      </c>
      <c r="G229" s="10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</row>
    <row r="230" spans="1:19" s="185" customFormat="1" ht="15">
      <c r="A230" s="176"/>
      <c r="B230" s="177" t="s">
        <v>198</v>
      </c>
      <c r="C230" s="178"/>
      <c r="D230" s="124"/>
      <c r="E230" s="285"/>
      <c r="F230" s="180">
        <f>SUM(F214:F229)</f>
        <v>0</v>
      </c>
      <c r="G230" s="10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</row>
    <row r="231" spans="1:7" s="88" customFormat="1" ht="15">
      <c r="A231" s="176"/>
      <c r="B231" s="177"/>
      <c r="C231" s="178"/>
      <c r="D231" s="124"/>
      <c r="E231" s="285"/>
      <c r="F231" s="180"/>
      <c r="G231" s="10"/>
    </row>
    <row r="232" spans="1:19" s="52" customFormat="1" ht="25.5">
      <c r="A232" s="54" t="s">
        <v>130</v>
      </c>
      <c r="B232" s="55" t="s">
        <v>150</v>
      </c>
      <c r="C232" s="14"/>
      <c r="D232" s="286"/>
      <c r="E232" s="287"/>
      <c r="F232" s="5">
        <f aca="true" t="shared" si="7" ref="F232:F274">ROUND((C232*E232),2)</f>
        <v>0</v>
      </c>
      <c r="G232" s="10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</row>
    <row r="233" spans="1:19" s="52" customFormat="1" ht="15">
      <c r="A233" s="54"/>
      <c r="B233" s="55"/>
      <c r="C233" s="14"/>
      <c r="D233" s="286"/>
      <c r="E233" s="287"/>
      <c r="F233" s="5">
        <f t="shared" si="7"/>
        <v>0</v>
      </c>
      <c r="G233" s="10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</row>
    <row r="234" spans="1:19" s="52" customFormat="1" ht="15">
      <c r="A234" s="288">
        <v>1</v>
      </c>
      <c r="B234" s="55" t="s">
        <v>15</v>
      </c>
      <c r="C234" s="14"/>
      <c r="D234" s="286"/>
      <c r="E234" s="287"/>
      <c r="F234" s="5">
        <f t="shared" si="7"/>
        <v>0</v>
      </c>
      <c r="G234" s="10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</row>
    <row r="235" spans="1:19" s="11" customFormat="1" ht="76.5">
      <c r="A235" s="289">
        <v>1.1</v>
      </c>
      <c r="B235" s="290" t="s">
        <v>302</v>
      </c>
      <c r="C235" s="80">
        <v>2163.43</v>
      </c>
      <c r="D235" s="291" t="s">
        <v>14</v>
      </c>
      <c r="E235" s="292"/>
      <c r="F235" s="161">
        <f t="shared" si="7"/>
        <v>0</v>
      </c>
      <c r="G235" s="10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</row>
    <row r="236" spans="1:19" s="11" customFormat="1" ht="25.5">
      <c r="A236" s="1">
        <v>1.2</v>
      </c>
      <c r="B236" s="293" t="s">
        <v>242</v>
      </c>
      <c r="C236" s="3">
        <v>4</v>
      </c>
      <c r="D236" s="233" t="s">
        <v>7</v>
      </c>
      <c r="E236" s="4"/>
      <c r="F236" s="5">
        <f t="shared" si="7"/>
        <v>0</v>
      </c>
      <c r="G236" s="10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</row>
    <row r="237" spans="1:19" s="11" customFormat="1" ht="15">
      <c r="A237" s="1">
        <v>1.3</v>
      </c>
      <c r="B237" s="2" t="s">
        <v>50</v>
      </c>
      <c r="C237" s="3">
        <v>1</v>
      </c>
      <c r="D237" s="90" t="s">
        <v>7</v>
      </c>
      <c r="E237" s="4"/>
      <c r="F237" s="5">
        <f t="shared" si="7"/>
        <v>0</v>
      </c>
      <c r="G237" s="10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</row>
    <row r="238" spans="1:19" s="11" customFormat="1" ht="15">
      <c r="A238" s="1">
        <v>1.4</v>
      </c>
      <c r="B238" s="6" t="s">
        <v>51</v>
      </c>
      <c r="C238" s="3">
        <v>1</v>
      </c>
      <c r="D238" s="90" t="s">
        <v>7</v>
      </c>
      <c r="E238" s="4"/>
      <c r="F238" s="5">
        <f t="shared" si="7"/>
        <v>0</v>
      </c>
      <c r="G238" s="10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</row>
    <row r="239" spans="1:19" s="11" customFormat="1" ht="89.25">
      <c r="A239" s="1">
        <v>1.5</v>
      </c>
      <c r="B239" s="293" t="s">
        <v>303</v>
      </c>
      <c r="C239" s="3">
        <v>3</v>
      </c>
      <c r="D239" s="294" t="s">
        <v>231</v>
      </c>
      <c r="E239" s="4"/>
      <c r="F239" s="5">
        <f t="shared" si="7"/>
        <v>0</v>
      </c>
      <c r="G239" s="10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</row>
    <row r="240" spans="1:19" s="52" customFormat="1" ht="15">
      <c r="A240" s="295"/>
      <c r="B240" s="296"/>
      <c r="C240" s="297"/>
      <c r="D240" s="298"/>
      <c r="E240" s="4"/>
      <c r="F240" s="5">
        <f t="shared" si="7"/>
        <v>0</v>
      </c>
      <c r="G240" s="10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</row>
    <row r="241" spans="1:19" s="52" customFormat="1" ht="15">
      <c r="A241" s="299">
        <v>2</v>
      </c>
      <c r="B241" s="300" t="s">
        <v>17</v>
      </c>
      <c r="C241" s="301"/>
      <c r="D241" s="79"/>
      <c r="E241" s="4"/>
      <c r="F241" s="5">
        <f t="shared" si="7"/>
        <v>0</v>
      </c>
      <c r="G241" s="10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</row>
    <row r="242" spans="1:19" s="11" customFormat="1" ht="38.25">
      <c r="A242" s="8">
        <v>2.1</v>
      </c>
      <c r="B242" s="302" t="s">
        <v>288</v>
      </c>
      <c r="C242" s="3">
        <v>60</v>
      </c>
      <c r="D242" s="303" t="s">
        <v>2</v>
      </c>
      <c r="E242" s="4"/>
      <c r="F242" s="5">
        <f t="shared" si="7"/>
        <v>0</v>
      </c>
      <c r="G242" s="10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</row>
    <row r="243" spans="1:19" s="11" customFormat="1" ht="25.5">
      <c r="A243" s="8">
        <v>2.2</v>
      </c>
      <c r="B243" s="78" t="s">
        <v>203</v>
      </c>
      <c r="C243" s="3">
        <v>72</v>
      </c>
      <c r="D243" s="303" t="s">
        <v>2</v>
      </c>
      <c r="E243" s="4"/>
      <c r="F243" s="5">
        <f t="shared" si="7"/>
        <v>0</v>
      </c>
      <c r="G243" s="10"/>
      <c r="H243" s="87"/>
      <c r="I243" s="89"/>
      <c r="J243" s="87"/>
      <c r="K243" s="87"/>
      <c r="L243" s="87"/>
      <c r="M243" s="87"/>
      <c r="N243" s="87"/>
      <c r="O243" s="87"/>
      <c r="P243" s="87"/>
      <c r="Q243" s="87"/>
      <c r="R243" s="87"/>
      <c r="S243" s="87"/>
    </row>
    <row r="244" spans="1:19" s="11" customFormat="1" ht="25.5">
      <c r="A244" s="53">
        <v>2.3</v>
      </c>
      <c r="B244" s="76" t="s">
        <v>46</v>
      </c>
      <c r="C244" s="7">
        <v>57</v>
      </c>
      <c r="D244" s="9" t="s">
        <v>2</v>
      </c>
      <c r="E244" s="4"/>
      <c r="F244" s="5">
        <f t="shared" si="7"/>
        <v>0</v>
      </c>
      <c r="G244" s="10"/>
      <c r="H244" s="87"/>
      <c r="I244" s="89"/>
      <c r="J244" s="87"/>
      <c r="K244" s="87"/>
      <c r="L244" s="87"/>
      <c r="M244" s="87"/>
      <c r="N244" s="87"/>
      <c r="O244" s="87"/>
      <c r="P244" s="87"/>
      <c r="Q244" s="87"/>
      <c r="R244" s="87"/>
      <c r="S244" s="87"/>
    </row>
    <row r="245" spans="1:19" s="11" customFormat="1" ht="15">
      <c r="A245" s="8">
        <v>2.4</v>
      </c>
      <c r="B245" s="302" t="s">
        <v>232</v>
      </c>
      <c r="C245" s="3">
        <v>72</v>
      </c>
      <c r="D245" s="303" t="s">
        <v>2</v>
      </c>
      <c r="E245" s="4"/>
      <c r="F245" s="5">
        <f t="shared" si="7"/>
        <v>0</v>
      </c>
      <c r="G245" s="10"/>
      <c r="H245" s="87"/>
      <c r="I245" s="89"/>
      <c r="J245" s="87"/>
      <c r="K245" s="87"/>
      <c r="L245" s="87"/>
      <c r="M245" s="87"/>
      <c r="N245" s="87"/>
      <c r="O245" s="87"/>
      <c r="P245" s="87"/>
      <c r="Q245" s="87"/>
      <c r="R245" s="87"/>
      <c r="S245" s="87"/>
    </row>
    <row r="246" spans="1:19" s="11" customFormat="1" ht="15">
      <c r="A246" s="53"/>
      <c r="B246" s="76"/>
      <c r="C246" s="7"/>
      <c r="D246" s="9"/>
      <c r="E246" s="4"/>
      <c r="F246" s="5">
        <f t="shared" si="7"/>
        <v>0</v>
      </c>
      <c r="G246" s="10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</row>
    <row r="247" spans="1:19" s="11" customFormat="1" ht="15">
      <c r="A247" s="304">
        <v>3</v>
      </c>
      <c r="B247" s="300" t="s">
        <v>26</v>
      </c>
      <c r="C247" s="7"/>
      <c r="D247" s="79"/>
      <c r="E247" s="4"/>
      <c r="F247" s="5">
        <f t="shared" si="7"/>
        <v>0</v>
      </c>
      <c r="G247" s="10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</row>
    <row r="248" spans="1:19" s="11" customFormat="1" ht="38.25">
      <c r="A248" s="8">
        <v>3.1</v>
      </c>
      <c r="B248" s="302" t="s">
        <v>240</v>
      </c>
      <c r="C248" s="3">
        <v>54.28</v>
      </c>
      <c r="D248" s="303" t="s">
        <v>2</v>
      </c>
      <c r="E248" s="4"/>
      <c r="F248" s="5">
        <f t="shared" si="7"/>
        <v>0</v>
      </c>
      <c r="G248" s="10"/>
      <c r="H248" s="87"/>
      <c r="I248" s="89"/>
      <c r="J248" s="87"/>
      <c r="K248" s="87"/>
      <c r="L248" s="87"/>
      <c r="M248" s="87"/>
      <c r="N248" s="87"/>
      <c r="O248" s="87"/>
      <c r="P248" s="87"/>
      <c r="Q248" s="87"/>
      <c r="R248" s="87"/>
      <c r="S248" s="87"/>
    </row>
    <row r="249" spans="1:19" s="11" customFormat="1" ht="38.25">
      <c r="A249" s="8">
        <v>3.2</v>
      </c>
      <c r="B249" s="302" t="s">
        <v>239</v>
      </c>
      <c r="C249" s="3">
        <v>54.28</v>
      </c>
      <c r="D249" s="303" t="s">
        <v>2</v>
      </c>
      <c r="E249" s="4"/>
      <c r="F249" s="5">
        <f t="shared" si="7"/>
        <v>0</v>
      </c>
      <c r="G249" s="10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</row>
    <row r="250" spans="1:19" s="11" customFormat="1" ht="25.5">
      <c r="A250" s="8">
        <v>3.3</v>
      </c>
      <c r="B250" s="76" t="s">
        <v>46</v>
      </c>
      <c r="C250" s="7">
        <v>51.57</v>
      </c>
      <c r="D250" s="9" t="s">
        <v>2</v>
      </c>
      <c r="E250" s="4"/>
      <c r="F250" s="5">
        <f t="shared" si="7"/>
        <v>0</v>
      </c>
      <c r="G250" s="10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</row>
    <row r="251" spans="1:19" s="11" customFormat="1" ht="25.5">
      <c r="A251" s="8">
        <v>3.4</v>
      </c>
      <c r="B251" s="76" t="s">
        <v>47</v>
      </c>
      <c r="C251" s="7">
        <v>51.57</v>
      </c>
      <c r="D251" s="9" t="s">
        <v>2</v>
      </c>
      <c r="E251" s="4"/>
      <c r="F251" s="5">
        <f t="shared" si="7"/>
        <v>0</v>
      </c>
      <c r="G251" s="10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</row>
    <row r="252" spans="1:19" s="11" customFormat="1" ht="15">
      <c r="A252" s="53">
        <v>3.5</v>
      </c>
      <c r="B252" s="38" t="s">
        <v>57</v>
      </c>
      <c r="C252" s="7">
        <v>251.33</v>
      </c>
      <c r="D252" s="9" t="s">
        <v>13</v>
      </c>
      <c r="E252" s="4"/>
      <c r="F252" s="5">
        <f t="shared" si="7"/>
        <v>0</v>
      </c>
      <c r="G252" s="10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</row>
    <row r="253" spans="1:19" s="52" customFormat="1" ht="15">
      <c r="A253" s="77"/>
      <c r="B253" s="78"/>
      <c r="C253" s="7"/>
      <c r="D253" s="79"/>
      <c r="E253" s="4"/>
      <c r="F253" s="5">
        <f t="shared" si="7"/>
        <v>0</v>
      </c>
      <c r="G253" s="10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</row>
    <row r="254" spans="1:19" s="311" customFormat="1" ht="25.5">
      <c r="A254" s="305" t="s">
        <v>62</v>
      </c>
      <c r="B254" s="306" t="s">
        <v>27</v>
      </c>
      <c r="C254" s="307"/>
      <c r="D254" s="308"/>
      <c r="E254" s="309"/>
      <c r="F254" s="5">
        <f t="shared" si="7"/>
        <v>0</v>
      </c>
      <c r="G254" s="10"/>
      <c r="H254" s="310"/>
      <c r="I254" s="310"/>
      <c r="J254" s="310"/>
      <c r="K254" s="310"/>
      <c r="L254" s="310"/>
      <c r="M254" s="310"/>
      <c r="N254" s="310"/>
      <c r="O254" s="310"/>
      <c r="P254" s="310"/>
      <c r="Q254" s="310"/>
      <c r="R254" s="310"/>
      <c r="S254" s="310"/>
    </row>
    <row r="255" spans="1:19" s="59" customFormat="1" ht="15">
      <c r="A255" s="8">
        <v>4.1</v>
      </c>
      <c r="B255" s="63" t="s">
        <v>221</v>
      </c>
      <c r="C255" s="7">
        <v>48547.4</v>
      </c>
      <c r="D255" s="9" t="s">
        <v>20</v>
      </c>
      <c r="E255" s="4"/>
      <c r="F255" s="5">
        <f t="shared" si="7"/>
        <v>0</v>
      </c>
      <c r="G255" s="10"/>
      <c r="H255" s="87"/>
      <c r="I255" s="89"/>
      <c r="J255" s="88"/>
      <c r="K255" s="312"/>
      <c r="L255" s="87"/>
      <c r="M255" s="87"/>
      <c r="N255" s="87"/>
      <c r="O255" s="87"/>
      <c r="P255" s="87"/>
      <c r="Q255" s="87"/>
      <c r="R255" s="87"/>
      <c r="S255" s="87"/>
    </row>
    <row r="256" spans="1:19" s="11" customFormat="1" ht="15">
      <c r="A256" s="8">
        <v>4.2</v>
      </c>
      <c r="B256" s="63" t="s">
        <v>241</v>
      </c>
      <c r="C256" s="7">
        <v>4590</v>
      </c>
      <c r="D256" s="9" t="s">
        <v>20</v>
      </c>
      <c r="E256" s="4"/>
      <c r="F256" s="5">
        <f t="shared" si="7"/>
        <v>0</v>
      </c>
      <c r="G256" s="10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</row>
    <row r="257" spans="1:19" s="11" customFormat="1" ht="51">
      <c r="A257" s="8">
        <v>4.3</v>
      </c>
      <c r="B257" s="313" t="s">
        <v>60</v>
      </c>
      <c r="C257" s="314">
        <v>55</v>
      </c>
      <c r="D257" s="315" t="s">
        <v>7</v>
      </c>
      <c r="E257" s="316"/>
      <c r="F257" s="5">
        <f t="shared" si="7"/>
        <v>0</v>
      </c>
      <c r="G257" s="10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</row>
    <row r="258" spans="1:19" s="11" customFormat="1" ht="25.5">
      <c r="A258" s="8">
        <v>4.4</v>
      </c>
      <c r="B258" s="38" t="s">
        <v>228</v>
      </c>
      <c r="C258" s="7">
        <v>1346.53</v>
      </c>
      <c r="D258" s="9" t="s">
        <v>13</v>
      </c>
      <c r="E258" s="4"/>
      <c r="F258" s="5">
        <f t="shared" si="7"/>
        <v>0</v>
      </c>
      <c r="G258" s="10"/>
      <c r="H258" s="87"/>
      <c r="I258" s="89"/>
      <c r="J258" s="87"/>
      <c r="K258" s="87"/>
      <c r="L258" s="87"/>
      <c r="M258" s="87"/>
      <c r="N258" s="87"/>
      <c r="O258" s="87"/>
      <c r="P258" s="87"/>
      <c r="Q258" s="87"/>
      <c r="R258" s="87"/>
      <c r="S258" s="87"/>
    </row>
    <row r="259" spans="1:19" s="11" customFormat="1" ht="25.5">
      <c r="A259" s="8">
        <v>4.5</v>
      </c>
      <c r="B259" s="38" t="s">
        <v>229</v>
      </c>
      <c r="C259" s="7">
        <v>1346.53</v>
      </c>
      <c r="D259" s="9" t="s">
        <v>13</v>
      </c>
      <c r="E259" s="4"/>
      <c r="F259" s="5">
        <f>ROUND((C259*E259),2)</f>
        <v>0</v>
      </c>
      <c r="G259" s="10"/>
      <c r="H259" s="87"/>
      <c r="I259" s="89"/>
      <c r="J259" s="87"/>
      <c r="K259" s="87"/>
      <c r="L259" s="87"/>
      <c r="M259" s="87"/>
      <c r="N259" s="87"/>
      <c r="O259" s="87"/>
      <c r="P259" s="87"/>
      <c r="Q259" s="87"/>
      <c r="R259" s="87"/>
      <c r="S259" s="87"/>
    </row>
    <row r="260" spans="1:19" s="11" customFormat="1" ht="25.5">
      <c r="A260" s="317">
        <v>4.6</v>
      </c>
      <c r="B260" s="318" t="s">
        <v>222</v>
      </c>
      <c r="C260" s="319">
        <v>1408</v>
      </c>
      <c r="D260" s="320" t="s">
        <v>13</v>
      </c>
      <c r="E260" s="292"/>
      <c r="F260" s="161">
        <f t="shared" si="7"/>
        <v>0</v>
      </c>
      <c r="G260" s="10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</row>
    <row r="261" spans="1:19" s="11" customFormat="1" ht="25.5">
      <c r="A261" s="12">
        <v>4.7</v>
      </c>
      <c r="B261" s="13" t="s">
        <v>233</v>
      </c>
      <c r="C261" s="14">
        <v>1</v>
      </c>
      <c r="D261" s="15" t="s">
        <v>7</v>
      </c>
      <c r="E261" s="16"/>
      <c r="F261" s="5">
        <f t="shared" si="7"/>
        <v>0</v>
      </c>
      <c r="G261" s="10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</row>
    <row r="262" spans="1:19" s="11" customFormat="1" ht="25.5">
      <c r="A262" s="12">
        <v>4.8</v>
      </c>
      <c r="B262" s="13" t="s">
        <v>247</v>
      </c>
      <c r="C262" s="17">
        <v>1</v>
      </c>
      <c r="D262" s="15" t="s">
        <v>7</v>
      </c>
      <c r="E262" s="16"/>
      <c r="F262" s="5">
        <f>ROUND((C262*E262),2)</f>
        <v>0</v>
      </c>
      <c r="G262" s="10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</row>
    <row r="263" spans="1:19" s="11" customFormat="1" ht="38.25">
      <c r="A263" s="53">
        <v>4.9</v>
      </c>
      <c r="B263" s="38" t="s">
        <v>223</v>
      </c>
      <c r="C263" s="7">
        <v>170.02</v>
      </c>
      <c r="D263" s="9" t="s">
        <v>30</v>
      </c>
      <c r="E263" s="4"/>
      <c r="F263" s="5">
        <f t="shared" si="7"/>
        <v>0</v>
      </c>
      <c r="G263" s="10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</row>
    <row r="264" spans="1:19" s="52" customFormat="1" ht="15">
      <c r="A264" s="8"/>
      <c r="B264" s="76"/>
      <c r="C264" s="7"/>
      <c r="D264" s="9"/>
      <c r="E264" s="4"/>
      <c r="F264" s="5">
        <f t="shared" si="7"/>
        <v>0</v>
      </c>
      <c r="G264" s="10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</row>
    <row r="265" spans="1:19" s="52" customFormat="1" ht="15">
      <c r="A265" s="304">
        <v>5</v>
      </c>
      <c r="B265" s="321" t="s">
        <v>31</v>
      </c>
      <c r="C265" s="7"/>
      <c r="D265" s="9"/>
      <c r="E265" s="4"/>
      <c r="F265" s="5">
        <f t="shared" si="7"/>
        <v>0</v>
      </c>
      <c r="G265" s="10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</row>
    <row r="266" spans="1:19" s="11" customFormat="1" ht="25.5">
      <c r="A266" s="12">
        <v>5.1</v>
      </c>
      <c r="B266" s="42" t="s">
        <v>224</v>
      </c>
      <c r="C266" s="14">
        <v>1106</v>
      </c>
      <c r="D266" s="15" t="s">
        <v>13</v>
      </c>
      <c r="E266" s="16"/>
      <c r="F266" s="5">
        <f t="shared" si="7"/>
        <v>0</v>
      </c>
      <c r="G266" s="10"/>
      <c r="H266" s="87"/>
      <c r="I266" s="89"/>
      <c r="J266" s="87"/>
      <c r="K266" s="87"/>
      <c r="L266" s="87"/>
      <c r="M266" s="87"/>
      <c r="N266" s="87"/>
      <c r="O266" s="87"/>
      <c r="P266" s="87"/>
      <c r="Q266" s="87"/>
      <c r="R266" s="87"/>
      <c r="S266" s="87"/>
    </row>
    <row r="267" spans="1:19" s="11" customFormat="1" ht="25.5">
      <c r="A267" s="12">
        <v>5.2</v>
      </c>
      <c r="B267" s="42" t="s">
        <v>225</v>
      </c>
      <c r="C267" s="14">
        <v>222</v>
      </c>
      <c r="D267" s="15" t="s">
        <v>32</v>
      </c>
      <c r="E267" s="16"/>
      <c r="F267" s="5">
        <f t="shared" si="7"/>
        <v>0</v>
      </c>
      <c r="G267" s="10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</row>
    <row r="268" spans="1:19" s="11" customFormat="1" ht="25.5">
      <c r="A268" s="12">
        <v>5.3</v>
      </c>
      <c r="B268" s="42" t="s">
        <v>226</v>
      </c>
      <c r="C268" s="14">
        <v>232.94</v>
      </c>
      <c r="D268" s="15" t="s">
        <v>13</v>
      </c>
      <c r="E268" s="16"/>
      <c r="F268" s="5">
        <f t="shared" si="7"/>
        <v>0</v>
      </c>
      <c r="G268" s="10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</row>
    <row r="269" spans="1:19" s="11" customFormat="1" ht="15">
      <c r="A269" s="8"/>
      <c r="B269" s="76"/>
      <c r="C269" s="7"/>
      <c r="D269" s="9"/>
      <c r="E269" s="4"/>
      <c r="F269" s="5">
        <f t="shared" si="7"/>
        <v>0</v>
      </c>
      <c r="G269" s="10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</row>
    <row r="270" spans="1:19" s="11" customFormat="1" ht="15">
      <c r="A270" s="304">
        <v>6</v>
      </c>
      <c r="B270" s="322" t="s">
        <v>285</v>
      </c>
      <c r="C270" s="7"/>
      <c r="D270" s="9"/>
      <c r="E270" s="4"/>
      <c r="F270" s="5">
        <f t="shared" si="7"/>
        <v>0</v>
      </c>
      <c r="G270" s="10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</row>
    <row r="271" spans="1:19" s="11" customFormat="1" ht="15">
      <c r="A271" s="12">
        <v>6.1</v>
      </c>
      <c r="B271" s="42" t="s">
        <v>138</v>
      </c>
      <c r="C271" s="14">
        <v>1106</v>
      </c>
      <c r="D271" s="15" t="s">
        <v>32</v>
      </c>
      <c r="E271" s="16"/>
      <c r="F271" s="5">
        <f t="shared" si="7"/>
        <v>0</v>
      </c>
      <c r="G271" s="10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</row>
    <row r="272" spans="1:19" s="11" customFormat="1" ht="15">
      <c r="A272" s="12">
        <v>6.2</v>
      </c>
      <c r="B272" s="42" t="s">
        <v>139</v>
      </c>
      <c r="C272" s="14">
        <v>232.94</v>
      </c>
      <c r="D272" s="15" t="s">
        <v>13</v>
      </c>
      <c r="E272" s="16"/>
      <c r="F272" s="5">
        <f t="shared" si="7"/>
        <v>0</v>
      </c>
      <c r="G272" s="10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</row>
    <row r="273" spans="1:19" s="11" customFormat="1" ht="15">
      <c r="A273" s="12">
        <v>6.3</v>
      </c>
      <c r="B273" s="42" t="s">
        <v>136</v>
      </c>
      <c r="C273" s="14">
        <v>1106</v>
      </c>
      <c r="D273" s="15" t="s">
        <v>13</v>
      </c>
      <c r="E273" s="16"/>
      <c r="F273" s="5">
        <f t="shared" si="7"/>
        <v>0</v>
      </c>
      <c r="G273" s="10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</row>
    <row r="274" spans="1:19" s="11" customFormat="1" ht="15">
      <c r="A274" s="12">
        <v>6.4</v>
      </c>
      <c r="B274" s="42" t="s">
        <v>227</v>
      </c>
      <c r="C274" s="14">
        <v>232.94</v>
      </c>
      <c r="D274" s="15" t="s">
        <v>13</v>
      </c>
      <c r="E274" s="16"/>
      <c r="F274" s="5">
        <f t="shared" si="7"/>
        <v>0</v>
      </c>
      <c r="G274" s="10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</row>
    <row r="275" spans="1:19" s="11" customFormat="1" ht="15">
      <c r="A275" s="12"/>
      <c r="B275" s="42"/>
      <c r="C275" s="14"/>
      <c r="D275" s="15"/>
      <c r="E275" s="16"/>
      <c r="F275" s="5"/>
      <c r="G275" s="10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</row>
    <row r="276" spans="1:19" s="11" customFormat="1" ht="15">
      <c r="A276" s="323">
        <v>5</v>
      </c>
      <c r="B276" s="143" t="s">
        <v>11</v>
      </c>
      <c r="C276" s="324"/>
      <c r="D276" s="133" t="s">
        <v>10</v>
      </c>
      <c r="E276" s="325"/>
      <c r="F276" s="5">
        <f aca="true" t="shared" si="8" ref="F276:F285">ROUND((C276*E276),2)</f>
        <v>0</v>
      </c>
      <c r="G276" s="10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</row>
    <row r="277" spans="1:19" s="11" customFormat="1" ht="38.25">
      <c r="A277" s="64">
        <v>5.1</v>
      </c>
      <c r="B277" s="326" t="s">
        <v>234</v>
      </c>
      <c r="C277" s="327">
        <v>30</v>
      </c>
      <c r="D277" s="328" t="s">
        <v>12</v>
      </c>
      <c r="E277" s="329"/>
      <c r="F277" s="5">
        <f t="shared" si="8"/>
        <v>0</v>
      </c>
      <c r="G277" s="10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</row>
    <row r="278" spans="1:19" s="11" customFormat="1" ht="15">
      <c r="A278" s="64">
        <v>5.2</v>
      </c>
      <c r="B278" s="76" t="s">
        <v>48</v>
      </c>
      <c r="C278" s="7">
        <v>8</v>
      </c>
      <c r="D278" s="9" t="s">
        <v>49</v>
      </c>
      <c r="E278" s="4"/>
      <c r="F278" s="5">
        <f t="shared" si="8"/>
        <v>0</v>
      </c>
      <c r="G278" s="10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</row>
    <row r="279" spans="1:19" s="11" customFormat="1" ht="15">
      <c r="A279" s="64">
        <v>5.3</v>
      </c>
      <c r="B279" s="76" t="s">
        <v>58</v>
      </c>
      <c r="C279" s="7">
        <v>16.78</v>
      </c>
      <c r="D279" s="9" t="s">
        <v>13</v>
      </c>
      <c r="E279" s="4"/>
      <c r="F279" s="5">
        <f t="shared" si="8"/>
        <v>0</v>
      </c>
      <c r="G279" s="10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</row>
    <row r="280" spans="1:19" s="11" customFormat="1" ht="15">
      <c r="A280" s="64">
        <v>5.4</v>
      </c>
      <c r="B280" s="38" t="s">
        <v>244</v>
      </c>
      <c r="C280" s="7">
        <v>10.3</v>
      </c>
      <c r="D280" s="40" t="s">
        <v>13</v>
      </c>
      <c r="E280" s="4"/>
      <c r="F280" s="5">
        <f t="shared" si="8"/>
        <v>0</v>
      </c>
      <c r="G280" s="10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</row>
    <row r="281" spans="1:19" s="11" customFormat="1" ht="15">
      <c r="A281" s="64">
        <v>5.5</v>
      </c>
      <c r="B281" s="38" t="s">
        <v>245</v>
      </c>
      <c r="C281" s="7">
        <v>10.3</v>
      </c>
      <c r="D281" s="40" t="s">
        <v>13</v>
      </c>
      <c r="E281" s="4"/>
      <c r="F281" s="5">
        <f t="shared" si="8"/>
        <v>0</v>
      </c>
      <c r="G281" s="10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</row>
    <row r="282" spans="1:19" s="11" customFormat="1" ht="25.5">
      <c r="A282" s="64">
        <v>5.6</v>
      </c>
      <c r="B282" s="38" t="s">
        <v>248</v>
      </c>
      <c r="C282" s="7">
        <v>1</v>
      </c>
      <c r="D282" s="40" t="s">
        <v>7</v>
      </c>
      <c r="E282" s="4"/>
      <c r="F282" s="5">
        <f t="shared" si="8"/>
        <v>0</v>
      </c>
      <c r="G282" s="10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</row>
    <row r="283" spans="1:19" s="11" customFormat="1" ht="38.25">
      <c r="A283" s="64">
        <v>5.7</v>
      </c>
      <c r="B283" s="38" t="s">
        <v>235</v>
      </c>
      <c r="C283" s="7">
        <v>116</v>
      </c>
      <c r="D283" s="9" t="s">
        <v>29</v>
      </c>
      <c r="E283" s="4"/>
      <c r="F283" s="5">
        <f t="shared" si="8"/>
        <v>0</v>
      </c>
      <c r="G283" s="10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</row>
    <row r="284" spans="1:19" s="59" customFormat="1" ht="15">
      <c r="A284" s="64">
        <v>5.8</v>
      </c>
      <c r="B284" s="76" t="s">
        <v>59</v>
      </c>
      <c r="C284" s="7">
        <v>49.33</v>
      </c>
      <c r="D284" s="9" t="s">
        <v>13</v>
      </c>
      <c r="E284" s="4"/>
      <c r="F284" s="5">
        <f t="shared" si="8"/>
        <v>0</v>
      </c>
      <c r="G284" s="10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</row>
    <row r="285" spans="1:19" s="11" customFormat="1" ht="25.5">
      <c r="A285" s="64">
        <v>5.9</v>
      </c>
      <c r="B285" s="38" t="s">
        <v>249</v>
      </c>
      <c r="C285" s="330">
        <v>1</v>
      </c>
      <c r="D285" s="331" t="s">
        <v>7</v>
      </c>
      <c r="E285" s="4"/>
      <c r="F285" s="5">
        <f t="shared" si="8"/>
        <v>0</v>
      </c>
      <c r="G285" s="10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</row>
    <row r="286" spans="1:19" s="11" customFormat="1" ht="15">
      <c r="A286" s="332">
        <v>5.1</v>
      </c>
      <c r="B286" s="333" t="s">
        <v>61</v>
      </c>
      <c r="C286" s="297">
        <v>1</v>
      </c>
      <c r="D286" s="334" t="s">
        <v>7</v>
      </c>
      <c r="E286" s="4"/>
      <c r="F286" s="5">
        <f aca="true" t="shared" si="9" ref="F286:F329">ROUND((C286*E286),2)</f>
        <v>0</v>
      </c>
      <c r="G286" s="10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</row>
    <row r="287" spans="1:19" s="11" customFormat="1" ht="15">
      <c r="A287" s="335">
        <v>5.11</v>
      </c>
      <c r="B287" s="42" t="s">
        <v>250</v>
      </c>
      <c r="C287" s="14">
        <v>2.5</v>
      </c>
      <c r="D287" s="15" t="s">
        <v>34</v>
      </c>
      <c r="E287" s="16"/>
      <c r="F287" s="5">
        <f>ROUND((C287*E287),2)</f>
        <v>0</v>
      </c>
      <c r="G287" s="10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</row>
    <row r="288" spans="1:19" s="11" customFormat="1" ht="15">
      <c r="A288" s="336">
        <v>5.12</v>
      </c>
      <c r="B288" s="337" t="s">
        <v>251</v>
      </c>
      <c r="C288" s="338">
        <v>21</v>
      </c>
      <c r="D288" s="90" t="s">
        <v>12</v>
      </c>
      <c r="E288" s="339"/>
      <c r="F288" s="5">
        <f>ROUND((C288*E288),2)</f>
        <v>0</v>
      </c>
      <c r="G288" s="10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</row>
    <row r="289" spans="1:19" s="11" customFormat="1" ht="15">
      <c r="A289" s="335">
        <v>5.13</v>
      </c>
      <c r="B289" s="340" t="s">
        <v>35</v>
      </c>
      <c r="C289" s="338">
        <v>1</v>
      </c>
      <c r="D289" s="40" t="s">
        <v>7</v>
      </c>
      <c r="E289" s="339"/>
      <c r="F289" s="5">
        <f>ROUND((C289*E289),2)</f>
        <v>0</v>
      </c>
      <c r="G289" s="10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</row>
    <row r="290" spans="1:19" s="347" customFormat="1" ht="12.75">
      <c r="A290" s="341"/>
      <c r="B290" s="342" t="s">
        <v>131</v>
      </c>
      <c r="C290" s="343"/>
      <c r="D290" s="344"/>
      <c r="E290" s="345"/>
      <c r="F290" s="180">
        <f>SUM(F235:F289)</f>
        <v>0</v>
      </c>
      <c r="G290" s="10"/>
      <c r="H290" s="66"/>
      <c r="I290" s="346"/>
      <c r="J290" s="346"/>
      <c r="K290" s="346"/>
      <c r="L290" s="346"/>
      <c r="M290" s="346"/>
      <c r="N290" s="346"/>
      <c r="O290" s="346"/>
      <c r="P290" s="346"/>
      <c r="Q290" s="346"/>
      <c r="R290" s="346"/>
      <c r="S290" s="346"/>
    </row>
    <row r="291" spans="1:19" s="347" customFormat="1" ht="12.75">
      <c r="A291" s="348"/>
      <c r="B291" s="348"/>
      <c r="C291" s="348"/>
      <c r="D291" s="348"/>
      <c r="E291" s="349"/>
      <c r="F291" s="161">
        <f t="shared" si="9"/>
        <v>0</v>
      </c>
      <c r="G291" s="10"/>
      <c r="H291" s="66"/>
      <c r="I291" s="346"/>
      <c r="J291" s="346"/>
      <c r="K291" s="346"/>
      <c r="L291" s="346"/>
      <c r="M291" s="346"/>
      <c r="N291" s="346"/>
      <c r="O291" s="346"/>
      <c r="P291" s="346"/>
      <c r="Q291" s="346"/>
      <c r="R291" s="346"/>
      <c r="S291" s="346"/>
    </row>
    <row r="292" spans="1:19" s="347" customFormat="1" ht="25.5">
      <c r="A292" s="54" t="s">
        <v>199</v>
      </c>
      <c r="B292" s="55" t="s">
        <v>151</v>
      </c>
      <c r="C292" s="14"/>
      <c r="D292" s="286"/>
      <c r="E292" s="287"/>
      <c r="F292" s="5">
        <f t="shared" si="9"/>
        <v>0</v>
      </c>
      <c r="G292" s="10"/>
      <c r="H292" s="66"/>
      <c r="I292" s="346"/>
      <c r="J292" s="346"/>
      <c r="K292" s="346"/>
      <c r="L292" s="346"/>
      <c r="M292" s="346"/>
      <c r="N292" s="346"/>
      <c r="O292" s="346"/>
      <c r="P292" s="346"/>
      <c r="Q292" s="346"/>
      <c r="R292" s="346"/>
      <c r="S292" s="346"/>
    </row>
    <row r="293" spans="1:19" s="347" customFormat="1" ht="12.75">
      <c r="A293" s="54"/>
      <c r="B293" s="55"/>
      <c r="C293" s="14"/>
      <c r="D293" s="286"/>
      <c r="E293" s="287"/>
      <c r="F293" s="5">
        <f t="shared" si="9"/>
        <v>0</v>
      </c>
      <c r="G293" s="10"/>
      <c r="H293" s="66"/>
      <c r="I293" s="346"/>
      <c r="J293" s="346"/>
      <c r="K293" s="346"/>
      <c r="L293" s="346"/>
      <c r="M293" s="346"/>
      <c r="N293" s="346"/>
      <c r="O293" s="346"/>
      <c r="P293" s="346"/>
      <c r="Q293" s="346"/>
      <c r="R293" s="346"/>
      <c r="S293" s="346"/>
    </row>
    <row r="294" spans="1:19" s="347" customFormat="1" ht="25.5">
      <c r="A294" s="350" t="s">
        <v>63</v>
      </c>
      <c r="B294" s="55" t="s">
        <v>27</v>
      </c>
      <c r="C294" s="351"/>
      <c r="D294" s="352"/>
      <c r="E294" s="353"/>
      <c r="F294" s="5">
        <f t="shared" si="9"/>
        <v>0</v>
      </c>
      <c r="G294" s="10"/>
      <c r="H294" s="66"/>
      <c r="I294" s="346"/>
      <c r="J294" s="346"/>
      <c r="K294" s="346"/>
      <c r="L294" s="346"/>
      <c r="M294" s="346"/>
      <c r="N294" s="346"/>
      <c r="O294" s="346"/>
      <c r="P294" s="346"/>
      <c r="Q294" s="346"/>
      <c r="R294" s="346"/>
      <c r="S294" s="346"/>
    </row>
    <row r="295" spans="1:19" s="347" customFormat="1" ht="25.5">
      <c r="A295" s="12">
        <v>1.1</v>
      </c>
      <c r="B295" s="38" t="s">
        <v>228</v>
      </c>
      <c r="C295" s="7">
        <v>1346.53</v>
      </c>
      <c r="D295" s="15" t="s">
        <v>13</v>
      </c>
      <c r="E295" s="16"/>
      <c r="F295" s="5">
        <f t="shared" si="9"/>
        <v>0</v>
      </c>
      <c r="G295" s="10"/>
      <c r="H295" s="66"/>
      <c r="I295" s="346"/>
      <c r="J295" s="346"/>
      <c r="K295" s="346"/>
      <c r="L295" s="346"/>
      <c r="M295" s="346"/>
      <c r="N295" s="346"/>
      <c r="O295" s="346"/>
      <c r="P295" s="346"/>
      <c r="Q295" s="346"/>
      <c r="R295" s="346"/>
      <c r="S295" s="346"/>
    </row>
    <row r="296" spans="1:19" s="347" customFormat="1" ht="25.5">
      <c r="A296" s="12">
        <v>1.2</v>
      </c>
      <c r="B296" s="38" t="s">
        <v>229</v>
      </c>
      <c r="C296" s="7">
        <v>1346.53</v>
      </c>
      <c r="D296" s="15" t="s">
        <v>13</v>
      </c>
      <c r="E296" s="16"/>
      <c r="F296" s="5">
        <f>ROUND((C296*E296),2)</f>
        <v>0</v>
      </c>
      <c r="G296" s="10"/>
      <c r="H296" s="66"/>
      <c r="I296" s="346"/>
      <c r="J296" s="346"/>
      <c r="K296" s="346"/>
      <c r="L296" s="346"/>
      <c r="M296" s="346"/>
      <c r="N296" s="346"/>
      <c r="O296" s="346"/>
      <c r="P296" s="346"/>
      <c r="Q296" s="346"/>
      <c r="R296" s="346"/>
      <c r="S296" s="346"/>
    </row>
    <row r="297" spans="1:19" s="347" customFormat="1" ht="25.5">
      <c r="A297" s="12">
        <v>1.3</v>
      </c>
      <c r="B297" s="42" t="s">
        <v>28</v>
      </c>
      <c r="C297" s="7">
        <v>1408</v>
      </c>
      <c r="D297" s="15" t="s">
        <v>13</v>
      </c>
      <c r="E297" s="16"/>
      <c r="F297" s="5">
        <f t="shared" si="9"/>
        <v>0</v>
      </c>
      <c r="G297" s="10"/>
      <c r="H297" s="66"/>
      <c r="I297" s="346"/>
      <c r="J297" s="346"/>
      <c r="K297" s="346"/>
      <c r="L297" s="346"/>
      <c r="M297" s="346"/>
      <c r="N297" s="346"/>
      <c r="O297" s="346"/>
      <c r="P297" s="346"/>
      <c r="Q297" s="346"/>
      <c r="R297" s="346"/>
      <c r="S297" s="346"/>
    </row>
    <row r="298" spans="1:19" s="347" customFormat="1" ht="25.5">
      <c r="A298" s="354" t="s">
        <v>243</v>
      </c>
      <c r="B298" s="293" t="s">
        <v>242</v>
      </c>
      <c r="C298" s="3">
        <v>4</v>
      </c>
      <c r="D298" s="294" t="s">
        <v>7</v>
      </c>
      <c r="E298" s="4"/>
      <c r="F298" s="5">
        <f t="shared" si="9"/>
        <v>0</v>
      </c>
      <c r="G298" s="10"/>
      <c r="H298" s="66"/>
      <c r="I298" s="346"/>
      <c r="J298" s="346"/>
      <c r="K298" s="346"/>
      <c r="L298" s="346"/>
      <c r="M298" s="346"/>
      <c r="N298" s="346"/>
      <c r="O298" s="346"/>
      <c r="P298" s="346"/>
      <c r="Q298" s="346"/>
      <c r="R298" s="346"/>
      <c r="S298" s="346"/>
    </row>
    <row r="299" spans="1:19" s="347" customFormat="1" ht="12.75">
      <c r="A299" s="12">
        <v>1.5</v>
      </c>
      <c r="B299" s="13" t="s">
        <v>236</v>
      </c>
      <c r="C299" s="14">
        <v>1</v>
      </c>
      <c r="D299" s="294" t="s">
        <v>7</v>
      </c>
      <c r="E299" s="16"/>
      <c r="F299" s="5">
        <f t="shared" si="9"/>
        <v>0</v>
      </c>
      <c r="G299" s="10"/>
      <c r="H299" s="66"/>
      <c r="I299" s="346"/>
      <c r="J299" s="346"/>
      <c r="K299" s="346"/>
      <c r="L299" s="346"/>
      <c r="M299" s="346"/>
      <c r="N299" s="346"/>
      <c r="O299" s="346"/>
      <c r="P299" s="346"/>
      <c r="Q299" s="346"/>
      <c r="R299" s="346"/>
      <c r="S299" s="346"/>
    </row>
    <row r="300" spans="1:19" s="347" customFormat="1" ht="25.5">
      <c r="A300" s="8">
        <v>1.6</v>
      </c>
      <c r="B300" s="39" t="s">
        <v>237</v>
      </c>
      <c r="C300" s="3">
        <v>1</v>
      </c>
      <c r="D300" s="294" t="s">
        <v>7</v>
      </c>
      <c r="E300" s="4"/>
      <c r="F300" s="5">
        <f>ROUND((C300*E300),2)</f>
        <v>0</v>
      </c>
      <c r="G300" s="10"/>
      <c r="H300" s="66"/>
      <c r="I300" s="346"/>
      <c r="J300" s="346"/>
      <c r="K300" s="346"/>
      <c r="L300" s="346"/>
      <c r="M300" s="346"/>
      <c r="N300" s="346"/>
      <c r="O300" s="346"/>
      <c r="P300" s="346"/>
      <c r="Q300" s="346"/>
      <c r="R300" s="346"/>
      <c r="S300" s="346"/>
    </row>
    <row r="301" spans="1:19" s="347" customFormat="1" ht="25.5">
      <c r="A301" s="41">
        <v>1.7</v>
      </c>
      <c r="B301" s="42" t="s">
        <v>201</v>
      </c>
      <c r="C301" s="14">
        <v>170.02</v>
      </c>
      <c r="D301" s="15" t="s">
        <v>30</v>
      </c>
      <c r="E301" s="16"/>
      <c r="F301" s="5">
        <f t="shared" si="9"/>
        <v>0</v>
      </c>
      <c r="G301" s="10"/>
      <c r="H301" s="66"/>
      <c r="I301" s="346"/>
      <c r="J301" s="346"/>
      <c r="K301" s="346"/>
      <c r="L301" s="346"/>
      <c r="M301" s="346"/>
      <c r="N301" s="346"/>
      <c r="O301" s="346"/>
      <c r="P301" s="346"/>
      <c r="Q301" s="346"/>
      <c r="R301" s="346"/>
      <c r="S301" s="346"/>
    </row>
    <row r="302" spans="1:19" s="347" customFormat="1" ht="12.75">
      <c r="A302" s="12"/>
      <c r="B302" s="42"/>
      <c r="C302" s="14"/>
      <c r="D302" s="15"/>
      <c r="E302" s="16"/>
      <c r="F302" s="5">
        <f t="shared" si="9"/>
        <v>0</v>
      </c>
      <c r="G302" s="10"/>
      <c r="H302" s="66"/>
      <c r="I302" s="346"/>
      <c r="J302" s="346"/>
      <c r="K302" s="346"/>
      <c r="L302" s="346"/>
      <c r="M302" s="346"/>
      <c r="N302" s="346"/>
      <c r="O302" s="346"/>
      <c r="P302" s="346"/>
      <c r="Q302" s="346"/>
      <c r="R302" s="346"/>
      <c r="S302" s="346"/>
    </row>
    <row r="303" spans="1:19" s="347" customFormat="1" ht="12.75">
      <c r="A303" s="355">
        <v>2</v>
      </c>
      <c r="B303" s="355" t="s">
        <v>31</v>
      </c>
      <c r="C303" s="14"/>
      <c r="D303" s="15"/>
      <c r="E303" s="16"/>
      <c r="F303" s="5">
        <f t="shared" si="9"/>
        <v>0</v>
      </c>
      <c r="G303" s="10"/>
      <c r="H303" s="66"/>
      <c r="I303" s="346"/>
      <c r="J303" s="346"/>
      <c r="K303" s="346"/>
      <c r="L303" s="346"/>
      <c r="M303" s="346"/>
      <c r="N303" s="346"/>
      <c r="O303" s="346"/>
      <c r="P303" s="346"/>
      <c r="Q303" s="346"/>
      <c r="R303" s="346"/>
      <c r="S303" s="346"/>
    </row>
    <row r="304" spans="1:19" s="347" customFormat="1" ht="25.5">
      <c r="A304" s="12">
        <v>2.1</v>
      </c>
      <c r="B304" s="42" t="s">
        <v>258</v>
      </c>
      <c r="C304" s="91">
        <v>1106</v>
      </c>
      <c r="D304" s="92" t="s">
        <v>13</v>
      </c>
      <c r="E304" s="16"/>
      <c r="F304" s="5">
        <f t="shared" si="9"/>
        <v>0</v>
      </c>
      <c r="G304" s="10"/>
      <c r="H304" s="66"/>
      <c r="I304" s="346"/>
      <c r="J304" s="346"/>
      <c r="K304" s="346"/>
      <c r="L304" s="346"/>
      <c r="M304" s="346"/>
      <c r="N304" s="346"/>
      <c r="O304" s="346"/>
      <c r="P304" s="346"/>
      <c r="Q304" s="346"/>
      <c r="R304" s="346"/>
      <c r="S304" s="346"/>
    </row>
    <row r="305" spans="1:19" s="347" customFormat="1" ht="25.5">
      <c r="A305" s="12">
        <v>2.2</v>
      </c>
      <c r="B305" s="42" t="s">
        <v>259</v>
      </c>
      <c r="C305" s="91">
        <v>222</v>
      </c>
      <c r="D305" s="92" t="s">
        <v>32</v>
      </c>
      <c r="E305" s="16"/>
      <c r="F305" s="5">
        <f t="shared" si="9"/>
        <v>0</v>
      </c>
      <c r="G305" s="10"/>
      <c r="H305" s="66"/>
      <c r="I305" s="346"/>
      <c r="J305" s="346"/>
      <c r="K305" s="346"/>
      <c r="L305" s="346"/>
      <c r="M305" s="346"/>
      <c r="N305" s="346"/>
      <c r="O305" s="346"/>
      <c r="P305" s="346"/>
      <c r="Q305" s="346"/>
      <c r="R305" s="346"/>
      <c r="S305" s="346"/>
    </row>
    <row r="306" spans="1:19" s="347" customFormat="1" ht="25.5">
      <c r="A306" s="12">
        <v>2.3</v>
      </c>
      <c r="B306" s="42" t="s">
        <v>260</v>
      </c>
      <c r="C306" s="91">
        <v>232.94</v>
      </c>
      <c r="D306" s="92" t="s">
        <v>13</v>
      </c>
      <c r="E306" s="16"/>
      <c r="F306" s="5">
        <f t="shared" si="9"/>
        <v>0</v>
      </c>
      <c r="G306" s="10"/>
      <c r="H306" s="66"/>
      <c r="I306" s="346"/>
      <c r="J306" s="346"/>
      <c r="K306" s="346"/>
      <c r="L306" s="346"/>
      <c r="M306" s="346"/>
      <c r="N306" s="346"/>
      <c r="O306" s="346"/>
      <c r="P306" s="346"/>
      <c r="Q306" s="346"/>
      <c r="R306" s="346"/>
      <c r="S306" s="346"/>
    </row>
    <row r="307" spans="1:19" s="347" customFormat="1" ht="12.75">
      <c r="A307" s="12"/>
      <c r="B307" s="42"/>
      <c r="C307" s="14"/>
      <c r="D307" s="15"/>
      <c r="E307" s="16"/>
      <c r="F307" s="5">
        <f t="shared" si="9"/>
        <v>0</v>
      </c>
      <c r="G307" s="10"/>
      <c r="H307" s="66"/>
      <c r="I307" s="346"/>
      <c r="J307" s="346"/>
      <c r="K307" s="346"/>
      <c r="L307" s="346"/>
      <c r="M307" s="346"/>
      <c r="N307" s="346"/>
      <c r="O307" s="346"/>
      <c r="P307" s="346"/>
      <c r="Q307" s="346"/>
      <c r="R307" s="346"/>
      <c r="S307" s="346"/>
    </row>
    <row r="308" spans="1:19" s="347" customFormat="1" ht="12.75">
      <c r="A308" s="355">
        <v>3</v>
      </c>
      <c r="B308" s="55" t="s">
        <v>285</v>
      </c>
      <c r="C308" s="14"/>
      <c r="D308" s="15"/>
      <c r="E308" s="16"/>
      <c r="F308" s="5">
        <f t="shared" si="9"/>
        <v>0</v>
      </c>
      <c r="G308" s="10"/>
      <c r="H308" s="66"/>
      <c r="I308" s="346"/>
      <c r="J308" s="346"/>
      <c r="K308" s="346"/>
      <c r="L308" s="346"/>
      <c r="M308" s="346"/>
      <c r="N308" s="346"/>
      <c r="O308" s="346"/>
      <c r="P308" s="346"/>
      <c r="Q308" s="346"/>
      <c r="R308" s="346"/>
      <c r="S308" s="346"/>
    </row>
    <row r="309" spans="1:19" s="347" customFormat="1" ht="12.75">
      <c r="A309" s="12">
        <v>3.1</v>
      </c>
      <c r="B309" s="42" t="s">
        <v>138</v>
      </c>
      <c r="C309" s="14">
        <v>1106</v>
      </c>
      <c r="D309" s="15" t="s">
        <v>32</v>
      </c>
      <c r="E309" s="16"/>
      <c r="F309" s="5">
        <f t="shared" si="9"/>
        <v>0</v>
      </c>
      <c r="G309" s="10"/>
      <c r="H309" s="66"/>
      <c r="I309" s="346"/>
      <c r="J309" s="346"/>
      <c r="K309" s="346"/>
      <c r="L309" s="346"/>
      <c r="M309" s="346"/>
      <c r="N309" s="346"/>
      <c r="O309" s="346"/>
      <c r="P309" s="346"/>
      <c r="Q309" s="346"/>
      <c r="R309" s="346"/>
      <c r="S309" s="346"/>
    </row>
    <row r="310" spans="1:19" s="347" customFormat="1" ht="12.75">
      <c r="A310" s="12">
        <v>3.2</v>
      </c>
      <c r="B310" s="42" t="s">
        <v>139</v>
      </c>
      <c r="C310" s="91">
        <v>232.94</v>
      </c>
      <c r="D310" s="15" t="s">
        <v>13</v>
      </c>
      <c r="E310" s="16"/>
      <c r="F310" s="5">
        <f t="shared" si="9"/>
        <v>0</v>
      </c>
      <c r="G310" s="10"/>
      <c r="H310" s="66"/>
      <c r="I310" s="346"/>
      <c r="J310" s="346"/>
      <c r="K310" s="346"/>
      <c r="L310" s="346"/>
      <c r="M310" s="346"/>
      <c r="N310" s="346"/>
      <c r="O310" s="346"/>
      <c r="P310" s="346"/>
      <c r="Q310" s="346"/>
      <c r="R310" s="346"/>
      <c r="S310" s="346"/>
    </row>
    <row r="311" spans="1:19" s="347" customFormat="1" ht="12.75">
      <c r="A311" s="12">
        <v>3.3</v>
      </c>
      <c r="B311" s="42" t="s">
        <v>136</v>
      </c>
      <c r="C311" s="14">
        <v>1106</v>
      </c>
      <c r="D311" s="15" t="s">
        <v>13</v>
      </c>
      <c r="E311" s="16"/>
      <c r="F311" s="5">
        <f t="shared" si="9"/>
        <v>0</v>
      </c>
      <c r="G311" s="10"/>
      <c r="H311" s="66"/>
      <c r="I311" s="346"/>
      <c r="J311" s="346"/>
      <c r="K311" s="346"/>
      <c r="L311" s="346"/>
      <c r="M311" s="346"/>
      <c r="N311" s="346"/>
      <c r="O311" s="346"/>
      <c r="P311" s="346"/>
      <c r="Q311" s="346"/>
      <c r="R311" s="346"/>
      <c r="S311" s="346"/>
    </row>
    <row r="312" spans="1:19" s="347" customFormat="1" ht="12.75">
      <c r="A312" s="12">
        <v>3.4</v>
      </c>
      <c r="B312" s="42" t="s">
        <v>137</v>
      </c>
      <c r="C312" s="91">
        <v>232.94</v>
      </c>
      <c r="D312" s="15" t="s">
        <v>13</v>
      </c>
      <c r="E312" s="16"/>
      <c r="F312" s="5">
        <f t="shared" si="9"/>
        <v>0</v>
      </c>
      <c r="G312" s="10"/>
      <c r="H312" s="66"/>
      <c r="I312" s="346"/>
      <c r="J312" s="346"/>
      <c r="K312" s="346"/>
      <c r="L312" s="346"/>
      <c r="M312" s="346"/>
      <c r="N312" s="346"/>
      <c r="O312" s="346"/>
      <c r="P312" s="346"/>
      <c r="Q312" s="346"/>
      <c r="R312" s="346"/>
      <c r="S312" s="346"/>
    </row>
    <row r="313" spans="1:19" s="347" customFormat="1" ht="12.75">
      <c r="A313" s="356"/>
      <c r="B313" s="357"/>
      <c r="C313" s="358"/>
      <c r="D313" s="359"/>
      <c r="E313" s="360"/>
      <c r="F313" s="5">
        <f t="shared" si="9"/>
        <v>0</v>
      </c>
      <c r="G313" s="10"/>
      <c r="H313" s="66"/>
      <c r="I313" s="346"/>
      <c r="J313" s="346"/>
      <c r="K313" s="346"/>
      <c r="L313" s="346"/>
      <c r="M313" s="346"/>
      <c r="N313" s="346"/>
      <c r="O313" s="346"/>
      <c r="P313" s="346"/>
      <c r="Q313" s="346"/>
      <c r="R313" s="346"/>
      <c r="S313" s="346"/>
    </row>
    <row r="314" spans="1:19" s="347" customFormat="1" ht="12.75">
      <c r="A314" s="323">
        <v>4</v>
      </c>
      <c r="B314" s="143" t="s">
        <v>11</v>
      </c>
      <c r="C314" s="324"/>
      <c r="D314" s="133" t="s">
        <v>10</v>
      </c>
      <c r="E314" s="361"/>
      <c r="F314" s="5">
        <f t="shared" si="9"/>
        <v>0</v>
      </c>
      <c r="G314" s="10"/>
      <c r="H314" s="66"/>
      <c r="I314" s="346"/>
      <c r="J314" s="346"/>
      <c r="K314" s="346"/>
      <c r="L314" s="346"/>
      <c r="M314" s="346"/>
      <c r="N314" s="346"/>
      <c r="O314" s="346"/>
      <c r="P314" s="346"/>
      <c r="Q314" s="346"/>
      <c r="R314" s="346"/>
      <c r="S314" s="346"/>
    </row>
    <row r="315" spans="1:19" s="347" customFormat="1" ht="38.25">
      <c r="A315" s="43">
        <v>4.1</v>
      </c>
      <c r="B315" s="326" t="s">
        <v>234</v>
      </c>
      <c r="C315" s="327">
        <v>30</v>
      </c>
      <c r="D315" s="328" t="s">
        <v>12</v>
      </c>
      <c r="E315" s="329"/>
      <c r="F315" s="5">
        <f t="shared" si="9"/>
        <v>0</v>
      </c>
      <c r="G315" s="10"/>
      <c r="H315" s="66"/>
      <c r="I315" s="346"/>
      <c r="J315" s="346"/>
      <c r="K315" s="346"/>
      <c r="L315" s="346"/>
      <c r="M315" s="346"/>
      <c r="N315" s="346"/>
      <c r="O315" s="346"/>
      <c r="P315" s="346"/>
      <c r="Q315" s="346"/>
      <c r="R315" s="346"/>
      <c r="S315" s="346"/>
    </row>
    <row r="316" spans="1:19" s="347" customFormat="1" ht="12.75">
      <c r="A316" s="45">
        <v>4.2</v>
      </c>
      <c r="B316" s="44" t="s">
        <v>238</v>
      </c>
      <c r="C316" s="81">
        <v>1</v>
      </c>
      <c r="D316" s="82" t="s">
        <v>3</v>
      </c>
      <c r="E316" s="61"/>
      <c r="F316" s="62">
        <f t="shared" si="9"/>
        <v>0</v>
      </c>
      <c r="G316" s="10"/>
      <c r="H316" s="66"/>
      <c r="I316" s="346"/>
      <c r="J316" s="346"/>
      <c r="K316" s="346"/>
      <c r="L316" s="346"/>
      <c r="M316" s="346"/>
      <c r="N316" s="346"/>
      <c r="O316" s="346"/>
      <c r="P316" s="346"/>
      <c r="Q316" s="346"/>
      <c r="R316" s="346"/>
      <c r="S316" s="346"/>
    </row>
    <row r="317" spans="1:19" s="362" customFormat="1" ht="25.5">
      <c r="A317" s="64">
        <v>4.3</v>
      </c>
      <c r="B317" s="76" t="s">
        <v>53</v>
      </c>
      <c r="C317" s="7">
        <v>1</v>
      </c>
      <c r="D317" s="40" t="s">
        <v>7</v>
      </c>
      <c r="E317" s="4"/>
      <c r="F317" s="5">
        <f t="shared" si="9"/>
        <v>0</v>
      </c>
      <c r="G317" s="10"/>
      <c r="H317" s="66"/>
      <c r="I317" s="346"/>
      <c r="J317" s="346"/>
      <c r="K317" s="346"/>
      <c r="L317" s="346"/>
      <c r="M317" s="346"/>
      <c r="N317" s="346"/>
      <c r="O317" s="346"/>
      <c r="P317" s="346"/>
      <c r="Q317" s="346"/>
      <c r="R317" s="346"/>
      <c r="S317" s="346"/>
    </row>
    <row r="318" spans="1:19" s="347" customFormat="1" ht="12.75">
      <c r="A318" s="41">
        <v>4.4</v>
      </c>
      <c r="B318" s="42" t="s">
        <v>54</v>
      </c>
      <c r="C318" s="14">
        <v>1</v>
      </c>
      <c r="D318" s="15" t="s">
        <v>7</v>
      </c>
      <c r="E318" s="16"/>
      <c r="F318" s="5">
        <f t="shared" si="9"/>
        <v>0</v>
      </c>
      <c r="G318" s="10"/>
      <c r="H318" s="66"/>
      <c r="I318" s="346"/>
      <c r="J318" s="346"/>
      <c r="K318" s="346"/>
      <c r="L318" s="346"/>
      <c r="M318" s="346"/>
      <c r="N318" s="346"/>
      <c r="O318" s="346"/>
      <c r="P318" s="346"/>
      <c r="Q318" s="346"/>
      <c r="R318" s="346"/>
      <c r="S318" s="346"/>
    </row>
    <row r="319" spans="1:19" s="347" customFormat="1" ht="12.75">
      <c r="A319" s="46"/>
      <c r="B319" s="42"/>
      <c r="C319" s="14"/>
      <c r="D319" s="15"/>
      <c r="E319" s="16"/>
      <c r="F319" s="5">
        <f t="shared" si="9"/>
        <v>0</v>
      </c>
      <c r="G319" s="10"/>
      <c r="H319" s="66"/>
      <c r="I319" s="346"/>
      <c r="J319" s="346"/>
      <c r="K319" s="346"/>
      <c r="L319" s="346"/>
      <c r="M319" s="346"/>
      <c r="N319" s="346"/>
      <c r="O319" s="346"/>
      <c r="P319" s="346"/>
      <c r="Q319" s="346"/>
      <c r="R319" s="346"/>
      <c r="S319" s="346"/>
    </row>
    <row r="320" spans="1:19" s="347" customFormat="1" ht="12.75">
      <c r="A320" s="47">
        <v>5</v>
      </c>
      <c r="B320" s="48" t="s">
        <v>61</v>
      </c>
      <c r="C320" s="7">
        <v>1</v>
      </c>
      <c r="D320" s="90" t="s">
        <v>7</v>
      </c>
      <c r="E320" s="4"/>
      <c r="F320" s="5">
        <f t="shared" si="9"/>
        <v>0</v>
      </c>
      <c r="G320" s="10"/>
      <c r="H320" s="66"/>
      <c r="I320" s="346"/>
      <c r="J320" s="346"/>
      <c r="K320" s="346"/>
      <c r="L320" s="346"/>
      <c r="M320" s="346"/>
      <c r="N320" s="346"/>
      <c r="O320" s="346"/>
      <c r="P320" s="346"/>
      <c r="Q320" s="346"/>
      <c r="R320" s="346"/>
      <c r="S320" s="346"/>
    </row>
    <row r="321" spans="1:19" s="347" customFormat="1" ht="12.75">
      <c r="A321" s="12">
        <v>6</v>
      </c>
      <c r="B321" s="42" t="s">
        <v>250</v>
      </c>
      <c r="C321" s="14">
        <v>2.5</v>
      </c>
      <c r="D321" s="15" t="s">
        <v>34</v>
      </c>
      <c r="E321" s="16"/>
      <c r="F321" s="5">
        <f t="shared" si="9"/>
        <v>0</v>
      </c>
      <c r="G321" s="10"/>
      <c r="H321" s="66"/>
      <c r="I321" s="346"/>
      <c r="J321" s="346"/>
      <c r="K321" s="346"/>
      <c r="L321" s="346"/>
      <c r="M321" s="346"/>
      <c r="N321" s="346"/>
      <c r="O321" s="346"/>
      <c r="P321" s="346"/>
      <c r="Q321" s="346"/>
      <c r="R321" s="346"/>
      <c r="S321" s="346"/>
    </row>
    <row r="322" spans="1:19" s="347" customFormat="1" ht="12.75">
      <c r="A322" s="41">
        <v>7</v>
      </c>
      <c r="B322" s="337" t="s">
        <v>251</v>
      </c>
      <c r="C322" s="338">
        <v>21</v>
      </c>
      <c r="D322" s="90" t="s">
        <v>12</v>
      </c>
      <c r="E322" s="339"/>
      <c r="F322" s="5">
        <f t="shared" si="9"/>
        <v>0</v>
      </c>
      <c r="G322" s="10"/>
      <c r="H322" s="66"/>
      <c r="I322" s="346"/>
      <c r="J322" s="346"/>
      <c r="K322" s="346"/>
      <c r="L322" s="346"/>
      <c r="M322" s="346"/>
      <c r="N322" s="346"/>
      <c r="O322" s="346"/>
      <c r="P322" s="346"/>
      <c r="Q322" s="346"/>
      <c r="R322" s="346"/>
      <c r="S322" s="346"/>
    </row>
    <row r="323" spans="1:19" s="347" customFormat="1" ht="12.75">
      <c r="A323" s="12">
        <v>8</v>
      </c>
      <c r="B323" s="340" t="s">
        <v>35</v>
      </c>
      <c r="C323" s="338">
        <v>1</v>
      </c>
      <c r="D323" s="40" t="s">
        <v>7</v>
      </c>
      <c r="E323" s="339"/>
      <c r="F323" s="5">
        <f t="shared" si="9"/>
        <v>0</v>
      </c>
      <c r="G323" s="10"/>
      <c r="H323" s="66"/>
      <c r="I323" s="346"/>
      <c r="J323" s="346"/>
      <c r="K323" s="346"/>
      <c r="L323" s="346"/>
      <c r="M323" s="346"/>
      <c r="N323" s="346"/>
      <c r="O323" s="346"/>
      <c r="P323" s="346"/>
      <c r="Q323" s="346"/>
      <c r="R323" s="346"/>
      <c r="S323" s="346"/>
    </row>
    <row r="324" spans="1:19" ht="12.75">
      <c r="A324" s="356"/>
      <c r="B324" s="357" t="s">
        <v>200</v>
      </c>
      <c r="C324" s="358"/>
      <c r="D324" s="359"/>
      <c r="E324" s="360"/>
      <c r="F324" s="180">
        <f>SUM(F295:F323)</f>
        <v>0</v>
      </c>
      <c r="G324" s="10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</row>
    <row r="325" spans="1:19" ht="12.75">
      <c r="A325" s="363"/>
      <c r="B325" s="364"/>
      <c r="C325" s="365"/>
      <c r="D325" s="366"/>
      <c r="E325" s="367"/>
      <c r="F325" s="161">
        <f t="shared" si="9"/>
        <v>0</v>
      </c>
      <c r="G325" s="10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</row>
    <row r="326" spans="1:19" s="311" customFormat="1" ht="15">
      <c r="A326" s="368" t="s">
        <v>55</v>
      </c>
      <c r="B326" s="306" t="s">
        <v>33</v>
      </c>
      <c r="C326" s="307"/>
      <c r="D326" s="308"/>
      <c r="E326" s="309"/>
      <c r="F326" s="5">
        <f t="shared" si="9"/>
        <v>0</v>
      </c>
      <c r="G326" s="10"/>
      <c r="H326" s="310"/>
      <c r="I326" s="310"/>
      <c r="J326" s="310"/>
      <c r="K326" s="310"/>
      <c r="L326" s="310"/>
      <c r="M326" s="310"/>
      <c r="N326" s="310"/>
      <c r="O326" s="310"/>
      <c r="P326" s="310"/>
      <c r="Q326" s="310"/>
      <c r="R326" s="310"/>
      <c r="S326" s="310"/>
    </row>
    <row r="327" spans="1:19" s="371" customFormat="1" ht="12.75">
      <c r="A327" s="369"/>
      <c r="B327" s="369"/>
      <c r="C327" s="369"/>
      <c r="D327" s="369"/>
      <c r="E327" s="369"/>
      <c r="F327" s="369"/>
      <c r="G327" s="10"/>
      <c r="H327" s="370"/>
      <c r="I327" s="370"/>
      <c r="J327" s="370"/>
      <c r="K327" s="370"/>
      <c r="L327" s="370"/>
      <c r="M327" s="370"/>
      <c r="N327" s="370"/>
      <c r="O327" s="370"/>
      <c r="P327" s="370"/>
      <c r="Q327" s="370"/>
      <c r="R327" s="370"/>
      <c r="S327" s="370"/>
    </row>
    <row r="328" spans="1:19" s="371" customFormat="1" ht="12.75">
      <c r="A328" s="47">
        <v>1</v>
      </c>
      <c r="B328" s="8" t="s">
        <v>9</v>
      </c>
      <c r="C328" s="7">
        <v>2</v>
      </c>
      <c r="D328" s="40" t="s">
        <v>7</v>
      </c>
      <c r="E328" s="49"/>
      <c r="F328" s="5">
        <f t="shared" si="9"/>
        <v>0</v>
      </c>
      <c r="G328" s="10"/>
      <c r="H328" s="370"/>
      <c r="I328" s="370"/>
      <c r="J328" s="370"/>
      <c r="K328" s="370"/>
      <c r="L328" s="370"/>
      <c r="M328" s="370"/>
      <c r="N328" s="370"/>
      <c r="O328" s="370"/>
      <c r="P328" s="370"/>
      <c r="Q328" s="370"/>
      <c r="R328" s="370"/>
      <c r="S328" s="370"/>
    </row>
    <row r="329" spans="1:19" s="371" customFormat="1" ht="63.75">
      <c r="A329" s="50">
        <v>2</v>
      </c>
      <c r="B329" s="51" t="s">
        <v>52</v>
      </c>
      <c r="C329" s="7">
        <v>2</v>
      </c>
      <c r="D329" s="40" t="s">
        <v>7</v>
      </c>
      <c r="E329" s="49"/>
      <c r="F329" s="5">
        <f t="shared" si="9"/>
        <v>0</v>
      </c>
      <c r="G329" s="10"/>
      <c r="H329" s="370"/>
      <c r="I329" s="370"/>
      <c r="J329" s="370"/>
      <c r="K329" s="370"/>
      <c r="L329" s="370"/>
      <c r="M329" s="370"/>
      <c r="N329" s="370"/>
      <c r="O329" s="370"/>
      <c r="P329" s="370"/>
      <c r="Q329" s="370"/>
      <c r="R329" s="370"/>
      <c r="S329" s="370"/>
    </row>
    <row r="330" spans="1:19" ht="12.75">
      <c r="A330" s="341"/>
      <c r="B330" s="342" t="s">
        <v>36</v>
      </c>
      <c r="C330" s="343"/>
      <c r="D330" s="344"/>
      <c r="E330" s="345"/>
      <c r="F330" s="372">
        <f>SUM(F328:F329)</f>
        <v>0</v>
      </c>
      <c r="G330" s="10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</row>
    <row r="331" spans="1:19" ht="12.75">
      <c r="A331" s="341"/>
      <c r="B331" s="342"/>
      <c r="C331" s="343"/>
      <c r="D331" s="344"/>
      <c r="E331" s="345"/>
      <c r="F331" s="372"/>
      <c r="G331" s="10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</row>
    <row r="332" spans="1:19" ht="12.75">
      <c r="A332" s="373"/>
      <c r="B332" s="373" t="s">
        <v>4</v>
      </c>
      <c r="C332" s="374"/>
      <c r="D332" s="373"/>
      <c r="E332" s="375"/>
      <c r="F332" s="376">
        <f>F330+F324+F290+F230+F138+F73+F209</f>
        <v>0</v>
      </c>
      <c r="G332" s="377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</row>
    <row r="333" spans="1:19" ht="12.75">
      <c r="A333" s="378"/>
      <c r="B333" s="379" t="s">
        <v>4</v>
      </c>
      <c r="C333" s="380"/>
      <c r="D333" s="381"/>
      <c r="E333" s="382"/>
      <c r="F333" s="383">
        <f>F332</f>
        <v>0</v>
      </c>
      <c r="G333" s="384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</row>
    <row r="334" spans="1:19" s="11" customFormat="1" ht="15">
      <c r="A334" s="385"/>
      <c r="B334" s="386"/>
      <c r="C334" s="387"/>
      <c r="D334" s="388"/>
      <c r="E334" s="389"/>
      <c r="F334" s="390"/>
      <c r="G334" s="391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</row>
    <row r="335" spans="1:19" ht="12.75">
      <c r="A335" s="378"/>
      <c r="B335" s="392" t="s">
        <v>37</v>
      </c>
      <c r="C335" s="393">
        <v>0.04</v>
      </c>
      <c r="D335" s="381"/>
      <c r="E335" s="382"/>
      <c r="F335" s="394">
        <f aca="true" t="shared" si="10" ref="F335:F340">ROUND($F$333*C335,2)</f>
        <v>0</v>
      </c>
      <c r="G335" s="395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</row>
    <row r="336" spans="1:19" ht="12.75">
      <c r="A336" s="378"/>
      <c r="B336" s="392" t="s">
        <v>5</v>
      </c>
      <c r="C336" s="393">
        <v>0.1</v>
      </c>
      <c r="D336" s="381"/>
      <c r="E336" s="382"/>
      <c r="F336" s="394">
        <f t="shared" si="10"/>
        <v>0</v>
      </c>
      <c r="G336" s="395"/>
      <c r="H336" s="39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</row>
    <row r="337" spans="1:19" ht="12.75">
      <c r="A337" s="378"/>
      <c r="B337" s="392" t="s">
        <v>38</v>
      </c>
      <c r="C337" s="393">
        <v>0.04</v>
      </c>
      <c r="D337" s="381"/>
      <c r="E337" s="382"/>
      <c r="F337" s="394">
        <f t="shared" si="10"/>
        <v>0</v>
      </c>
      <c r="G337" s="395"/>
      <c r="H337" s="39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</row>
    <row r="338" spans="1:19" ht="12.75">
      <c r="A338" s="378"/>
      <c r="B338" s="392" t="s">
        <v>39</v>
      </c>
      <c r="C338" s="393">
        <v>0.05</v>
      </c>
      <c r="D338" s="381"/>
      <c r="E338" s="382"/>
      <c r="F338" s="394">
        <f t="shared" si="10"/>
        <v>0</v>
      </c>
      <c r="G338" s="395"/>
      <c r="H338" s="397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</row>
    <row r="339" spans="1:19" ht="12.75">
      <c r="A339" s="378"/>
      <c r="B339" s="392" t="s">
        <v>40</v>
      </c>
      <c r="C339" s="393">
        <v>0.025</v>
      </c>
      <c r="D339" s="381"/>
      <c r="E339" s="382"/>
      <c r="F339" s="394">
        <f t="shared" si="10"/>
        <v>0</v>
      </c>
      <c r="G339" s="395"/>
      <c r="H339" s="39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</row>
    <row r="340" spans="1:19" ht="12.75">
      <c r="A340" s="378"/>
      <c r="B340" s="392" t="s">
        <v>19</v>
      </c>
      <c r="C340" s="393">
        <v>0.01</v>
      </c>
      <c r="D340" s="381"/>
      <c r="E340" s="382"/>
      <c r="F340" s="394">
        <f t="shared" si="10"/>
        <v>0</v>
      </c>
      <c r="G340" s="395"/>
      <c r="H340" s="398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</row>
    <row r="341" spans="1:19" ht="12.75">
      <c r="A341" s="378"/>
      <c r="B341" s="399" t="s">
        <v>41</v>
      </c>
      <c r="C341" s="400">
        <v>0.18</v>
      </c>
      <c r="D341" s="401"/>
      <c r="E341" s="402"/>
      <c r="F341" s="394">
        <f>ROUND($F$336*C341,2)</f>
        <v>0</v>
      </c>
      <c r="G341" s="403"/>
      <c r="H341" s="404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</row>
    <row r="342" spans="1:19" ht="12.75">
      <c r="A342" s="378"/>
      <c r="B342" s="399" t="s">
        <v>74</v>
      </c>
      <c r="C342" s="138">
        <v>1</v>
      </c>
      <c r="D342" s="405" t="s">
        <v>7</v>
      </c>
      <c r="E342" s="402"/>
      <c r="F342" s="406">
        <f>ROUND($F$336*C342,2)</f>
        <v>0</v>
      </c>
      <c r="G342" s="403"/>
      <c r="H342" s="404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</row>
    <row r="343" spans="1:19" ht="12.75">
      <c r="A343" s="176"/>
      <c r="B343" s="407" t="s">
        <v>132</v>
      </c>
      <c r="C343" s="138">
        <v>1</v>
      </c>
      <c r="D343" s="408" t="s">
        <v>7</v>
      </c>
      <c r="E343" s="409"/>
      <c r="F343" s="141"/>
      <c r="G343" s="403"/>
      <c r="H343" s="404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</row>
    <row r="344" spans="1:19" ht="12.75">
      <c r="A344" s="169"/>
      <c r="B344" s="45" t="s">
        <v>289</v>
      </c>
      <c r="C344" s="138">
        <v>1</v>
      </c>
      <c r="D344" s="408" t="s">
        <v>7</v>
      </c>
      <c r="E344" s="410"/>
      <c r="F344" s="141">
        <f>C344*E344</f>
        <v>0</v>
      </c>
      <c r="G344" s="403"/>
      <c r="H344" s="404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</row>
    <row r="345" spans="1:19" ht="12.75">
      <c r="A345" s="169"/>
      <c r="B345" s="45" t="s">
        <v>133</v>
      </c>
      <c r="C345" s="138">
        <v>1</v>
      </c>
      <c r="D345" s="139" t="s">
        <v>7</v>
      </c>
      <c r="E345" s="411"/>
      <c r="F345" s="141">
        <f>C345*E345</f>
        <v>0</v>
      </c>
      <c r="G345" s="403"/>
      <c r="H345" s="404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</row>
    <row r="346" spans="1:19" ht="12.75">
      <c r="A346" s="169"/>
      <c r="B346" s="412" t="s">
        <v>134</v>
      </c>
      <c r="C346" s="413">
        <v>0.001</v>
      </c>
      <c r="D346" s="414"/>
      <c r="E346" s="415"/>
      <c r="F346" s="394">
        <f>ROUND($F$333*C346,2)</f>
        <v>0</v>
      </c>
      <c r="G346" s="403"/>
      <c r="H346" s="404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</row>
    <row r="347" spans="1:19" ht="12.75">
      <c r="A347" s="169"/>
      <c r="B347" s="416" t="s">
        <v>135</v>
      </c>
      <c r="C347" s="417">
        <v>0.1</v>
      </c>
      <c r="D347" s="418"/>
      <c r="E347" s="419"/>
      <c r="F347" s="394">
        <f>ROUND($F$333*C347,2)</f>
        <v>0</v>
      </c>
      <c r="G347" s="403"/>
      <c r="H347" s="404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</row>
    <row r="348" spans="1:19" ht="12.75">
      <c r="A348" s="169"/>
      <c r="B348" s="416" t="s">
        <v>8</v>
      </c>
      <c r="C348" s="417">
        <v>0.1</v>
      </c>
      <c r="D348" s="418"/>
      <c r="E348" s="419"/>
      <c r="F348" s="394">
        <f>ROUND($F$333*C348,2)</f>
        <v>0</v>
      </c>
      <c r="G348" s="403"/>
      <c r="H348" s="404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</row>
    <row r="349" spans="1:19" s="427" customFormat="1" ht="12.75">
      <c r="A349" s="420"/>
      <c r="B349" s="421" t="s">
        <v>6</v>
      </c>
      <c r="C349" s="422"/>
      <c r="D349" s="423"/>
      <c r="E349" s="287"/>
      <c r="F349" s="424">
        <f>SUM(F335:F348)</f>
        <v>0</v>
      </c>
      <c r="G349" s="425"/>
      <c r="H349" s="42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</row>
    <row r="350" spans="1:48" s="69" customFormat="1" ht="12.75">
      <c r="A350" s="428"/>
      <c r="B350" s="323" t="s">
        <v>207</v>
      </c>
      <c r="C350" s="429"/>
      <c r="D350" s="430"/>
      <c r="E350" s="431"/>
      <c r="F350" s="431">
        <f>F349+F333</f>
        <v>0</v>
      </c>
      <c r="G350" s="432"/>
      <c r="H350" s="433"/>
      <c r="I350" s="433"/>
      <c r="J350" s="433"/>
      <c r="K350" s="433"/>
      <c r="L350" s="433"/>
      <c r="M350" s="433"/>
      <c r="N350" s="433"/>
      <c r="O350" s="433"/>
      <c r="P350" s="433"/>
      <c r="Q350" s="433"/>
      <c r="R350" s="433"/>
      <c r="S350" s="433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0"/>
      <c r="AE350" s="170"/>
      <c r="AF350" s="170"/>
      <c r="AG350" s="170"/>
      <c r="AH350" s="170"/>
      <c r="AI350" s="170"/>
      <c r="AJ350" s="170"/>
      <c r="AK350" s="170"/>
      <c r="AL350" s="170"/>
      <c r="AM350" s="170"/>
      <c r="AN350" s="170"/>
      <c r="AO350" s="170"/>
      <c r="AP350" s="170"/>
      <c r="AQ350" s="170"/>
      <c r="AR350" s="170"/>
      <c r="AS350" s="170"/>
      <c r="AT350" s="170"/>
      <c r="AU350" s="170"/>
      <c r="AV350" s="170"/>
    </row>
    <row r="351" spans="1:19" ht="12.75">
      <c r="A351" s="169"/>
      <c r="B351" s="416"/>
      <c r="C351" s="434"/>
      <c r="D351" s="418"/>
      <c r="E351" s="419"/>
      <c r="F351" s="394"/>
      <c r="G351" s="403"/>
      <c r="H351" s="404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</row>
    <row r="352" spans="1:48" s="30" customFormat="1" ht="12.75">
      <c r="A352" s="435" t="s">
        <v>73</v>
      </c>
      <c r="B352" s="436" t="s">
        <v>204</v>
      </c>
      <c r="C352" s="437"/>
      <c r="D352" s="437"/>
      <c r="E352" s="36"/>
      <c r="F352" s="437"/>
      <c r="G352" s="438"/>
      <c r="H352" s="433"/>
      <c r="I352" s="433"/>
      <c r="J352" s="433"/>
      <c r="K352" s="433"/>
      <c r="L352" s="433"/>
      <c r="M352" s="433"/>
      <c r="N352" s="433"/>
      <c r="O352" s="433"/>
      <c r="P352" s="433"/>
      <c r="Q352" s="433"/>
      <c r="R352" s="433"/>
      <c r="S352" s="433"/>
      <c r="T352" s="433"/>
      <c r="U352" s="433"/>
      <c r="V352" s="433"/>
      <c r="W352" s="433"/>
      <c r="X352" s="433"/>
      <c r="Y352" s="433"/>
      <c r="Z352" s="433"/>
      <c r="AA352" s="433"/>
      <c r="AB352" s="433"/>
      <c r="AC352" s="433"/>
      <c r="AD352" s="433"/>
      <c r="AE352" s="433"/>
      <c r="AF352" s="433"/>
      <c r="AG352" s="433"/>
      <c r="AH352" s="433"/>
      <c r="AI352" s="433"/>
      <c r="AJ352" s="433"/>
      <c r="AK352" s="433"/>
      <c r="AL352" s="433"/>
      <c r="AM352" s="433"/>
      <c r="AN352" s="433"/>
      <c r="AO352" s="433"/>
      <c r="AP352" s="433"/>
      <c r="AQ352" s="433"/>
      <c r="AR352" s="433"/>
      <c r="AS352" s="433"/>
      <c r="AT352" s="433"/>
      <c r="AU352" s="433"/>
      <c r="AV352" s="433"/>
    </row>
    <row r="353" spans="1:48" s="30" customFormat="1" ht="12.75">
      <c r="A353" s="437"/>
      <c r="B353" s="436"/>
      <c r="C353" s="437"/>
      <c r="D353" s="437"/>
      <c r="E353" s="36"/>
      <c r="F353" s="437"/>
      <c r="G353" s="438"/>
      <c r="H353" s="433"/>
      <c r="I353" s="433"/>
      <c r="J353" s="433"/>
      <c r="K353" s="433"/>
      <c r="L353" s="433"/>
      <c r="M353" s="433"/>
      <c r="N353" s="433"/>
      <c r="O353" s="433"/>
      <c r="P353" s="433"/>
      <c r="Q353" s="433"/>
      <c r="R353" s="433"/>
      <c r="S353" s="433"/>
      <c r="T353" s="433"/>
      <c r="U353" s="433"/>
      <c r="V353" s="433"/>
      <c r="W353" s="433"/>
      <c r="X353" s="433"/>
      <c r="Y353" s="433"/>
      <c r="Z353" s="433"/>
      <c r="AA353" s="433"/>
      <c r="AB353" s="433"/>
      <c r="AC353" s="433"/>
      <c r="AD353" s="433"/>
      <c r="AE353" s="433"/>
      <c r="AF353" s="433"/>
      <c r="AG353" s="433"/>
      <c r="AH353" s="433"/>
      <c r="AI353" s="433"/>
      <c r="AJ353" s="433"/>
      <c r="AK353" s="433"/>
      <c r="AL353" s="433"/>
      <c r="AM353" s="433"/>
      <c r="AN353" s="433"/>
      <c r="AO353" s="433"/>
      <c r="AP353" s="433"/>
      <c r="AQ353" s="433"/>
      <c r="AR353" s="433"/>
      <c r="AS353" s="433"/>
      <c r="AT353" s="433"/>
      <c r="AU353" s="433"/>
      <c r="AV353" s="433"/>
    </row>
    <row r="354" spans="1:48" s="30" customFormat="1" ht="12.75">
      <c r="A354" s="34">
        <v>1</v>
      </c>
      <c r="B354" s="35" t="s">
        <v>152</v>
      </c>
      <c r="C354" s="437"/>
      <c r="D354" s="437"/>
      <c r="E354" s="36"/>
      <c r="F354" s="437"/>
      <c r="G354" s="438"/>
      <c r="H354" s="433"/>
      <c r="I354" s="433"/>
      <c r="J354" s="433"/>
      <c r="K354" s="433"/>
      <c r="L354" s="433"/>
      <c r="M354" s="433"/>
      <c r="N354" s="433"/>
      <c r="O354" s="433"/>
      <c r="P354" s="433"/>
      <c r="Q354" s="433"/>
      <c r="R354" s="433"/>
      <c r="S354" s="433"/>
      <c r="T354" s="433"/>
      <c r="U354" s="433"/>
      <c r="V354" s="433"/>
      <c r="W354" s="433"/>
      <c r="X354" s="433"/>
      <c r="Y354" s="433"/>
      <c r="Z354" s="433"/>
      <c r="AA354" s="433"/>
      <c r="AB354" s="433"/>
      <c r="AC354" s="433"/>
      <c r="AD354" s="433"/>
      <c r="AE354" s="433"/>
      <c r="AF354" s="433"/>
      <c r="AG354" s="433"/>
      <c r="AH354" s="433"/>
      <c r="AI354" s="433"/>
      <c r="AJ354" s="433"/>
      <c r="AK354" s="433"/>
      <c r="AL354" s="433"/>
      <c r="AM354" s="433"/>
      <c r="AN354" s="433"/>
      <c r="AO354" s="433"/>
      <c r="AP354" s="433"/>
      <c r="AQ354" s="433"/>
      <c r="AR354" s="433"/>
      <c r="AS354" s="433"/>
      <c r="AT354" s="433"/>
      <c r="AU354" s="433"/>
      <c r="AV354" s="433"/>
    </row>
    <row r="355" spans="1:48" s="30" customFormat="1" ht="25.5">
      <c r="A355" s="18">
        <v>1.1</v>
      </c>
      <c r="B355" s="19" t="s">
        <v>64</v>
      </c>
      <c r="C355" s="20">
        <v>200</v>
      </c>
      <c r="D355" s="21" t="s">
        <v>69</v>
      </c>
      <c r="E355" s="20"/>
      <c r="F355" s="22">
        <f aca="true" t="shared" si="11" ref="F355:F363">ROUND(C355*E355,2)</f>
        <v>0</v>
      </c>
      <c r="G355" s="438"/>
      <c r="H355" s="433"/>
      <c r="I355" s="433"/>
      <c r="J355" s="433"/>
      <c r="K355" s="433"/>
      <c r="L355" s="433"/>
      <c r="M355" s="433"/>
      <c r="N355" s="433"/>
      <c r="O355" s="433"/>
      <c r="P355" s="433"/>
      <c r="Q355" s="433"/>
      <c r="R355" s="433"/>
      <c r="S355" s="433"/>
      <c r="T355" s="433"/>
      <c r="U355" s="433"/>
      <c r="V355" s="433"/>
      <c r="W355" s="433"/>
      <c r="X355" s="433"/>
      <c r="Y355" s="433"/>
      <c r="Z355" s="433"/>
      <c r="AA355" s="433"/>
      <c r="AB355" s="433"/>
      <c r="AC355" s="433"/>
      <c r="AD355" s="433"/>
      <c r="AE355" s="433"/>
      <c r="AF355" s="433"/>
      <c r="AG355" s="433"/>
      <c r="AH355" s="433"/>
      <c r="AI355" s="433"/>
      <c r="AJ355" s="433"/>
      <c r="AK355" s="433"/>
      <c r="AL355" s="433"/>
      <c r="AM355" s="433"/>
      <c r="AN355" s="433"/>
      <c r="AO355" s="433"/>
      <c r="AP355" s="433"/>
      <c r="AQ355" s="433"/>
      <c r="AR355" s="433"/>
      <c r="AS355" s="433"/>
      <c r="AT355" s="433"/>
      <c r="AU355" s="433"/>
      <c r="AV355" s="433"/>
    </row>
    <row r="356" spans="1:48" s="30" customFormat="1" ht="12.75">
      <c r="A356" s="18">
        <v>1.2</v>
      </c>
      <c r="B356" s="28" t="s">
        <v>65</v>
      </c>
      <c r="C356" s="20">
        <f>+C355</f>
        <v>200</v>
      </c>
      <c r="D356" s="21" t="s">
        <v>69</v>
      </c>
      <c r="E356" s="20"/>
      <c r="F356" s="22">
        <f t="shared" si="11"/>
        <v>0</v>
      </c>
      <c r="G356" s="438"/>
      <c r="H356" s="433"/>
      <c r="I356" s="433"/>
      <c r="J356" s="433"/>
      <c r="K356" s="433"/>
      <c r="L356" s="433"/>
      <c r="M356" s="433"/>
      <c r="N356" s="433"/>
      <c r="O356" s="433"/>
      <c r="P356" s="433"/>
      <c r="Q356" s="433"/>
      <c r="R356" s="433"/>
      <c r="S356" s="433"/>
      <c r="T356" s="433"/>
      <c r="U356" s="433"/>
      <c r="V356" s="433"/>
      <c r="W356" s="433"/>
      <c r="X356" s="433"/>
      <c r="Y356" s="433"/>
      <c r="Z356" s="433"/>
      <c r="AA356" s="433"/>
      <c r="AB356" s="433"/>
      <c r="AC356" s="433"/>
      <c r="AD356" s="433"/>
      <c r="AE356" s="433"/>
      <c r="AF356" s="433"/>
      <c r="AG356" s="433"/>
      <c r="AH356" s="433"/>
      <c r="AI356" s="433"/>
      <c r="AJ356" s="433"/>
      <c r="AK356" s="433"/>
      <c r="AL356" s="433"/>
      <c r="AM356" s="433"/>
      <c r="AN356" s="433"/>
      <c r="AO356" s="433"/>
      <c r="AP356" s="433"/>
      <c r="AQ356" s="433"/>
      <c r="AR356" s="433"/>
      <c r="AS356" s="433"/>
      <c r="AT356" s="433"/>
      <c r="AU356" s="433"/>
      <c r="AV356" s="433"/>
    </row>
    <row r="357" spans="1:48" s="30" customFormat="1" ht="12.75">
      <c r="A357" s="18">
        <f>A356+0.1</f>
        <v>1.3</v>
      </c>
      <c r="B357" s="28" t="s">
        <v>66</v>
      </c>
      <c r="C357" s="20">
        <f>0.75*C355</f>
        <v>150</v>
      </c>
      <c r="D357" s="21" t="s">
        <v>69</v>
      </c>
      <c r="E357" s="20"/>
      <c r="F357" s="22">
        <f t="shared" si="11"/>
        <v>0</v>
      </c>
      <c r="G357" s="438"/>
      <c r="H357" s="433"/>
      <c r="I357" s="433"/>
      <c r="J357" s="433"/>
      <c r="K357" s="433"/>
      <c r="L357" s="433"/>
      <c r="M357" s="433"/>
      <c r="N357" s="433"/>
      <c r="O357" s="433"/>
      <c r="P357" s="433"/>
      <c r="Q357" s="433"/>
      <c r="R357" s="433"/>
      <c r="S357" s="433"/>
      <c r="T357" s="433"/>
      <c r="U357" s="433"/>
      <c r="V357" s="433"/>
      <c r="W357" s="433"/>
      <c r="X357" s="433"/>
      <c r="Y357" s="433"/>
      <c r="Z357" s="433"/>
      <c r="AA357" s="433"/>
      <c r="AB357" s="433"/>
      <c r="AC357" s="433"/>
      <c r="AD357" s="433"/>
      <c r="AE357" s="433"/>
      <c r="AF357" s="433"/>
      <c r="AG357" s="433"/>
      <c r="AH357" s="433"/>
      <c r="AI357" s="433"/>
      <c r="AJ357" s="433"/>
      <c r="AK357" s="433"/>
      <c r="AL357" s="433"/>
      <c r="AM357" s="433"/>
      <c r="AN357" s="433"/>
      <c r="AO357" s="433"/>
      <c r="AP357" s="433"/>
      <c r="AQ357" s="433"/>
      <c r="AR357" s="433"/>
      <c r="AS357" s="433"/>
      <c r="AT357" s="433"/>
      <c r="AU357" s="433"/>
      <c r="AV357" s="433"/>
    </row>
    <row r="358" spans="1:48" s="440" customFormat="1" ht="12.75">
      <c r="A358" s="18">
        <f>A357+0.1</f>
        <v>1.4000000000000001</v>
      </c>
      <c r="B358" s="28" t="s">
        <v>67</v>
      </c>
      <c r="C358" s="20">
        <v>1</v>
      </c>
      <c r="D358" s="21" t="s">
        <v>7</v>
      </c>
      <c r="E358" s="20"/>
      <c r="F358" s="22">
        <f t="shared" si="11"/>
        <v>0</v>
      </c>
      <c r="G358" s="438"/>
      <c r="H358" s="433"/>
      <c r="I358" s="433"/>
      <c r="J358" s="433"/>
      <c r="K358" s="433"/>
      <c r="L358" s="433"/>
      <c r="M358" s="433"/>
      <c r="N358" s="433"/>
      <c r="O358" s="433"/>
      <c r="P358" s="433"/>
      <c r="Q358" s="433"/>
      <c r="R358" s="433"/>
      <c r="S358" s="433"/>
      <c r="T358" s="439"/>
      <c r="U358" s="439"/>
      <c r="V358" s="439"/>
      <c r="W358" s="439"/>
      <c r="X358" s="439"/>
      <c r="Y358" s="439"/>
      <c r="Z358" s="439"/>
      <c r="AA358" s="439"/>
      <c r="AB358" s="439"/>
      <c r="AC358" s="439"/>
      <c r="AD358" s="439"/>
      <c r="AE358" s="439"/>
      <c r="AF358" s="439"/>
      <c r="AG358" s="439"/>
      <c r="AH358" s="439"/>
      <c r="AI358" s="439"/>
      <c r="AJ358" s="439"/>
      <c r="AK358" s="439"/>
      <c r="AL358" s="439"/>
      <c r="AM358" s="439"/>
      <c r="AN358" s="439"/>
      <c r="AO358" s="439"/>
      <c r="AP358" s="439"/>
      <c r="AQ358" s="439"/>
      <c r="AR358" s="439"/>
      <c r="AS358" s="439"/>
      <c r="AT358" s="439"/>
      <c r="AU358" s="439"/>
      <c r="AV358" s="439"/>
    </row>
    <row r="359" spans="1:48" s="30" customFormat="1" ht="25.5">
      <c r="A359" s="58">
        <f>A358+0.1</f>
        <v>1.5000000000000002</v>
      </c>
      <c r="B359" s="19" t="s">
        <v>291</v>
      </c>
      <c r="C359" s="20">
        <f>+C355</f>
        <v>200</v>
      </c>
      <c r="D359" s="21" t="s">
        <v>69</v>
      </c>
      <c r="E359" s="20"/>
      <c r="F359" s="22">
        <f t="shared" si="11"/>
        <v>0</v>
      </c>
      <c r="G359" s="438"/>
      <c r="H359" s="433"/>
      <c r="I359" s="433"/>
      <c r="J359" s="433"/>
      <c r="K359" s="433"/>
      <c r="L359" s="433"/>
      <c r="M359" s="433"/>
      <c r="N359" s="433"/>
      <c r="O359" s="433"/>
      <c r="P359" s="433"/>
      <c r="Q359" s="433"/>
      <c r="R359" s="433"/>
      <c r="S359" s="433"/>
      <c r="T359" s="433"/>
      <c r="U359" s="433"/>
      <c r="V359" s="433"/>
      <c r="W359" s="433"/>
      <c r="X359" s="433"/>
      <c r="Y359" s="433"/>
      <c r="Z359" s="433"/>
      <c r="AA359" s="433"/>
      <c r="AB359" s="433"/>
      <c r="AC359" s="433"/>
      <c r="AD359" s="433"/>
      <c r="AE359" s="433"/>
      <c r="AF359" s="433"/>
      <c r="AG359" s="433"/>
      <c r="AH359" s="433"/>
      <c r="AI359" s="433"/>
      <c r="AJ359" s="433"/>
      <c r="AK359" s="433"/>
      <c r="AL359" s="433"/>
      <c r="AM359" s="433"/>
      <c r="AN359" s="433"/>
      <c r="AO359" s="433"/>
      <c r="AP359" s="433"/>
      <c r="AQ359" s="433"/>
      <c r="AR359" s="433"/>
      <c r="AS359" s="433"/>
      <c r="AT359" s="433"/>
      <c r="AU359" s="433"/>
      <c r="AV359" s="433"/>
    </row>
    <row r="360" spans="1:48" s="30" customFormat="1" ht="12.75">
      <c r="A360" s="18">
        <f>A359+0.1</f>
        <v>1.6000000000000003</v>
      </c>
      <c r="B360" s="19" t="s">
        <v>68</v>
      </c>
      <c r="C360" s="20">
        <v>1</v>
      </c>
      <c r="D360" s="21" t="s">
        <v>7</v>
      </c>
      <c r="E360" s="20"/>
      <c r="F360" s="22">
        <f t="shared" si="11"/>
        <v>0</v>
      </c>
      <c r="G360" s="438"/>
      <c r="H360" s="433"/>
      <c r="I360" s="433"/>
      <c r="J360" s="433"/>
      <c r="K360" s="433"/>
      <c r="L360" s="433"/>
      <c r="M360" s="433"/>
      <c r="N360" s="433"/>
      <c r="O360" s="433"/>
      <c r="P360" s="433"/>
      <c r="Q360" s="433"/>
      <c r="R360" s="433"/>
      <c r="S360" s="433"/>
      <c r="T360" s="433"/>
      <c r="U360" s="433"/>
      <c r="V360" s="433"/>
      <c r="W360" s="433"/>
      <c r="X360" s="433"/>
      <c r="Y360" s="433"/>
      <c r="Z360" s="433"/>
      <c r="AA360" s="433"/>
      <c r="AB360" s="433"/>
      <c r="AC360" s="433"/>
      <c r="AD360" s="433"/>
      <c r="AE360" s="433"/>
      <c r="AF360" s="433"/>
      <c r="AG360" s="433"/>
      <c r="AH360" s="433"/>
      <c r="AI360" s="433"/>
      <c r="AJ360" s="433"/>
      <c r="AK360" s="433"/>
      <c r="AL360" s="433"/>
      <c r="AM360" s="433"/>
      <c r="AN360" s="433"/>
      <c r="AO360" s="433"/>
      <c r="AP360" s="433"/>
      <c r="AQ360" s="433"/>
      <c r="AR360" s="433"/>
      <c r="AS360" s="433"/>
      <c r="AT360" s="433"/>
      <c r="AU360" s="433"/>
      <c r="AV360" s="433"/>
    </row>
    <row r="361" spans="1:48" s="30" customFormat="1" ht="25.5">
      <c r="A361" s="23">
        <v>1.7</v>
      </c>
      <c r="B361" s="24" t="s">
        <v>230</v>
      </c>
      <c r="C361" s="25">
        <v>1</v>
      </c>
      <c r="D361" s="26" t="s">
        <v>7</v>
      </c>
      <c r="E361" s="27"/>
      <c r="F361" s="22">
        <f t="shared" si="11"/>
        <v>0</v>
      </c>
      <c r="G361" s="441"/>
      <c r="H361" s="442"/>
      <c r="I361" s="433"/>
      <c r="J361" s="433"/>
      <c r="K361" s="433"/>
      <c r="L361" s="433"/>
      <c r="M361" s="433"/>
      <c r="N361" s="433"/>
      <c r="O361" s="433"/>
      <c r="P361" s="433"/>
      <c r="Q361" s="433"/>
      <c r="R361" s="433"/>
      <c r="S361" s="433"/>
      <c r="T361" s="433"/>
      <c r="U361" s="433"/>
      <c r="V361" s="433"/>
      <c r="W361" s="433"/>
      <c r="X361" s="433"/>
      <c r="Y361" s="433"/>
      <c r="Z361" s="433"/>
      <c r="AA361" s="433"/>
      <c r="AB361" s="433"/>
      <c r="AC361" s="433"/>
      <c r="AD361" s="433"/>
      <c r="AE361" s="433"/>
      <c r="AF361" s="433"/>
      <c r="AG361" s="433"/>
      <c r="AH361" s="433"/>
      <c r="AI361" s="433"/>
      <c r="AJ361" s="433"/>
      <c r="AK361" s="433"/>
      <c r="AL361" s="433"/>
      <c r="AM361" s="433"/>
      <c r="AN361" s="433"/>
      <c r="AO361" s="433"/>
      <c r="AP361" s="433"/>
      <c r="AQ361" s="433"/>
      <c r="AR361" s="433"/>
      <c r="AS361" s="433"/>
      <c r="AT361" s="433"/>
      <c r="AU361" s="433"/>
      <c r="AV361" s="433"/>
    </row>
    <row r="362" spans="1:48" s="30" customFormat="1" ht="38.25">
      <c r="A362" s="23">
        <v>1.8</v>
      </c>
      <c r="B362" s="24" t="s">
        <v>219</v>
      </c>
      <c r="C362" s="25">
        <v>1</v>
      </c>
      <c r="D362" s="26" t="s">
        <v>7</v>
      </c>
      <c r="E362" s="27"/>
      <c r="F362" s="22">
        <f t="shared" si="11"/>
        <v>0</v>
      </c>
      <c r="G362" s="443"/>
      <c r="H362" s="442"/>
      <c r="I362" s="433"/>
      <c r="J362" s="433"/>
      <c r="K362" s="433"/>
      <c r="L362" s="433"/>
      <c r="M362" s="433"/>
      <c r="N362" s="433"/>
      <c r="O362" s="433"/>
      <c r="P362" s="433"/>
      <c r="Q362" s="433"/>
      <c r="R362" s="433"/>
      <c r="S362" s="433"/>
      <c r="T362" s="433"/>
      <c r="U362" s="433"/>
      <c r="V362" s="433"/>
      <c r="W362" s="433"/>
      <c r="X362" s="433"/>
      <c r="Y362" s="433"/>
      <c r="Z362" s="433"/>
      <c r="AA362" s="433"/>
      <c r="AB362" s="433"/>
      <c r="AC362" s="433"/>
      <c r="AD362" s="433"/>
      <c r="AE362" s="433"/>
      <c r="AF362" s="433"/>
      <c r="AG362" s="433"/>
      <c r="AH362" s="433"/>
      <c r="AI362" s="433"/>
      <c r="AJ362" s="433"/>
      <c r="AK362" s="433"/>
      <c r="AL362" s="433"/>
      <c r="AM362" s="433"/>
      <c r="AN362" s="433"/>
      <c r="AO362" s="433"/>
      <c r="AP362" s="433"/>
      <c r="AQ362" s="433"/>
      <c r="AR362" s="433"/>
      <c r="AS362" s="433"/>
      <c r="AT362" s="433"/>
      <c r="AU362" s="433"/>
      <c r="AV362" s="433"/>
    </row>
    <row r="363" spans="1:48" s="30" customFormat="1" ht="12.75">
      <c r="A363" s="23">
        <v>1.9</v>
      </c>
      <c r="B363" s="24" t="s">
        <v>220</v>
      </c>
      <c r="C363" s="25">
        <v>1</v>
      </c>
      <c r="D363" s="26" t="s">
        <v>7</v>
      </c>
      <c r="E363" s="27"/>
      <c r="F363" s="22">
        <f t="shared" si="11"/>
        <v>0</v>
      </c>
      <c r="G363" s="441"/>
      <c r="H363" s="442"/>
      <c r="I363" s="433"/>
      <c r="J363" s="433"/>
      <c r="K363" s="433"/>
      <c r="L363" s="433"/>
      <c r="M363" s="433"/>
      <c r="N363" s="433"/>
      <c r="O363" s="433"/>
      <c r="P363" s="433"/>
      <c r="Q363" s="433"/>
      <c r="R363" s="433"/>
      <c r="S363" s="433"/>
      <c r="T363" s="433"/>
      <c r="U363" s="433"/>
      <c r="V363" s="433"/>
      <c r="W363" s="433"/>
      <c r="X363" s="433"/>
      <c r="Y363" s="433"/>
      <c r="Z363" s="433"/>
      <c r="AA363" s="433"/>
      <c r="AB363" s="433"/>
      <c r="AC363" s="433"/>
      <c r="AD363" s="433"/>
      <c r="AE363" s="433"/>
      <c r="AF363" s="433"/>
      <c r="AG363" s="433"/>
      <c r="AH363" s="433"/>
      <c r="AI363" s="433"/>
      <c r="AJ363" s="433"/>
      <c r="AK363" s="433"/>
      <c r="AL363" s="433"/>
      <c r="AM363" s="433"/>
      <c r="AN363" s="433"/>
      <c r="AO363" s="433"/>
      <c r="AP363" s="433"/>
      <c r="AQ363" s="433"/>
      <c r="AR363" s="433"/>
      <c r="AS363" s="433"/>
      <c r="AT363" s="433"/>
      <c r="AU363" s="433"/>
      <c r="AV363" s="433"/>
    </row>
    <row r="364" spans="3:48" s="30" customFormat="1" ht="12.75">
      <c r="C364" s="31"/>
      <c r="D364" s="31"/>
      <c r="E364" s="32"/>
      <c r="F364" s="33"/>
      <c r="G364" s="438"/>
      <c r="H364" s="433"/>
      <c r="I364" s="433"/>
      <c r="J364" s="433"/>
      <c r="K364" s="433"/>
      <c r="L364" s="433"/>
      <c r="M364" s="433"/>
      <c r="N364" s="433"/>
      <c r="O364" s="433"/>
      <c r="P364" s="433"/>
      <c r="Q364" s="433"/>
      <c r="R364" s="433"/>
      <c r="S364" s="433"/>
      <c r="T364" s="433"/>
      <c r="U364" s="433"/>
      <c r="V364" s="433"/>
      <c r="W364" s="433"/>
      <c r="X364" s="433"/>
      <c r="Y364" s="433"/>
      <c r="Z364" s="433"/>
      <c r="AA364" s="433"/>
      <c r="AB364" s="433"/>
      <c r="AC364" s="433"/>
      <c r="AD364" s="433"/>
      <c r="AE364" s="433"/>
      <c r="AF364" s="433"/>
      <c r="AG364" s="433"/>
      <c r="AH364" s="433"/>
      <c r="AI364" s="433"/>
      <c r="AJ364" s="433"/>
      <c r="AK364" s="433"/>
      <c r="AL364" s="433"/>
      <c r="AM364" s="433"/>
      <c r="AN364" s="433"/>
      <c r="AO364" s="433"/>
      <c r="AP364" s="433"/>
      <c r="AQ364" s="433"/>
      <c r="AR364" s="433"/>
      <c r="AS364" s="433"/>
      <c r="AT364" s="433"/>
      <c r="AU364" s="433"/>
      <c r="AV364" s="433"/>
    </row>
    <row r="365" spans="1:48" s="30" customFormat="1" ht="12.75">
      <c r="A365" s="34">
        <v>2</v>
      </c>
      <c r="B365" s="35" t="s">
        <v>153</v>
      </c>
      <c r="C365" s="36"/>
      <c r="D365" s="36"/>
      <c r="E365" s="37"/>
      <c r="F365" s="37"/>
      <c r="G365" s="438"/>
      <c r="H365" s="433"/>
      <c r="I365" s="433"/>
      <c r="J365" s="433"/>
      <c r="K365" s="433"/>
      <c r="L365" s="433"/>
      <c r="M365" s="433"/>
      <c r="N365" s="433"/>
      <c r="O365" s="433"/>
      <c r="P365" s="433"/>
      <c r="Q365" s="433"/>
      <c r="R365" s="433"/>
      <c r="S365" s="433"/>
      <c r="T365" s="433"/>
      <c r="U365" s="433"/>
      <c r="V365" s="433"/>
      <c r="W365" s="433"/>
      <c r="X365" s="433"/>
      <c r="Y365" s="433"/>
      <c r="Z365" s="433"/>
      <c r="AA365" s="433"/>
      <c r="AB365" s="433"/>
      <c r="AC365" s="433"/>
      <c r="AD365" s="433"/>
      <c r="AE365" s="433"/>
      <c r="AF365" s="433"/>
      <c r="AG365" s="433"/>
      <c r="AH365" s="433"/>
      <c r="AI365" s="433"/>
      <c r="AJ365" s="433"/>
      <c r="AK365" s="433"/>
      <c r="AL365" s="433"/>
      <c r="AM365" s="433"/>
      <c r="AN365" s="433"/>
      <c r="AO365" s="433"/>
      <c r="AP365" s="433"/>
      <c r="AQ365" s="433"/>
      <c r="AR365" s="433"/>
      <c r="AS365" s="433"/>
      <c r="AT365" s="433"/>
      <c r="AU365" s="433"/>
      <c r="AV365" s="433"/>
    </row>
    <row r="366" spans="1:48" s="30" customFormat="1" ht="25.5">
      <c r="A366" s="18">
        <f aca="true" t="shared" si="12" ref="A366:A371">A365+0.1</f>
        <v>2.1</v>
      </c>
      <c r="B366" s="19" t="s">
        <v>64</v>
      </c>
      <c r="C366" s="20">
        <v>200</v>
      </c>
      <c r="D366" s="21" t="s">
        <v>69</v>
      </c>
      <c r="E366" s="20"/>
      <c r="F366" s="22">
        <f>ROUND(C366*E366,2)</f>
        <v>0</v>
      </c>
      <c r="G366" s="438"/>
      <c r="H366" s="433"/>
      <c r="I366" s="433"/>
      <c r="J366" s="433"/>
      <c r="K366" s="433"/>
      <c r="L366" s="433"/>
      <c r="M366" s="433"/>
      <c r="N366" s="433"/>
      <c r="O366" s="433"/>
      <c r="P366" s="433"/>
      <c r="Q366" s="433"/>
      <c r="R366" s="433"/>
      <c r="S366" s="433"/>
      <c r="T366" s="433"/>
      <c r="U366" s="433"/>
      <c r="V366" s="433"/>
      <c r="W366" s="433"/>
      <c r="X366" s="433"/>
      <c r="Y366" s="433"/>
      <c r="Z366" s="433"/>
      <c r="AA366" s="433"/>
      <c r="AB366" s="433"/>
      <c r="AC366" s="433"/>
      <c r="AD366" s="433"/>
      <c r="AE366" s="433"/>
      <c r="AF366" s="433"/>
      <c r="AG366" s="433"/>
      <c r="AH366" s="433"/>
      <c r="AI366" s="433"/>
      <c r="AJ366" s="433"/>
      <c r="AK366" s="433"/>
      <c r="AL366" s="433"/>
      <c r="AM366" s="433"/>
      <c r="AN366" s="433"/>
      <c r="AO366" s="433"/>
      <c r="AP366" s="433"/>
      <c r="AQ366" s="433"/>
      <c r="AR366" s="433"/>
      <c r="AS366" s="433"/>
      <c r="AT366" s="433"/>
      <c r="AU366" s="433"/>
      <c r="AV366" s="433"/>
    </row>
    <row r="367" spans="1:48" s="30" customFormat="1" ht="12.75">
      <c r="A367" s="18">
        <f t="shared" si="12"/>
        <v>2.2</v>
      </c>
      <c r="B367" s="28" t="s">
        <v>65</v>
      </c>
      <c r="C367" s="20">
        <f>+C366</f>
        <v>200</v>
      </c>
      <c r="D367" s="21" t="s">
        <v>69</v>
      </c>
      <c r="E367" s="20"/>
      <c r="F367" s="22">
        <f aca="true" t="shared" si="13" ref="F367:F374">ROUND(C367*E367,2)</f>
        <v>0</v>
      </c>
      <c r="G367" s="438"/>
      <c r="H367" s="433"/>
      <c r="I367" s="433"/>
      <c r="J367" s="433"/>
      <c r="K367" s="433"/>
      <c r="L367" s="433"/>
      <c r="M367" s="433"/>
      <c r="N367" s="433"/>
      <c r="O367" s="433"/>
      <c r="P367" s="433"/>
      <c r="Q367" s="433"/>
      <c r="R367" s="433"/>
      <c r="S367" s="433"/>
      <c r="T367" s="433"/>
      <c r="U367" s="433"/>
      <c r="V367" s="433"/>
      <c r="W367" s="433"/>
      <c r="X367" s="433"/>
      <c r="Y367" s="433"/>
      <c r="Z367" s="433"/>
      <c r="AA367" s="433"/>
      <c r="AB367" s="433"/>
      <c r="AC367" s="433"/>
      <c r="AD367" s="433"/>
      <c r="AE367" s="433"/>
      <c r="AF367" s="433"/>
      <c r="AG367" s="433"/>
      <c r="AH367" s="433"/>
      <c r="AI367" s="433"/>
      <c r="AJ367" s="433"/>
      <c r="AK367" s="433"/>
      <c r="AL367" s="433"/>
      <c r="AM367" s="433"/>
      <c r="AN367" s="433"/>
      <c r="AO367" s="433"/>
      <c r="AP367" s="433"/>
      <c r="AQ367" s="433"/>
      <c r="AR367" s="433"/>
      <c r="AS367" s="433"/>
      <c r="AT367" s="433"/>
      <c r="AU367" s="433"/>
      <c r="AV367" s="433"/>
    </row>
    <row r="368" spans="1:48" s="30" customFormat="1" ht="12.75">
      <c r="A368" s="18">
        <f t="shared" si="12"/>
        <v>2.3000000000000003</v>
      </c>
      <c r="B368" s="28" t="s">
        <v>66</v>
      </c>
      <c r="C368" s="20">
        <f>0.75*C366</f>
        <v>150</v>
      </c>
      <c r="D368" s="21" t="s">
        <v>69</v>
      </c>
      <c r="E368" s="20"/>
      <c r="F368" s="22">
        <f t="shared" si="13"/>
        <v>0</v>
      </c>
      <c r="G368" s="438"/>
      <c r="H368" s="433"/>
      <c r="I368" s="433"/>
      <c r="J368" s="433"/>
      <c r="K368" s="433"/>
      <c r="L368" s="433"/>
      <c r="M368" s="433"/>
      <c r="N368" s="433"/>
      <c r="O368" s="433"/>
      <c r="P368" s="433"/>
      <c r="Q368" s="433"/>
      <c r="R368" s="433"/>
      <c r="S368" s="433"/>
      <c r="T368" s="433"/>
      <c r="U368" s="433"/>
      <c r="V368" s="433"/>
      <c r="W368" s="433"/>
      <c r="X368" s="433"/>
      <c r="Y368" s="433"/>
      <c r="Z368" s="433"/>
      <c r="AA368" s="433"/>
      <c r="AB368" s="433"/>
      <c r="AC368" s="433"/>
      <c r="AD368" s="433"/>
      <c r="AE368" s="433"/>
      <c r="AF368" s="433"/>
      <c r="AG368" s="433"/>
      <c r="AH368" s="433"/>
      <c r="AI368" s="433"/>
      <c r="AJ368" s="433"/>
      <c r="AK368" s="433"/>
      <c r="AL368" s="433"/>
      <c r="AM368" s="433"/>
      <c r="AN368" s="433"/>
      <c r="AO368" s="433"/>
      <c r="AP368" s="433"/>
      <c r="AQ368" s="433"/>
      <c r="AR368" s="433"/>
      <c r="AS368" s="433"/>
      <c r="AT368" s="433"/>
      <c r="AU368" s="433"/>
      <c r="AV368" s="433"/>
    </row>
    <row r="369" spans="1:48" s="30" customFormat="1" ht="12.75">
      <c r="A369" s="18">
        <f t="shared" si="12"/>
        <v>2.4000000000000004</v>
      </c>
      <c r="B369" s="28" t="s">
        <v>67</v>
      </c>
      <c r="C369" s="20">
        <v>1</v>
      </c>
      <c r="D369" s="21" t="s">
        <v>7</v>
      </c>
      <c r="E369" s="20"/>
      <c r="F369" s="22">
        <f t="shared" si="13"/>
        <v>0</v>
      </c>
      <c r="G369" s="438"/>
      <c r="H369" s="433"/>
      <c r="I369" s="433"/>
      <c r="J369" s="433"/>
      <c r="K369" s="433"/>
      <c r="L369" s="433"/>
      <c r="M369" s="433"/>
      <c r="N369" s="433"/>
      <c r="O369" s="433"/>
      <c r="P369" s="433"/>
      <c r="Q369" s="433"/>
      <c r="R369" s="433"/>
      <c r="S369" s="433"/>
      <c r="T369" s="433"/>
      <c r="U369" s="433"/>
      <c r="V369" s="433"/>
      <c r="W369" s="433"/>
      <c r="X369" s="433"/>
      <c r="Y369" s="433"/>
      <c r="Z369" s="433"/>
      <c r="AA369" s="433"/>
      <c r="AB369" s="433"/>
      <c r="AC369" s="433"/>
      <c r="AD369" s="433"/>
      <c r="AE369" s="433"/>
      <c r="AF369" s="433"/>
      <c r="AG369" s="433"/>
      <c r="AH369" s="433"/>
      <c r="AI369" s="433"/>
      <c r="AJ369" s="433"/>
      <c r="AK369" s="433"/>
      <c r="AL369" s="433"/>
      <c r="AM369" s="433"/>
      <c r="AN369" s="433"/>
      <c r="AO369" s="433"/>
      <c r="AP369" s="433"/>
      <c r="AQ369" s="433"/>
      <c r="AR369" s="433"/>
      <c r="AS369" s="433"/>
      <c r="AT369" s="433"/>
      <c r="AU369" s="433"/>
      <c r="AV369" s="433"/>
    </row>
    <row r="370" spans="1:48" s="30" customFormat="1" ht="25.5">
      <c r="A370" s="18">
        <f t="shared" si="12"/>
        <v>2.5000000000000004</v>
      </c>
      <c r="B370" s="19" t="s">
        <v>291</v>
      </c>
      <c r="C370" s="20">
        <f>+C367</f>
        <v>200</v>
      </c>
      <c r="D370" s="21" t="s">
        <v>69</v>
      </c>
      <c r="E370" s="20"/>
      <c r="F370" s="22">
        <f t="shared" si="13"/>
        <v>0</v>
      </c>
      <c r="G370" s="438"/>
      <c r="H370" s="433"/>
      <c r="I370" s="433"/>
      <c r="J370" s="433"/>
      <c r="K370" s="433"/>
      <c r="L370" s="433"/>
      <c r="M370" s="433"/>
      <c r="N370" s="433"/>
      <c r="O370" s="433"/>
      <c r="P370" s="433"/>
      <c r="Q370" s="433"/>
      <c r="R370" s="433"/>
      <c r="S370" s="433"/>
      <c r="T370" s="433"/>
      <c r="U370" s="433"/>
      <c r="V370" s="433"/>
      <c r="W370" s="433"/>
      <c r="X370" s="433"/>
      <c r="Y370" s="433"/>
      <c r="Z370" s="433"/>
      <c r="AA370" s="433"/>
      <c r="AB370" s="433"/>
      <c r="AC370" s="433"/>
      <c r="AD370" s="433"/>
      <c r="AE370" s="433"/>
      <c r="AF370" s="433"/>
      <c r="AG370" s="433"/>
      <c r="AH370" s="433"/>
      <c r="AI370" s="433"/>
      <c r="AJ370" s="433"/>
      <c r="AK370" s="433"/>
      <c r="AL370" s="433"/>
      <c r="AM370" s="433"/>
      <c r="AN370" s="433"/>
      <c r="AO370" s="433"/>
      <c r="AP370" s="433"/>
      <c r="AQ370" s="433"/>
      <c r="AR370" s="433"/>
      <c r="AS370" s="433"/>
      <c r="AT370" s="433"/>
      <c r="AU370" s="433"/>
      <c r="AV370" s="433"/>
    </row>
    <row r="371" spans="1:48" s="30" customFormat="1" ht="12.75">
      <c r="A371" s="18">
        <f t="shared" si="12"/>
        <v>2.6000000000000005</v>
      </c>
      <c r="B371" s="19" t="s">
        <v>68</v>
      </c>
      <c r="C371" s="20">
        <v>1</v>
      </c>
      <c r="D371" s="21" t="s">
        <v>7</v>
      </c>
      <c r="E371" s="20"/>
      <c r="F371" s="22">
        <f t="shared" si="13"/>
        <v>0</v>
      </c>
      <c r="G371" s="438"/>
      <c r="H371" s="433"/>
      <c r="I371" s="433"/>
      <c r="J371" s="433"/>
      <c r="K371" s="433"/>
      <c r="L371" s="433"/>
      <c r="M371" s="433"/>
      <c r="N371" s="433"/>
      <c r="O371" s="433"/>
      <c r="P371" s="433"/>
      <c r="Q371" s="433"/>
      <c r="R371" s="433"/>
      <c r="S371" s="433"/>
      <c r="T371" s="433"/>
      <c r="U371" s="433"/>
      <c r="V371" s="433"/>
      <c r="W371" s="433"/>
      <c r="X371" s="433"/>
      <c r="Y371" s="433"/>
      <c r="Z371" s="433"/>
      <c r="AA371" s="433"/>
      <c r="AB371" s="433"/>
      <c r="AC371" s="433"/>
      <c r="AD371" s="433"/>
      <c r="AE371" s="433"/>
      <c r="AF371" s="433"/>
      <c r="AG371" s="433"/>
      <c r="AH371" s="433"/>
      <c r="AI371" s="433"/>
      <c r="AJ371" s="433"/>
      <c r="AK371" s="433"/>
      <c r="AL371" s="433"/>
      <c r="AM371" s="433"/>
      <c r="AN371" s="433"/>
      <c r="AO371" s="433"/>
      <c r="AP371" s="433"/>
      <c r="AQ371" s="433"/>
      <c r="AR371" s="433"/>
      <c r="AS371" s="433"/>
      <c r="AT371" s="433"/>
      <c r="AU371" s="433"/>
      <c r="AV371" s="433"/>
    </row>
    <row r="372" spans="1:48" s="30" customFormat="1" ht="25.5">
      <c r="A372" s="23">
        <v>2.7</v>
      </c>
      <c r="B372" s="24" t="s">
        <v>218</v>
      </c>
      <c r="C372" s="25">
        <v>1</v>
      </c>
      <c r="D372" s="26" t="s">
        <v>7</v>
      </c>
      <c r="E372" s="27"/>
      <c r="F372" s="22">
        <f t="shared" si="13"/>
        <v>0</v>
      </c>
      <c r="G372" s="441"/>
      <c r="H372" s="442"/>
      <c r="I372" s="433"/>
      <c r="J372" s="433"/>
      <c r="K372" s="433"/>
      <c r="L372" s="433"/>
      <c r="M372" s="433"/>
      <c r="N372" s="433"/>
      <c r="O372" s="433"/>
      <c r="P372" s="433"/>
      <c r="Q372" s="433"/>
      <c r="R372" s="433"/>
      <c r="S372" s="433"/>
      <c r="T372" s="433"/>
      <c r="U372" s="433"/>
      <c r="V372" s="433"/>
      <c r="W372" s="433"/>
      <c r="X372" s="433"/>
      <c r="Y372" s="433"/>
      <c r="Z372" s="433"/>
      <c r="AA372" s="433"/>
      <c r="AB372" s="433"/>
      <c r="AC372" s="433"/>
      <c r="AD372" s="433"/>
      <c r="AE372" s="433"/>
      <c r="AF372" s="433"/>
      <c r="AG372" s="433"/>
      <c r="AH372" s="433"/>
      <c r="AI372" s="433"/>
      <c r="AJ372" s="433"/>
      <c r="AK372" s="433"/>
      <c r="AL372" s="433"/>
      <c r="AM372" s="433"/>
      <c r="AN372" s="433"/>
      <c r="AO372" s="433"/>
      <c r="AP372" s="433"/>
      <c r="AQ372" s="433"/>
      <c r="AR372" s="433"/>
      <c r="AS372" s="433"/>
      <c r="AT372" s="433"/>
      <c r="AU372" s="433"/>
      <c r="AV372" s="433"/>
    </row>
    <row r="373" spans="1:48" s="30" customFormat="1" ht="38.25">
      <c r="A373" s="23">
        <v>2.8</v>
      </c>
      <c r="B373" s="24" t="s">
        <v>219</v>
      </c>
      <c r="C373" s="25">
        <v>1</v>
      </c>
      <c r="D373" s="26" t="s">
        <v>7</v>
      </c>
      <c r="E373" s="27"/>
      <c r="F373" s="22">
        <f t="shared" si="13"/>
        <v>0</v>
      </c>
      <c r="G373" s="443"/>
      <c r="H373" s="442"/>
      <c r="I373" s="433"/>
      <c r="J373" s="433"/>
      <c r="K373" s="433"/>
      <c r="L373" s="433"/>
      <c r="M373" s="433"/>
      <c r="N373" s="433"/>
      <c r="O373" s="433"/>
      <c r="P373" s="433"/>
      <c r="Q373" s="433"/>
      <c r="R373" s="433"/>
      <c r="S373" s="433"/>
      <c r="T373" s="433"/>
      <c r="U373" s="433"/>
      <c r="V373" s="433"/>
      <c r="W373" s="433"/>
      <c r="X373" s="433"/>
      <c r="Y373" s="433"/>
      <c r="Z373" s="433"/>
      <c r="AA373" s="433"/>
      <c r="AB373" s="433"/>
      <c r="AC373" s="433"/>
      <c r="AD373" s="433"/>
      <c r="AE373" s="433"/>
      <c r="AF373" s="433"/>
      <c r="AG373" s="433"/>
      <c r="AH373" s="433"/>
      <c r="AI373" s="433"/>
      <c r="AJ373" s="433"/>
      <c r="AK373" s="433"/>
      <c r="AL373" s="433"/>
      <c r="AM373" s="433"/>
      <c r="AN373" s="433"/>
      <c r="AO373" s="433"/>
      <c r="AP373" s="433"/>
      <c r="AQ373" s="433"/>
      <c r="AR373" s="433"/>
      <c r="AS373" s="433"/>
      <c r="AT373" s="433"/>
      <c r="AU373" s="433"/>
      <c r="AV373" s="433"/>
    </row>
    <row r="374" spans="1:48" s="30" customFormat="1" ht="12.75">
      <c r="A374" s="23">
        <v>2.9</v>
      </c>
      <c r="B374" s="24" t="s">
        <v>220</v>
      </c>
      <c r="C374" s="25">
        <v>1</v>
      </c>
      <c r="D374" s="26" t="s">
        <v>7</v>
      </c>
      <c r="E374" s="27"/>
      <c r="F374" s="22">
        <f t="shared" si="13"/>
        <v>0</v>
      </c>
      <c r="G374" s="441"/>
      <c r="H374" s="442"/>
      <c r="I374" s="433"/>
      <c r="J374" s="433"/>
      <c r="K374" s="433"/>
      <c r="L374" s="433"/>
      <c r="M374" s="433"/>
      <c r="N374" s="433"/>
      <c r="O374" s="433"/>
      <c r="P374" s="433"/>
      <c r="Q374" s="433"/>
      <c r="R374" s="433"/>
      <c r="S374" s="433"/>
      <c r="T374" s="433"/>
      <c r="U374" s="433"/>
      <c r="V374" s="433"/>
      <c r="W374" s="433"/>
      <c r="X374" s="433"/>
      <c r="Y374" s="433"/>
      <c r="Z374" s="433"/>
      <c r="AA374" s="433"/>
      <c r="AB374" s="433"/>
      <c r="AC374" s="433"/>
      <c r="AD374" s="433"/>
      <c r="AE374" s="433"/>
      <c r="AF374" s="433"/>
      <c r="AG374" s="433"/>
      <c r="AH374" s="433"/>
      <c r="AI374" s="433"/>
      <c r="AJ374" s="433"/>
      <c r="AK374" s="433"/>
      <c r="AL374" s="433"/>
      <c r="AM374" s="433"/>
      <c r="AN374" s="433"/>
      <c r="AO374" s="433"/>
      <c r="AP374" s="433"/>
      <c r="AQ374" s="433"/>
      <c r="AR374" s="433"/>
      <c r="AS374" s="433"/>
      <c r="AT374" s="433"/>
      <c r="AU374" s="433"/>
      <c r="AV374" s="433"/>
    </row>
    <row r="375" spans="1:48" s="30" customFormat="1" ht="12.75">
      <c r="A375" s="18"/>
      <c r="B375" s="28"/>
      <c r="C375" s="20"/>
      <c r="D375" s="21"/>
      <c r="E375" s="29"/>
      <c r="F375" s="22"/>
      <c r="G375" s="438"/>
      <c r="H375" s="433"/>
      <c r="I375" s="433"/>
      <c r="J375" s="433"/>
      <c r="K375" s="433"/>
      <c r="L375" s="433"/>
      <c r="M375" s="433"/>
      <c r="N375" s="433"/>
      <c r="O375" s="433"/>
      <c r="P375" s="433"/>
      <c r="Q375" s="433"/>
      <c r="R375" s="433"/>
      <c r="S375" s="433"/>
      <c r="T375" s="433"/>
      <c r="U375" s="433"/>
      <c r="V375" s="433"/>
      <c r="W375" s="433"/>
      <c r="X375" s="433"/>
      <c r="Y375" s="433"/>
      <c r="Z375" s="433"/>
      <c r="AA375" s="433"/>
      <c r="AB375" s="433"/>
      <c r="AC375" s="433"/>
      <c r="AD375" s="433"/>
      <c r="AE375" s="433"/>
      <c r="AF375" s="433"/>
      <c r="AG375" s="433"/>
      <c r="AH375" s="433"/>
      <c r="AI375" s="433"/>
      <c r="AJ375" s="433"/>
      <c r="AK375" s="433"/>
      <c r="AL375" s="433"/>
      <c r="AM375" s="433"/>
      <c r="AN375" s="433"/>
      <c r="AO375" s="433"/>
      <c r="AP375" s="433"/>
      <c r="AQ375" s="433"/>
      <c r="AR375" s="433"/>
      <c r="AS375" s="433"/>
      <c r="AT375" s="433"/>
      <c r="AU375" s="433"/>
      <c r="AV375" s="433"/>
    </row>
    <row r="376" spans="1:48" s="30" customFormat="1" ht="12.75">
      <c r="A376" s="34">
        <v>3</v>
      </c>
      <c r="B376" s="35" t="s">
        <v>154</v>
      </c>
      <c r="C376" s="36"/>
      <c r="D376" s="36"/>
      <c r="E376" s="37"/>
      <c r="F376" s="37"/>
      <c r="G376" s="438"/>
      <c r="H376" s="433"/>
      <c r="I376" s="433"/>
      <c r="J376" s="433"/>
      <c r="K376" s="433"/>
      <c r="L376" s="433"/>
      <c r="M376" s="433"/>
      <c r="N376" s="433"/>
      <c r="O376" s="433"/>
      <c r="P376" s="433"/>
      <c r="Q376" s="433"/>
      <c r="R376" s="433"/>
      <c r="S376" s="433"/>
      <c r="T376" s="433"/>
      <c r="U376" s="433"/>
      <c r="V376" s="433"/>
      <c r="W376" s="433"/>
      <c r="X376" s="433"/>
      <c r="Y376" s="433"/>
      <c r="Z376" s="433"/>
      <c r="AA376" s="433"/>
      <c r="AB376" s="433"/>
      <c r="AC376" s="433"/>
      <c r="AD376" s="433"/>
      <c r="AE376" s="433"/>
      <c r="AF376" s="433"/>
      <c r="AG376" s="433"/>
      <c r="AH376" s="433"/>
      <c r="AI376" s="433"/>
      <c r="AJ376" s="433"/>
      <c r="AK376" s="433"/>
      <c r="AL376" s="433"/>
      <c r="AM376" s="433"/>
      <c r="AN376" s="433"/>
      <c r="AO376" s="433"/>
      <c r="AP376" s="433"/>
      <c r="AQ376" s="433"/>
      <c r="AR376" s="433"/>
      <c r="AS376" s="433"/>
      <c r="AT376" s="433"/>
      <c r="AU376" s="433"/>
      <c r="AV376" s="433"/>
    </row>
    <row r="377" spans="1:48" s="30" customFormat="1" ht="25.5">
      <c r="A377" s="58">
        <f aca="true" t="shared" si="14" ref="A377:A382">A376+0.1</f>
        <v>3.1</v>
      </c>
      <c r="B377" s="19" t="s">
        <v>70</v>
      </c>
      <c r="C377" s="20">
        <v>120</v>
      </c>
      <c r="D377" s="21" t="s">
        <v>69</v>
      </c>
      <c r="E377" s="20"/>
      <c r="F377" s="22">
        <f aca="true" t="shared" si="15" ref="F377:F385">ROUND(C377*E377,2)</f>
        <v>0</v>
      </c>
      <c r="G377" s="438"/>
      <c r="H377" s="433"/>
      <c r="I377" s="433"/>
      <c r="J377" s="433"/>
      <c r="K377" s="433"/>
      <c r="L377" s="433"/>
      <c r="M377" s="433"/>
      <c r="N377" s="433"/>
      <c r="O377" s="433"/>
      <c r="P377" s="433"/>
      <c r="Q377" s="433"/>
      <c r="R377" s="433"/>
      <c r="S377" s="433"/>
      <c r="T377" s="433"/>
      <c r="U377" s="433"/>
      <c r="V377" s="433"/>
      <c r="W377" s="433"/>
      <c r="X377" s="433"/>
      <c r="Y377" s="433"/>
      <c r="Z377" s="433"/>
      <c r="AA377" s="433"/>
      <c r="AB377" s="433"/>
      <c r="AC377" s="433"/>
      <c r="AD377" s="433"/>
      <c r="AE377" s="433"/>
      <c r="AF377" s="433"/>
      <c r="AG377" s="433"/>
      <c r="AH377" s="433"/>
      <c r="AI377" s="433"/>
      <c r="AJ377" s="433"/>
      <c r="AK377" s="433"/>
      <c r="AL377" s="433"/>
      <c r="AM377" s="433"/>
      <c r="AN377" s="433"/>
      <c r="AO377" s="433"/>
      <c r="AP377" s="433"/>
      <c r="AQ377" s="433"/>
      <c r="AR377" s="433"/>
      <c r="AS377" s="433"/>
      <c r="AT377" s="433"/>
      <c r="AU377" s="433"/>
      <c r="AV377" s="433"/>
    </row>
    <row r="378" spans="1:48" s="30" customFormat="1" ht="12.75">
      <c r="A378" s="18">
        <f t="shared" si="14"/>
        <v>3.2</v>
      </c>
      <c r="B378" s="28" t="s">
        <v>71</v>
      </c>
      <c r="C378" s="20">
        <f>+C377</f>
        <v>120</v>
      </c>
      <c r="D378" s="21" t="s">
        <v>69</v>
      </c>
      <c r="E378" s="20"/>
      <c r="F378" s="22">
        <f t="shared" si="15"/>
        <v>0</v>
      </c>
      <c r="G378" s="438"/>
      <c r="H378" s="433"/>
      <c r="I378" s="433"/>
      <c r="J378" s="433"/>
      <c r="K378" s="433"/>
      <c r="L378" s="433"/>
      <c r="M378" s="433"/>
      <c r="N378" s="433"/>
      <c r="O378" s="433"/>
      <c r="P378" s="433"/>
      <c r="Q378" s="433"/>
      <c r="R378" s="433"/>
      <c r="S378" s="433"/>
      <c r="T378" s="433"/>
      <c r="U378" s="433"/>
      <c r="V378" s="433"/>
      <c r="W378" s="433"/>
      <c r="X378" s="433"/>
      <c r="Y378" s="433"/>
      <c r="Z378" s="433"/>
      <c r="AA378" s="433"/>
      <c r="AB378" s="433"/>
      <c r="AC378" s="433"/>
      <c r="AD378" s="433"/>
      <c r="AE378" s="433"/>
      <c r="AF378" s="433"/>
      <c r="AG378" s="433"/>
      <c r="AH378" s="433"/>
      <c r="AI378" s="433"/>
      <c r="AJ378" s="433"/>
      <c r="AK378" s="433"/>
      <c r="AL378" s="433"/>
      <c r="AM378" s="433"/>
      <c r="AN378" s="433"/>
      <c r="AO378" s="433"/>
      <c r="AP378" s="433"/>
      <c r="AQ378" s="433"/>
      <c r="AR378" s="433"/>
      <c r="AS378" s="433"/>
      <c r="AT378" s="433"/>
      <c r="AU378" s="433"/>
      <c r="AV378" s="433"/>
    </row>
    <row r="379" spans="1:19" s="170" customFormat="1" ht="12.75">
      <c r="A379" s="18">
        <f t="shared" si="14"/>
        <v>3.3000000000000003</v>
      </c>
      <c r="B379" s="28" t="s">
        <v>72</v>
      </c>
      <c r="C379" s="20">
        <f>0.75*C377</f>
        <v>90</v>
      </c>
      <c r="D379" s="21" t="s">
        <v>69</v>
      </c>
      <c r="E379" s="20"/>
      <c r="F379" s="22">
        <f t="shared" si="15"/>
        <v>0</v>
      </c>
      <c r="G379" s="438"/>
      <c r="H379" s="433"/>
      <c r="I379" s="433"/>
      <c r="J379" s="433"/>
      <c r="K379" s="433"/>
      <c r="L379" s="433"/>
      <c r="M379" s="433"/>
      <c r="N379" s="433"/>
      <c r="O379" s="433"/>
      <c r="P379" s="433"/>
      <c r="Q379" s="433"/>
      <c r="R379" s="433"/>
      <c r="S379" s="433"/>
    </row>
    <row r="380" spans="1:19" s="170" customFormat="1" ht="12.75">
      <c r="A380" s="18">
        <f t="shared" si="14"/>
        <v>3.4000000000000004</v>
      </c>
      <c r="B380" s="28" t="s">
        <v>67</v>
      </c>
      <c r="C380" s="20">
        <v>1</v>
      </c>
      <c r="D380" s="21" t="s">
        <v>7</v>
      </c>
      <c r="E380" s="20"/>
      <c r="F380" s="22">
        <f t="shared" si="15"/>
        <v>0</v>
      </c>
      <c r="G380" s="438"/>
      <c r="H380" s="433"/>
      <c r="I380" s="433"/>
      <c r="J380" s="433"/>
      <c r="K380" s="433"/>
      <c r="L380" s="433"/>
      <c r="M380" s="433"/>
      <c r="N380" s="433"/>
      <c r="O380" s="433"/>
      <c r="P380" s="433"/>
      <c r="Q380" s="433"/>
      <c r="R380" s="433"/>
      <c r="S380" s="433"/>
    </row>
    <row r="381" spans="1:19" s="439" customFormat="1" ht="25.5">
      <c r="A381" s="18">
        <f t="shared" si="14"/>
        <v>3.5000000000000004</v>
      </c>
      <c r="B381" s="19" t="s">
        <v>292</v>
      </c>
      <c r="C381" s="20">
        <f>+C378</f>
        <v>120</v>
      </c>
      <c r="D381" s="21" t="s">
        <v>69</v>
      </c>
      <c r="E381" s="20"/>
      <c r="F381" s="22">
        <f t="shared" si="15"/>
        <v>0</v>
      </c>
      <c r="G381" s="438"/>
      <c r="H381" s="433"/>
      <c r="I381" s="433"/>
      <c r="J381" s="433"/>
      <c r="K381" s="433"/>
      <c r="L381" s="433"/>
      <c r="M381" s="433"/>
      <c r="N381" s="433"/>
      <c r="O381" s="433"/>
      <c r="P381" s="433"/>
      <c r="Q381" s="433"/>
      <c r="R381" s="433"/>
      <c r="S381" s="433"/>
    </row>
    <row r="382" spans="1:19" s="170" customFormat="1" ht="12.75">
      <c r="A382" s="18">
        <f t="shared" si="14"/>
        <v>3.6000000000000005</v>
      </c>
      <c r="B382" s="19" t="s">
        <v>68</v>
      </c>
      <c r="C382" s="20">
        <v>1</v>
      </c>
      <c r="D382" s="21" t="s">
        <v>7</v>
      </c>
      <c r="E382" s="20"/>
      <c r="F382" s="22">
        <f t="shared" si="15"/>
        <v>0</v>
      </c>
      <c r="G382" s="438"/>
      <c r="H382" s="433"/>
      <c r="I382" s="433"/>
      <c r="J382" s="433"/>
      <c r="K382" s="433"/>
      <c r="L382" s="433"/>
      <c r="M382" s="433"/>
      <c r="N382" s="433"/>
      <c r="O382" s="433"/>
      <c r="P382" s="433"/>
      <c r="Q382" s="433"/>
      <c r="R382" s="433"/>
      <c r="S382" s="433"/>
    </row>
    <row r="383" spans="1:48" s="30" customFormat="1" ht="25.5">
      <c r="A383" s="23">
        <v>3.7</v>
      </c>
      <c r="B383" s="24" t="s">
        <v>218</v>
      </c>
      <c r="C383" s="25">
        <v>1</v>
      </c>
      <c r="D383" s="26" t="s">
        <v>7</v>
      </c>
      <c r="E383" s="27"/>
      <c r="F383" s="22">
        <f t="shared" si="15"/>
        <v>0</v>
      </c>
      <c r="G383" s="438"/>
      <c r="H383" s="442"/>
      <c r="I383" s="433"/>
      <c r="J383" s="433"/>
      <c r="K383" s="433"/>
      <c r="L383" s="433"/>
      <c r="M383" s="433"/>
      <c r="N383" s="433"/>
      <c r="O383" s="433"/>
      <c r="P383" s="433"/>
      <c r="Q383" s="433"/>
      <c r="R383" s="433"/>
      <c r="S383" s="433"/>
      <c r="T383" s="433"/>
      <c r="U383" s="433"/>
      <c r="V383" s="433"/>
      <c r="W383" s="433"/>
      <c r="X383" s="433"/>
      <c r="Y383" s="433"/>
      <c r="Z383" s="433"/>
      <c r="AA383" s="433"/>
      <c r="AB383" s="433"/>
      <c r="AC383" s="433"/>
      <c r="AD383" s="433"/>
      <c r="AE383" s="433"/>
      <c r="AF383" s="433"/>
      <c r="AG383" s="433"/>
      <c r="AH383" s="433"/>
      <c r="AI383" s="433"/>
      <c r="AJ383" s="433"/>
      <c r="AK383" s="433"/>
      <c r="AL383" s="433"/>
      <c r="AM383" s="433"/>
      <c r="AN383" s="433"/>
      <c r="AO383" s="433"/>
      <c r="AP383" s="433"/>
      <c r="AQ383" s="433"/>
      <c r="AR383" s="433"/>
      <c r="AS383" s="433"/>
      <c r="AT383" s="433"/>
      <c r="AU383" s="433"/>
      <c r="AV383" s="433"/>
    </row>
    <row r="384" spans="1:48" s="30" customFormat="1" ht="38.25">
      <c r="A384" s="23">
        <v>3.8</v>
      </c>
      <c r="B384" s="24" t="s">
        <v>219</v>
      </c>
      <c r="C384" s="25">
        <v>1</v>
      </c>
      <c r="D384" s="26" t="s">
        <v>7</v>
      </c>
      <c r="E384" s="27"/>
      <c r="F384" s="22">
        <f t="shared" si="15"/>
        <v>0</v>
      </c>
      <c r="G384" s="443"/>
      <c r="H384" s="442"/>
      <c r="I384" s="433"/>
      <c r="J384" s="433"/>
      <c r="K384" s="433"/>
      <c r="L384" s="433"/>
      <c r="M384" s="433"/>
      <c r="N384" s="433"/>
      <c r="O384" s="433"/>
      <c r="P384" s="433"/>
      <c r="Q384" s="433"/>
      <c r="R384" s="433"/>
      <c r="S384" s="433"/>
      <c r="T384" s="433"/>
      <c r="U384" s="433"/>
      <c r="V384" s="433"/>
      <c r="W384" s="433"/>
      <c r="X384" s="433"/>
      <c r="Y384" s="433"/>
      <c r="Z384" s="433"/>
      <c r="AA384" s="433"/>
      <c r="AB384" s="433"/>
      <c r="AC384" s="433"/>
      <c r="AD384" s="433"/>
      <c r="AE384" s="433"/>
      <c r="AF384" s="433"/>
      <c r="AG384" s="433"/>
      <c r="AH384" s="433"/>
      <c r="AI384" s="433"/>
      <c r="AJ384" s="433"/>
      <c r="AK384" s="433"/>
      <c r="AL384" s="433"/>
      <c r="AM384" s="433"/>
      <c r="AN384" s="433"/>
      <c r="AO384" s="433"/>
      <c r="AP384" s="433"/>
      <c r="AQ384" s="433"/>
      <c r="AR384" s="433"/>
      <c r="AS384" s="433"/>
      <c r="AT384" s="433"/>
      <c r="AU384" s="433"/>
      <c r="AV384" s="433"/>
    </row>
    <row r="385" spans="1:48" s="30" customFormat="1" ht="12.75">
      <c r="A385" s="23">
        <v>3.9</v>
      </c>
      <c r="B385" s="24" t="s">
        <v>220</v>
      </c>
      <c r="C385" s="25">
        <v>1</v>
      </c>
      <c r="D385" s="26" t="s">
        <v>7</v>
      </c>
      <c r="E385" s="27"/>
      <c r="F385" s="22">
        <f t="shared" si="15"/>
        <v>0</v>
      </c>
      <c r="G385" s="441"/>
      <c r="H385" s="442"/>
      <c r="I385" s="433"/>
      <c r="J385" s="433"/>
      <c r="K385" s="433"/>
      <c r="L385" s="433"/>
      <c r="M385" s="433"/>
      <c r="N385" s="433"/>
      <c r="O385" s="433"/>
      <c r="P385" s="433"/>
      <c r="Q385" s="433"/>
      <c r="R385" s="433"/>
      <c r="S385" s="433"/>
      <c r="T385" s="433"/>
      <c r="U385" s="433"/>
      <c r="V385" s="433"/>
      <c r="W385" s="433"/>
      <c r="X385" s="433"/>
      <c r="Y385" s="433"/>
      <c r="Z385" s="433"/>
      <c r="AA385" s="433"/>
      <c r="AB385" s="433"/>
      <c r="AC385" s="433"/>
      <c r="AD385" s="433"/>
      <c r="AE385" s="433"/>
      <c r="AF385" s="433"/>
      <c r="AG385" s="433"/>
      <c r="AH385" s="433"/>
      <c r="AI385" s="433"/>
      <c r="AJ385" s="433"/>
      <c r="AK385" s="433"/>
      <c r="AL385" s="433"/>
      <c r="AM385" s="433"/>
      <c r="AN385" s="433"/>
      <c r="AO385" s="433"/>
      <c r="AP385" s="433"/>
      <c r="AQ385" s="433"/>
      <c r="AR385" s="433"/>
      <c r="AS385" s="433"/>
      <c r="AT385" s="433"/>
      <c r="AU385" s="433"/>
      <c r="AV385" s="433"/>
    </row>
    <row r="386" spans="1:19" s="170" customFormat="1" ht="12.75">
      <c r="A386" s="444"/>
      <c r="B386" s="445" t="s">
        <v>205</v>
      </c>
      <c r="C386" s="446"/>
      <c r="D386" s="21"/>
      <c r="E386" s="446"/>
      <c r="F386" s="447">
        <f>SUM(F355:F385)</f>
        <v>0</v>
      </c>
      <c r="G386" s="432"/>
      <c r="H386" s="433"/>
      <c r="I386" s="433"/>
      <c r="J386" s="433"/>
      <c r="K386" s="433"/>
      <c r="L386" s="433"/>
      <c r="M386" s="433"/>
      <c r="N386" s="433"/>
      <c r="O386" s="433"/>
      <c r="P386" s="433"/>
      <c r="Q386" s="433"/>
      <c r="R386" s="433"/>
      <c r="S386" s="433"/>
    </row>
    <row r="387" spans="1:19" ht="12.75">
      <c r="A387" s="420"/>
      <c r="B387" s="420"/>
      <c r="C387" s="14"/>
      <c r="D387" s="448"/>
      <c r="E387" s="449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</row>
    <row r="388" spans="1:19" s="170" customFormat="1" ht="12.75">
      <c r="A388" s="451"/>
      <c r="B388" s="452" t="s">
        <v>246</v>
      </c>
      <c r="C388" s="453"/>
      <c r="D388" s="454"/>
      <c r="E388" s="453"/>
      <c r="F388" s="455"/>
      <c r="G388" s="438"/>
      <c r="H388" s="433"/>
      <c r="I388" s="433"/>
      <c r="J388" s="433"/>
      <c r="K388" s="433"/>
      <c r="L388" s="433"/>
      <c r="M388" s="433"/>
      <c r="N388" s="433"/>
      <c r="O388" s="433"/>
      <c r="P388" s="433"/>
      <c r="Q388" s="433"/>
      <c r="R388" s="433"/>
      <c r="S388" s="433"/>
    </row>
    <row r="389" spans="1:19" s="170" customFormat="1" ht="12.75">
      <c r="A389" s="456"/>
      <c r="B389" s="457" t="s">
        <v>5</v>
      </c>
      <c r="C389" s="458">
        <v>0.1</v>
      </c>
      <c r="D389" s="454"/>
      <c r="E389" s="453"/>
      <c r="F389" s="22">
        <f>ROUND(C389*$F$386,2)</f>
        <v>0</v>
      </c>
      <c r="G389" s="438"/>
      <c r="H389" s="433"/>
      <c r="I389" s="433"/>
      <c r="J389" s="433"/>
      <c r="K389" s="433"/>
      <c r="L389" s="433"/>
      <c r="M389" s="433"/>
      <c r="N389" s="433"/>
      <c r="O389" s="433"/>
      <c r="P389" s="433"/>
      <c r="Q389" s="433"/>
      <c r="R389" s="433"/>
      <c r="S389" s="433"/>
    </row>
    <row r="390" spans="1:19" s="170" customFormat="1" ht="12.75">
      <c r="A390" s="456"/>
      <c r="B390" s="457" t="s">
        <v>18</v>
      </c>
      <c r="C390" s="458">
        <v>0.05</v>
      </c>
      <c r="D390" s="459"/>
      <c r="E390" s="453"/>
      <c r="F390" s="22">
        <f>ROUND(C390*$F$386,2)</f>
        <v>0</v>
      </c>
      <c r="G390" s="438"/>
      <c r="H390" s="433"/>
      <c r="I390" s="433"/>
      <c r="J390" s="433"/>
      <c r="K390" s="433"/>
      <c r="L390" s="433"/>
      <c r="M390" s="433"/>
      <c r="N390" s="433"/>
      <c r="O390" s="433"/>
      <c r="P390" s="433"/>
      <c r="Q390" s="433"/>
      <c r="R390" s="433"/>
      <c r="S390" s="433"/>
    </row>
    <row r="391" spans="1:19" s="170" customFormat="1" ht="12.75">
      <c r="A391" s="456"/>
      <c r="B391" s="457" t="s">
        <v>19</v>
      </c>
      <c r="C391" s="458">
        <v>0.01</v>
      </c>
      <c r="D391" s="459"/>
      <c r="E391" s="453"/>
      <c r="F391" s="22">
        <f>ROUND(C391*$F$386,2)</f>
        <v>0</v>
      </c>
      <c r="G391" s="438"/>
      <c r="H391" s="433"/>
      <c r="I391" s="433"/>
      <c r="J391" s="433"/>
      <c r="K391" s="433"/>
      <c r="L391" s="433"/>
      <c r="M391" s="433"/>
      <c r="N391" s="433"/>
      <c r="O391" s="433"/>
      <c r="P391" s="433"/>
      <c r="Q391" s="433"/>
      <c r="R391" s="433"/>
      <c r="S391" s="433"/>
    </row>
    <row r="392" spans="1:19" s="170" customFormat="1" ht="12.75">
      <c r="A392" s="456"/>
      <c r="B392" s="460" t="s">
        <v>155</v>
      </c>
      <c r="C392" s="458">
        <v>0.18</v>
      </c>
      <c r="D392" s="430"/>
      <c r="E392" s="453"/>
      <c r="F392" s="22">
        <f>ROUND(C392*$F$389,2)</f>
        <v>0</v>
      </c>
      <c r="G392" s="438"/>
      <c r="H392" s="433"/>
      <c r="I392" s="433"/>
      <c r="J392" s="433"/>
      <c r="K392" s="433"/>
      <c r="L392" s="433"/>
      <c r="M392" s="433"/>
      <c r="N392" s="433"/>
      <c r="O392" s="433"/>
      <c r="P392" s="433"/>
      <c r="Q392" s="433"/>
      <c r="R392" s="433"/>
      <c r="S392" s="433"/>
    </row>
    <row r="393" spans="1:19" s="170" customFormat="1" ht="12.75">
      <c r="A393" s="456"/>
      <c r="B393" s="412" t="s">
        <v>134</v>
      </c>
      <c r="C393" s="458">
        <v>0.001</v>
      </c>
      <c r="D393" s="430"/>
      <c r="E393" s="453"/>
      <c r="F393" s="22">
        <f>ROUND(C393*$F$386,2)</f>
        <v>0</v>
      </c>
      <c r="G393" s="438"/>
      <c r="H393" s="433"/>
      <c r="I393" s="433"/>
      <c r="J393" s="433"/>
      <c r="K393" s="433"/>
      <c r="L393" s="433"/>
      <c r="M393" s="433"/>
      <c r="N393" s="433"/>
      <c r="O393" s="433"/>
      <c r="P393" s="433"/>
      <c r="Q393" s="433"/>
      <c r="R393" s="433"/>
      <c r="S393" s="433"/>
    </row>
    <row r="394" spans="1:19" s="170" customFormat="1" ht="12.75">
      <c r="A394" s="456"/>
      <c r="B394" s="460" t="s">
        <v>156</v>
      </c>
      <c r="C394" s="458">
        <v>0.025</v>
      </c>
      <c r="D394" s="430"/>
      <c r="E394" s="453"/>
      <c r="F394" s="22">
        <f>ROUND(C394*$F$386,2)</f>
        <v>0</v>
      </c>
      <c r="G394" s="438"/>
      <c r="H394" s="433"/>
      <c r="I394" s="433"/>
      <c r="J394" s="433"/>
      <c r="K394" s="433"/>
      <c r="L394" s="433"/>
      <c r="M394" s="433"/>
      <c r="N394" s="433"/>
      <c r="O394" s="433"/>
      <c r="P394" s="433"/>
      <c r="Q394" s="433"/>
      <c r="R394" s="433"/>
      <c r="S394" s="433"/>
    </row>
    <row r="395" spans="1:48" s="69" customFormat="1" ht="12.75">
      <c r="A395" s="428"/>
      <c r="B395" s="323" t="s">
        <v>157</v>
      </c>
      <c r="C395" s="429"/>
      <c r="D395" s="430"/>
      <c r="E395" s="431"/>
      <c r="F395" s="461">
        <f>SUM(F389:F394)</f>
        <v>0</v>
      </c>
      <c r="G395" s="432"/>
      <c r="H395" s="433"/>
      <c r="I395" s="433"/>
      <c r="J395" s="433"/>
      <c r="K395" s="433"/>
      <c r="L395" s="433"/>
      <c r="M395" s="433"/>
      <c r="N395" s="433"/>
      <c r="O395" s="433"/>
      <c r="P395" s="433"/>
      <c r="Q395" s="433"/>
      <c r="R395" s="433"/>
      <c r="S395" s="433"/>
      <c r="T395" s="170"/>
      <c r="U395" s="170"/>
      <c r="V395" s="170"/>
      <c r="W395" s="170"/>
      <c r="X395" s="170"/>
      <c r="Y395" s="170"/>
      <c r="Z395" s="170"/>
      <c r="AA395" s="170"/>
      <c r="AB395" s="170"/>
      <c r="AC395" s="170"/>
      <c r="AD395" s="170"/>
      <c r="AE395" s="170"/>
      <c r="AF395" s="170"/>
      <c r="AG395" s="170"/>
      <c r="AH395" s="170"/>
      <c r="AI395" s="170"/>
      <c r="AJ395" s="170"/>
      <c r="AK395" s="170"/>
      <c r="AL395" s="170"/>
      <c r="AM395" s="170"/>
      <c r="AN395" s="170"/>
      <c r="AO395" s="170"/>
      <c r="AP395" s="170"/>
      <c r="AQ395" s="170"/>
      <c r="AR395" s="170"/>
      <c r="AS395" s="170"/>
      <c r="AT395" s="170"/>
      <c r="AU395" s="170"/>
      <c r="AV395" s="170"/>
    </row>
    <row r="396" spans="1:48" s="69" customFormat="1" ht="12.75">
      <c r="A396" s="428"/>
      <c r="B396" s="323" t="s">
        <v>206</v>
      </c>
      <c r="C396" s="429"/>
      <c r="D396" s="430"/>
      <c r="E396" s="431"/>
      <c r="F396" s="431">
        <f>+F386+F395</f>
        <v>0</v>
      </c>
      <c r="G396" s="432"/>
      <c r="H396" s="433"/>
      <c r="I396" s="433"/>
      <c r="J396" s="433"/>
      <c r="K396" s="433"/>
      <c r="L396" s="433"/>
      <c r="M396" s="433"/>
      <c r="N396" s="433"/>
      <c r="O396" s="433"/>
      <c r="P396" s="433"/>
      <c r="Q396" s="433"/>
      <c r="R396" s="433"/>
      <c r="S396" s="433"/>
      <c r="T396" s="170"/>
      <c r="U396" s="170"/>
      <c r="V396" s="170"/>
      <c r="W396" s="170"/>
      <c r="X396" s="170"/>
      <c r="Y396" s="170"/>
      <c r="Z396" s="170"/>
      <c r="AA396" s="170"/>
      <c r="AB396" s="170"/>
      <c r="AC396" s="170"/>
      <c r="AD396" s="170"/>
      <c r="AE396" s="170"/>
      <c r="AF396" s="170"/>
      <c r="AG396" s="170"/>
      <c r="AH396" s="170"/>
      <c r="AI396" s="170"/>
      <c r="AJ396" s="170"/>
      <c r="AK396" s="170"/>
      <c r="AL396" s="170"/>
      <c r="AM396" s="170"/>
      <c r="AN396" s="170"/>
      <c r="AO396" s="170"/>
      <c r="AP396" s="170"/>
      <c r="AQ396" s="170"/>
      <c r="AR396" s="170"/>
      <c r="AS396" s="170"/>
      <c r="AT396" s="170"/>
      <c r="AU396" s="170"/>
      <c r="AV396" s="170"/>
    </row>
    <row r="397" spans="1:19" ht="12.75">
      <c r="A397" s="420"/>
      <c r="B397" s="420"/>
      <c r="C397" s="14"/>
      <c r="D397" s="423"/>
      <c r="E397" s="462"/>
      <c r="F397" s="424"/>
      <c r="G397" s="425"/>
      <c r="H397" s="463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</row>
    <row r="398" spans="1:19" ht="12.75">
      <c r="A398" s="464"/>
      <c r="B398" s="465" t="s">
        <v>42</v>
      </c>
      <c r="C398" s="466"/>
      <c r="D398" s="467"/>
      <c r="E398" s="468"/>
      <c r="F398" s="469">
        <f>F396+F350</f>
        <v>0</v>
      </c>
      <c r="G398" s="425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</row>
    <row r="399" spans="1:19" ht="12.75">
      <c r="A399" s="470"/>
      <c r="B399" s="471"/>
      <c r="C399" s="472"/>
      <c r="D399" s="473"/>
      <c r="E399" s="474"/>
      <c r="F399" s="475"/>
      <c r="G399" s="47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</row>
    <row r="400" spans="1:19" ht="12.75">
      <c r="A400" s="477"/>
      <c r="B400" s="471"/>
      <c r="C400" s="472"/>
      <c r="D400" s="473"/>
      <c r="E400" s="474"/>
      <c r="F400" s="475"/>
      <c r="G400" s="47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</row>
    <row r="401" spans="1:19" ht="12.75">
      <c r="A401" s="477"/>
      <c r="B401" s="471"/>
      <c r="C401" s="472"/>
      <c r="D401" s="473"/>
      <c r="E401" s="474"/>
      <c r="F401" s="475"/>
      <c r="G401" s="47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</row>
    <row r="402" spans="1:19" ht="12.75">
      <c r="A402" s="477"/>
      <c r="B402" s="471"/>
      <c r="C402" s="472"/>
      <c r="D402" s="473"/>
      <c r="E402" s="474"/>
      <c r="F402" s="475"/>
      <c r="G402" s="47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</row>
    <row r="403" spans="1:19" ht="12.75">
      <c r="A403" s="477"/>
      <c r="B403" s="471"/>
      <c r="C403" s="472"/>
      <c r="D403" s="473"/>
      <c r="E403" s="474"/>
      <c r="F403" s="475"/>
      <c r="G403" s="47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</row>
    <row r="404" spans="1:19" ht="12.75">
      <c r="A404" s="477"/>
      <c r="B404" s="471"/>
      <c r="C404" s="472"/>
      <c r="D404" s="473"/>
      <c r="E404" s="474"/>
      <c r="F404" s="475"/>
      <c r="G404" s="47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</row>
    <row r="405" spans="1:19" ht="12.75">
      <c r="A405" s="478"/>
      <c r="B405" s="479"/>
      <c r="C405" s="510"/>
      <c r="D405" s="510"/>
      <c r="E405" s="510"/>
      <c r="F405" s="510"/>
      <c r="G405" s="480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</row>
    <row r="406" spans="1:19" ht="12.75">
      <c r="A406" s="478"/>
      <c r="B406" s="479"/>
      <c r="C406" s="481"/>
      <c r="D406" s="482"/>
      <c r="E406" s="483"/>
      <c r="F406" s="484"/>
      <c r="G406" s="485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</row>
    <row r="407" spans="1:19" ht="12.75">
      <c r="A407" s="478"/>
      <c r="B407" s="479"/>
      <c r="C407" s="486"/>
      <c r="D407" s="482"/>
      <c r="E407" s="483"/>
      <c r="F407" s="484"/>
      <c r="G407" s="487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</row>
    <row r="408" spans="1:19" ht="12.75">
      <c r="A408" s="488"/>
      <c r="B408" s="489"/>
      <c r="C408" s="511"/>
      <c r="D408" s="511"/>
      <c r="E408" s="511"/>
      <c r="F408" s="511"/>
      <c r="G408" s="490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</row>
    <row r="409" spans="1:19" ht="12.75">
      <c r="A409" s="491"/>
      <c r="B409" s="479"/>
      <c r="C409" s="512"/>
      <c r="D409" s="512"/>
      <c r="E409" s="512"/>
      <c r="F409" s="512"/>
      <c r="G409" s="490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</row>
    <row r="410" spans="1:19" ht="12.75">
      <c r="A410" s="491"/>
      <c r="B410" s="479"/>
      <c r="C410" s="486"/>
      <c r="D410" s="482"/>
      <c r="E410" s="492"/>
      <c r="F410" s="486"/>
      <c r="G410" s="490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</row>
    <row r="411" spans="1:19" ht="12.75">
      <c r="A411" s="491"/>
      <c r="B411" s="479"/>
      <c r="C411" s="486"/>
      <c r="D411" s="482"/>
      <c r="E411" s="492"/>
      <c r="F411" s="486"/>
      <c r="G411" s="490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</row>
    <row r="412" spans="1:8" s="498" customFormat="1" ht="12.75">
      <c r="A412" s="493"/>
      <c r="B412" s="494"/>
      <c r="C412" s="486"/>
      <c r="D412" s="495"/>
      <c r="E412" s="483"/>
      <c r="F412" s="484"/>
      <c r="G412" s="496"/>
      <c r="H412" s="497"/>
    </row>
    <row r="413" spans="1:8" s="498" customFormat="1" ht="12.75">
      <c r="A413" s="499"/>
      <c r="B413" s="494"/>
      <c r="C413" s="481"/>
      <c r="D413" s="510"/>
      <c r="E413" s="510"/>
      <c r="F413" s="484"/>
      <c r="G413" s="500"/>
      <c r="H413" s="497"/>
    </row>
    <row r="414" spans="1:8" s="498" customFormat="1" ht="12.75">
      <c r="A414" s="499"/>
      <c r="B414" s="494"/>
      <c r="C414" s="481"/>
      <c r="D414" s="495"/>
      <c r="E414" s="501"/>
      <c r="F414" s="484"/>
      <c r="G414" s="500"/>
      <c r="H414" s="497"/>
    </row>
    <row r="415" spans="1:19" ht="12.75">
      <c r="A415" s="478"/>
      <c r="B415" s="479"/>
      <c r="C415" s="486"/>
      <c r="D415" s="482"/>
      <c r="E415" s="483"/>
      <c r="F415" s="484"/>
      <c r="G415" s="490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</row>
    <row r="416" spans="1:19" ht="12.75">
      <c r="A416" s="502" t="s">
        <v>56</v>
      </c>
      <c r="B416" s="494"/>
      <c r="C416" s="510"/>
      <c r="D416" s="510"/>
      <c r="E416" s="510"/>
      <c r="F416" s="510"/>
      <c r="G416" s="490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</row>
    <row r="417" spans="1:19" ht="12.75">
      <c r="A417" s="491"/>
      <c r="B417" s="494"/>
      <c r="C417" s="510"/>
      <c r="D417" s="510"/>
      <c r="E417" s="510"/>
      <c r="F417" s="510"/>
      <c r="G417" s="490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</row>
    <row r="418" spans="1:19" ht="12.75">
      <c r="A418" s="476"/>
      <c r="B418" s="476"/>
      <c r="C418" s="397"/>
      <c r="D418" s="485"/>
      <c r="E418" s="490"/>
      <c r="F418" s="490"/>
      <c r="G418" s="490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</row>
    <row r="419" spans="1:19" ht="12.75">
      <c r="A419" s="476"/>
      <c r="B419" s="476"/>
      <c r="C419" s="397"/>
      <c r="D419" s="485"/>
      <c r="E419" s="490"/>
      <c r="F419" s="490"/>
      <c r="G419" s="490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</row>
    <row r="420" spans="1:19" ht="12.75">
      <c r="A420" s="476"/>
      <c r="B420" s="476"/>
      <c r="C420" s="397"/>
      <c r="D420" s="485"/>
      <c r="E420" s="490"/>
      <c r="F420" s="490"/>
      <c r="G420" s="490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</row>
    <row r="421" spans="1:19" ht="12.75">
      <c r="A421" s="503"/>
      <c r="B421" s="66"/>
      <c r="C421" s="438"/>
      <c r="D421" s="504"/>
      <c r="E421" s="450"/>
      <c r="F421" s="450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</row>
    <row r="422" spans="1:20" s="449" customFormat="1" ht="12.75">
      <c r="A422" s="503"/>
      <c r="B422" s="66"/>
      <c r="C422" s="438"/>
      <c r="D422" s="504"/>
      <c r="E422" s="450"/>
      <c r="F422" s="450"/>
      <c r="G422" s="450"/>
      <c r="H422" s="66"/>
      <c r="I422" s="450"/>
      <c r="J422" s="450"/>
      <c r="K422" s="450"/>
      <c r="L422" s="450"/>
      <c r="M422" s="450"/>
      <c r="N422" s="450"/>
      <c r="O422" s="450"/>
      <c r="P422" s="450"/>
      <c r="Q422" s="450"/>
      <c r="R422" s="450"/>
      <c r="S422" s="450"/>
      <c r="T422" s="505"/>
    </row>
    <row r="423" spans="1:20" s="449" customFormat="1" ht="12.75">
      <c r="A423" s="503"/>
      <c r="B423" s="66"/>
      <c r="C423" s="438"/>
      <c r="D423" s="504"/>
      <c r="E423" s="450"/>
      <c r="F423" s="450"/>
      <c r="G423" s="450"/>
      <c r="H423" s="66"/>
      <c r="I423" s="450"/>
      <c r="J423" s="450"/>
      <c r="K423" s="450"/>
      <c r="L423" s="450"/>
      <c r="M423" s="450"/>
      <c r="N423" s="450"/>
      <c r="O423" s="450"/>
      <c r="P423" s="450"/>
      <c r="Q423" s="450"/>
      <c r="R423" s="450"/>
      <c r="S423" s="450"/>
      <c r="T423" s="505"/>
    </row>
    <row r="424" spans="1:20" s="449" customFormat="1" ht="12.75">
      <c r="A424" s="503"/>
      <c r="B424" s="66"/>
      <c r="C424" s="438"/>
      <c r="D424" s="504"/>
      <c r="E424" s="450"/>
      <c r="F424" s="450"/>
      <c r="G424" s="450"/>
      <c r="H424" s="66"/>
      <c r="I424" s="450"/>
      <c r="J424" s="450"/>
      <c r="K424" s="450"/>
      <c r="L424" s="450"/>
      <c r="M424" s="450"/>
      <c r="N424" s="450"/>
      <c r="O424" s="450"/>
      <c r="P424" s="450"/>
      <c r="Q424" s="450"/>
      <c r="R424" s="450"/>
      <c r="S424" s="450"/>
      <c r="T424" s="505"/>
    </row>
    <row r="425" spans="1:20" s="449" customFormat="1" ht="12.75">
      <c r="A425" s="503"/>
      <c r="B425" s="66"/>
      <c r="C425" s="438"/>
      <c r="D425" s="504"/>
      <c r="E425" s="450"/>
      <c r="F425" s="450"/>
      <c r="G425" s="450"/>
      <c r="H425" s="66"/>
      <c r="I425" s="450"/>
      <c r="J425" s="450"/>
      <c r="K425" s="450"/>
      <c r="L425" s="450"/>
      <c r="M425" s="450"/>
      <c r="N425" s="450"/>
      <c r="O425" s="450"/>
      <c r="P425" s="450"/>
      <c r="Q425" s="450"/>
      <c r="R425" s="450"/>
      <c r="S425" s="450"/>
      <c r="T425" s="505"/>
    </row>
    <row r="426" spans="1:20" s="449" customFormat="1" ht="12.75">
      <c r="A426" s="503"/>
      <c r="B426" s="66"/>
      <c r="C426" s="438"/>
      <c r="D426" s="504"/>
      <c r="E426" s="450"/>
      <c r="G426" s="450"/>
      <c r="H426" s="66"/>
      <c r="I426" s="450"/>
      <c r="J426" s="450"/>
      <c r="K426" s="450"/>
      <c r="L426" s="450"/>
      <c r="M426" s="450"/>
      <c r="N426" s="450"/>
      <c r="O426" s="450"/>
      <c r="P426" s="450"/>
      <c r="Q426" s="450"/>
      <c r="R426" s="450"/>
      <c r="S426" s="450"/>
      <c r="T426" s="505"/>
    </row>
    <row r="427" spans="1:20" s="449" customFormat="1" ht="12.75">
      <c r="A427" s="503"/>
      <c r="B427" s="66"/>
      <c r="C427" s="438"/>
      <c r="D427" s="504"/>
      <c r="E427" s="450"/>
      <c r="G427" s="450"/>
      <c r="H427" s="66"/>
      <c r="I427" s="450"/>
      <c r="J427" s="450"/>
      <c r="K427" s="450"/>
      <c r="L427" s="450"/>
      <c r="M427" s="450"/>
      <c r="N427" s="450"/>
      <c r="O427" s="450"/>
      <c r="P427" s="450"/>
      <c r="Q427" s="450"/>
      <c r="R427" s="450"/>
      <c r="S427" s="450"/>
      <c r="T427" s="505"/>
    </row>
    <row r="428" spans="1:20" s="449" customFormat="1" ht="12.75">
      <c r="A428" s="503"/>
      <c r="B428" s="66"/>
      <c r="C428" s="438"/>
      <c r="D428" s="504"/>
      <c r="E428" s="450"/>
      <c r="G428" s="450"/>
      <c r="H428" s="66"/>
      <c r="I428" s="450"/>
      <c r="J428" s="450"/>
      <c r="K428" s="450"/>
      <c r="L428" s="450"/>
      <c r="M428" s="450"/>
      <c r="N428" s="450"/>
      <c r="O428" s="450"/>
      <c r="P428" s="450"/>
      <c r="Q428" s="450"/>
      <c r="R428" s="450"/>
      <c r="S428" s="450"/>
      <c r="T428" s="505"/>
    </row>
    <row r="429" spans="1:20" s="449" customFormat="1" ht="12.75">
      <c r="A429" s="66"/>
      <c r="B429" s="66"/>
      <c r="C429" s="438"/>
      <c r="D429" s="504"/>
      <c r="E429" s="450"/>
      <c r="G429" s="450"/>
      <c r="H429" s="66"/>
      <c r="I429" s="450"/>
      <c r="J429" s="450"/>
      <c r="K429" s="450"/>
      <c r="L429" s="450"/>
      <c r="M429" s="450"/>
      <c r="N429" s="450"/>
      <c r="O429" s="450"/>
      <c r="P429" s="450"/>
      <c r="Q429" s="450"/>
      <c r="R429" s="450"/>
      <c r="S429" s="450"/>
      <c r="T429" s="505"/>
    </row>
    <row r="430" spans="1:20" s="449" customFormat="1" ht="12.75">
      <c r="A430" s="98"/>
      <c r="B430" s="66"/>
      <c r="C430" s="438"/>
      <c r="D430" s="506"/>
      <c r="E430" s="507"/>
      <c r="G430" s="450"/>
      <c r="H430" s="66"/>
      <c r="I430" s="450"/>
      <c r="J430" s="450"/>
      <c r="K430" s="450"/>
      <c r="L430" s="450"/>
      <c r="M430" s="450"/>
      <c r="N430" s="450"/>
      <c r="O430" s="450"/>
      <c r="P430" s="450"/>
      <c r="Q430" s="450"/>
      <c r="R430" s="450"/>
      <c r="S430" s="450"/>
      <c r="T430" s="505"/>
    </row>
    <row r="431" spans="1:20" s="449" customFormat="1" ht="12.75">
      <c r="A431" s="98"/>
      <c r="B431" s="66"/>
      <c r="C431" s="438"/>
      <c r="D431" s="506"/>
      <c r="E431" s="507"/>
      <c r="G431" s="450"/>
      <c r="H431" s="66"/>
      <c r="I431" s="450"/>
      <c r="J431" s="450"/>
      <c r="K431" s="450"/>
      <c r="L431" s="450"/>
      <c r="M431" s="450"/>
      <c r="N431" s="450"/>
      <c r="O431" s="450"/>
      <c r="P431" s="450"/>
      <c r="Q431" s="450"/>
      <c r="R431" s="450"/>
      <c r="S431" s="450"/>
      <c r="T431" s="505"/>
    </row>
    <row r="432" spans="8:19" ht="12.75"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</row>
    <row r="433" spans="8:19" ht="12.75"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</row>
    <row r="434" spans="8:19" ht="12.75"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</row>
    <row r="435" spans="8:19" ht="12.75"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</row>
    <row r="436" spans="8:19" ht="12.75"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</row>
    <row r="437" spans="8:19" ht="12.75"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</row>
    <row r="438" spans="8:19" ht="12.75"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</row>
    <row r="439" spans="8:19" ht="12.75"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</row>
    <row r="440" spans="8:19" ht="12.75"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</row>
    <row r="441" spans="8:19" ht="12.75"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</row>
    <row r="442" spans="8:19" ht="12.75"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</row>
    <row r="443" spans="8:19" ht="12.75"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</row>
    <row r="444" spans="8:19" ht="12.75"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</row>
    <row r="445" spans="8:19" ht="12.75"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</row>
    <row r="446" spans="8:19" ht="12.75"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</row>
    <row r="447" spans="8:19" ht="12.75"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</row>
    <row r="448" spans="8:19" ht="12.75"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</row>
    <row r="449" spans="8:19" ht="12.75"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</row>
    <row r="450" spans="8:19" ht="12.75"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</row>
    <row r="451" spans="8:19" ht="12.75"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</row>
    <row r="452" spans="8:19" ht="12.75"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</row>
    <row r="453" spans="8:19" ht="12.75"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</row>
    <row r="454" spans="8:19" ht="12.75"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</row>
    <row r="455" spans="8:19" ht="12.75"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</row>
    <row r="456" spans="8:19" ht="12.75"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</row>
    <row r="457" spans="8:19" ht="12.75"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</row>
    <row r="458" spans="8:19" ht="12.75"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</row>
    <row r="459" spans="8:19" ht="12.75"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</row>
    <row r="460" spans="8:19" ht="12.75"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</row>
    <row r="461" spans="8:19" ht="12.75"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</row>
    <row r="462" spans="8:19" ht="12.75"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</row>
    <row r="463" spans="8:19" ht="12.75"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</row>
    <row r="464" spans="8:19" ht="12.75"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</row>
    <row r="465" spans="8:19" ht="12.75"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</row>
    <row r="466" spans="8:19" ht="12.75"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</row>
    <row r="467" spans="8:19" ht="12.75"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</row>
    <row r="468" spans="8:19" ht="12.75"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</row>
    <row r="469" spans="8:19" ht="12.75"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</row>
    <row r="470" spans="8:19" ht="12.75"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</row>
    <row r="471" spans="8:19" ht="12.75"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</row>
    <row r="472" spans="8:19" ht="12.75"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</row>
    <row r="473" spans="8:19" ht="12.75"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</row>
    <row r="474" spans="8:19" ht="12.75"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</row>
    <row r="475" spans="8:19" ht="12.75"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</row>
    <row r="476" spans="8:19" ht="12.75"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</row>
    <row r="477" spans="8:19" ht="12.75"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</row>
    <row r="478" spans="8:19" ht="12.75"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</row>
    <row r="479" spans="8:19" ht="12.75"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</row>
    <row r="480" spans="8:19" ht="12.75"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</row>
    <row r="481" spans="8:19" ht="12.75"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</row>
    <row r="482" spans="8:19" ht="12.75"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</row>
    <row r="483" spans="8:19" ht="12.75"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</row>
    <row r="484" spans="8:19" ht="12.75"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</row>
    <row r="485" spans="8:19" ht="12.75"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</row>
    <row r="486" spans="8:19" ht="12.75"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</row>
    <row r="487" spans="8:19" ht="12.75"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</row>
    <row r="488" spans="8:19" ht="12.75"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</row>
    <row r="489" spans="8:19" ht="12.75"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</row>
    <row r="490" spans="8:19" ht="12.75"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</row>
    <row r="491" spans="8:19" ht="12.75"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</row>
    <row r="492" spans="8:19" ht="12.75"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</row>
    <row r="493" spans="8:19" ht="12.75"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</row>
    <row r="494" spans="8:19" ht="12.75"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</row>
    <row r="495" spans="8:19" ht="12.75"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</row>
    <row r="496" spans="8:19" ht="12.75"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</row>
    <row r="497" spans="8:19" ht="12.75"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</row>
    <row r="498" spans="8:19" ht="12.75"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</row>
    <row r="499" spans="8:19" ht="12.75"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</row>
    <row r="500" spans="8:19" ht="12.75"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</row>
    <row r="501" spans="8:19" ht="12.75"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</row>
    <row r="502" spans="8:19" ht="12.75"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</row>
    <row r="503" spans="8:19" ht="12.75"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</row>
    <row r="504" spans="8:19" ht="12.75"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</row>
    <row r="505" spans="8:19" ht="12.75"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</row>
    <row r="506" spans="8:19" ht="12.75"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</row>
    <row r="507" spans="8:19" ht="12.75"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</row>
    <row r="508" spans="8:19" ht="12.75"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</row>
    <row r="509" spans="8:19" ht="12.75"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</row>
    <row r="510" spans="8:19" ht="12.75"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</row>
    <row r="511" spans="8:19" ht="12.75"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</row>
    <row r="512" spans="8:19" ht="12.75"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</row>
    <row r="513" spans="8:19" ht="12.75"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</row>
    <row r="514" spans="8:19" ht="12.75"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</row>
    <row r="515" spans="8:19" ht="12.75"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</row>
    <row r="516" spans="8:19" ht="12.75"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</row>
    <row r="517" spans="8:19" ht="12.75"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</row>
    <row r="518" spans="8:19" ht="12.75"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</row>
    <row r="519" spans="8:19" ht="12.75"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</row>
    <row r="520" spans="8:19" ht="12.75"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</row>
    <row r="521" spans="8:19" ht="12.75"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</row>
    <row r="522" spans="8:19" ht="12.75"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</row>
    <row r="523" spans="8:19" ht="12.75"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</row>
    <row r="524" spans="8:19" ht="12.75"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</row>
    <row r="525" spans="8:19" ht="12.75"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</row>
    <row r="526" spans="8:19" ht="12.75"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</row>
    <row r="527" spans="8:19" ht="12.75"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</row>
    <row r="528" spans="8:19" ht="12.75"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</row>
    <row r="529" spans="8:19" ht="12.75"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</row>
    <row r="530" spans="8:19" ht="12.75"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</row>
    <row r="531" spans="8:19" ht="12.75"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</row>
    <row r="532" spans="8:19" ht="12.75"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</row>
    <row r="533" spans="8:19" ht="12.75"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</row>
    <row r="534" spans="8:19" ht="12.75"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</row>
    <row r="535" spans="8:19" ht="12.75"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</row>
    <row r="536" spans="8:19" ht="12.75"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</row>
    <row r="537" spans="8:19" ht="12.75"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</row>
    <row r="538" spans="8:19" ht="12.75"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</row>
    <row r="539" spans="8:19" ht="12.75"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</row>
    <row r="540" spans="8:19" ht="12.75"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</row>
    <row r="541" spans="8:19" ht="12.75"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</row>
    <row r="542" spans="8:19" ht="12.75"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</row>
    <row r="543" spans="8:19" ht="12.75"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</row>
    <row r="544" spans="8:19" ht="12.75"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</row>
    <row r="545" spans="8:19" ht="12.75"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</row>
    <row r="546" spans="8:19" ht="12.75"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</row>
    <row r="547" spans="8:19" ht="12.75"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</row>
    <row r="548" spans="8:19" ht="12.75"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</row>
    <row r="549" spans="8:19" ht="12.75"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</row>
    <row r="550" spans="8:19" ht="12.75"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</row>
    <row r="551" spans="8:19" ht="12.75"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</row>
    <row r="552" spans="8:19" ht="12.75"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</row>
    <row r="553" spans="8:19" ht="12.75"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</row>
    <row r="554" spans="8:19" ht="12.75"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</row>
    <row r="555" spans="8:19" ht="12.75"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</row>
    <row r="556" spans="8:19" ht="12.75"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</row>
    <row r="557" spans="8:19" ht="12.75"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</row>
    <row r="558" spans="8:19" ht="12.75"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</row>
    <row r="559" spans="8:19" ht="12.75"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</row>
    <row r="560" spans="8:19" ht="12.75"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</row>
    <row r="561" spans="8:19" ht="12.75"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</row>
    <row r="562" spans="8:19" ht="12.75"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</row>
    <row r="563" spans="8:19" ht="12.75"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</row>
    <row r="564" spans="8:19" ht="12.75"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</row>
    <row r="565" spans="8:19" ht="12.75"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</row>
    <row r="566" spans="8:19" ht="12.75"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</row>
    <row r="567" spans="8:19" ht="12.75"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</row>
    <row r="568" spans="8:19" ht="12.75"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</row>
    <row r="569" spans="8:19" ht="12.75"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</row>
    <row r="570" spans="8:19" ht="12.75"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</row>
    <row r="571" spans="8:19" ht="12.75"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</row>
    <row r="572" spans="8:19" ht="12.75"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</row>
    <row r="573" spans="8:19" ht="12.75"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</row>
    <row r="574" spans="8:19" ht="12.75"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</row>
    <row r="575" spans="8:19" ht="12.75"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</row>
    <row r="576" spans="8:19" ht="12.75"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</row>
    <row r="577" spans="8:19" ht="12.75"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</row>
    <row r="578" spans="8:19" ht="12.75"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</row>
    <row r="579" spans="8:19" ht="12.75"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</row>
    <row r="580" spans="8:19" ht="12.75"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</row>
    <row r="581" spans="8:19" ht="12.75"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</row>
    <row r="582" spans="8:19" ht="12.75"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</row>
    <row r="583" spans="8:19" ht="12.75"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</row>
    <row r="584" spans="8:19" ht="12.75"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</row>
    <row r="585" spans="8:19" ht="12.75"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</row>
    <row r="586" spans="8:19" ht="12.75"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</row>
    <row r="587" spans="8:19" ht="12.75"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</row>
    <row r="588" spans="8:19" ht="12.75"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</row>
    <row r="589" spans="8:19" ht="12.75"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</row>
    <row r="590" spans="8:19" ht="12.75"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</row>
    <row r="591" spans="8:19" ht="12.75"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</row>
    <row r="592" spans="8:19" ht="12.75"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</row>
    <row r="593" spans="8:19" ht="12.75"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</row>
    <row r="594" spans="8:19" ht="12.75"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</row>
    <row r="595" spans="8:19" ht="12.75"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</row>
    <row r="596" spans="8:19" ht="12.75"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</row>
    <row r="597" spans="8:19" ht="12.75"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</row>
    <row r="598" spans="8:19" ht="12.75"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</row>
    <row r="599" spans="8:19" ht="12.75"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</row>
    <row r="600" spans="8:19" ht="12.75"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</row>
    <row r="601" spans="8:19" ht="12.75"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</row>
    <row r="602" spans="8:19" ht="12.75"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</row>
    <row r="603" spans="8:19" ht="12.75"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</row>
    <row r="604" spans="8:19" ht="12.75"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</row>
    <row r="605" spans="8:19" ht="12.75"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</row>
    <row r="606" spans="8:19" ht="12.75"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</row>
    <row r="607" spans="8:19" ht="12.75"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</row>
    <row r="608" spans="8:19" ht="12.75"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</row>
    <row r="609" spans="8:19" ht="12.75"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</row>
    <row r="610" spans="8:19" ht="12.75"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</row>
    <row r="611" spans="8:19" ht="12.75"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</row>
    <row r="612" spans="8:19" ht="12.75"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</row>
    <row r="613" spans="8:19" ht="12.75"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</row>
    <row r="614" spans="8:19" ht="12.75"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</row>
    <row r="615" spans="8:19" ht="12.75"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</row>
    <row r="616" spans="8:19" ht="12.75"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</row>
  </sheetData>
  <sheetProtection/>
  <autoFilter ref="A10:F333"/>
  <mergeCells count="11">
    <mergeCell ref="C408:F408"/>
    <mergeCell ref="C409:F409"/>
    <mergeCell ref="D413:E413"/>
    <mergeCell ref="C416:F416"/>
    <mergeCell ref="C417:F417"/>
    <mergeCell ref="A1:F1"/>
    <mergeCell ref="A2:F2"/>
    <mergeCell ref="A3:F3"/>
    <mergeCell ref="A4:F4"/>
    <mergeCell ref="A6:F6"/>
    <mergeCell ref="C405:F405"/>
  </mergeCells>
  <printOptions horizontalCentered="1"/>
  <pageMargins left="0.2" right="0.2" top="0.17" bottom="0.33" header="0" footer="0.17"/>
  <pageSetup horizontalDpi="600" verticalDpi="600" orientation="portrait" scale="95" r:id="rId2"/>
  <headerFooter alignWithMargins="0">
    <oddFooter>&amp;C&amp;"Times New Roman,Normal"&amp;7Pág &amp;P de &amp;N&amp;R&amp;"Times New Roman,Normal"&amp;7&amp;D</oddFooter>
  </headerFooter>
  <rowBreaks count="11" manualBreakCount="11">
    <brk id="51" max="255" man="1"/>
    <brk id="86" max="5" man="1"/>
    <brk id="127" max="255" man="1"/>
    <brk id="163" max="5" man="1"/>
    <brk id="201" max="5" man="1"/>
    <brk id="235" max="255" man="1"/>
    <brk id="260" max="5" man="1"/>
    <brk id="291" max="5" man="1"/>
    <brk id="325" max="5" man="1"/>
    <brk id="351" max="5" man="1"/>
    <brk id="38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Esther Castillo Beltrán</dc:creator>
  <cp:keywords/>
  <dc:description/>
  <cp:lastModifiedBy>Karol Alexandra Peña Grullón</cp:lastModifiedBy>
  <cp:lastPrinted>2019-02-12T16:39:02Z</cp:lastPrinted>
  <dcterms:created xsi:type="dcterms:W3CDTF">2008-12-18T14:18:57Z</dcterms:created>
  <dcterms:modified xsi:type="dcterms:W3CDTF">2019-02-12T17:07:39Z</dcterms:modified>
  <cp:category/>
  <cp:version/>
  <cp:contentType/>
  <cp:contentStatus/>
</cp:coreProperties>
</file>