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resupuesto (2)" sheetId="1" r:id="rId1"/>
  </sheets>
  <definedNames>
    <definedName name="_xlnm._FilterDatabase" localSheetId="0" hidden="1">'presupuesto (2)'!$A$43:$F$285</definedName>
    <definedName name="_xlnm.Print_Area" localSheetId="0">'presupuesto (2)'!$A$36:$F$301</definedName>
    <definedName name="_xlnm.Print_Titles" localSheetId="0">'presupuesto (2)'!$A:$F,'presupuesto (2)'!$36:$42</definedName>
  </definedNames>
  <calcPr fullCalcOnLoad="1"/>
</workbook>
</file>

<file path=xl/comments1.xml><?xml version="1.0" encoding="utf-8"?>
<comments xmlns="http://schemas.openxmlformats.org/spreadsheetml/2006/main">
  <authors>
    <author>francis.heredia</author>
  </authors>
  <commentList>
    <comment ref="B40" authorId="0">
      <text>
        <r>
          <rPr>
            <b/>
            <sz val="8"/>
            <rFont val="Tahoma"/>
            <family val="2"/>
          </rPr>
          <t>francis.heredia</t>
        </r>
        <r>
          <rPr>
            <sz val="8"/>
            <rFont val="Tahoma"/>
            <family val="2"/>
          </rPr>
          <t>:
DAR CLICK Y SELECCIONAR</t>
        </r>
      </text>
    </comment>
  </commentList>
</comments>
</file>

<file path=xl/sharedStrings.xml><?xml version="1.0" encoding="utf-8"?>
<sst xmlns="http://schemas.openxmlformats.org/spreadsheetml/2006/main" count="569" uniqueCount="371">
  <si>
    <t>SUB - TOTAL GENERAL</t>
  </si>
  <si>
    <t>GASTOS INDIRECTOS</t>
  </si>
  <si>
    <t>GASTOS ADMINISTRATIVOS</t>
  </si>
  <si>
    <t>HONORARIOS PROFESIONALES</t>
  </si>
  <si>
    <t>SEGUROS,POLIZAS Y FIANZAS</t>
  </si>
  <si>
    <t>GASTOS DE TRANSPORTE</t>
  </si>
  <si>
    <t>LEY 6-86</t>
  </si>
  <si>
    <t>TOTAL GASTOS INDIRECTOS</t>
  </si>
  <si>
    <t>IMPREVISTOS</t>
  </si>
  <si>
    <t>TOTAL A CONTRATAR</t>
  </si>
  <si>
    <t>P.U. (RD$)</t>
  </si>
  <si>
    <t>A</t>
  </si>
  <si>
    <t>M3</t>
  </si>
  <si>
    <t>M2</t>
  </si>
  <si>
    <t>UD</t>
  </si>
  <si>
    <t xml:space="preserve">VARIOS </t>
  </si>
  <si>
    <t xml:space="preserve"> SUPERVISION DE LA OBRA</t>
  </si>
  <si>
    <t>D E S C R I P C I O N</t>
  </si>
  <si>
    <t>CANTIDAD</t>
  </si>
  <si>
    <t>VALOR (RD$)</t>
  </si>
  <si>
    <t>M</t>
  </si>
  <si>
    <t>U</t>
  </si>
  <si>
    <t>PART.</t>
  </si>
  <si>
    <t>Z</t>
  </si>
  <si>
    <t>SUB-TOTAL Z</t>
  </si>
  <si>
    <t>PROV</t>
  </si>
  <si>
    <t>ZONA</t>
  </si>
  <si>
    <t>TRANSP. %</t>
  </si>
  <si>
    <t>DISTRITO NACIONAL</t>
  </si>
  <si>
    <t>II</t>
  </si>
  <si>
    <t>VI</t>
  </si>
  <si>
    <t>I</t>
  </si>
  <si>
    <t>III</t>
  </si>
  <si>
    <t>V</t>
  </si>
  <si>
    <t>VIII</t>
  </si>
  <si>
    <t>IV</t>
  </si>
  <si>
    <t>VII</t>
  </si>
  <si>
    <t>Ubicac :</t>
  </si>
  <si>
    <t>GENERAL</t>
  </si>
  <si>
    <t>ING. ANA MATEO</t>
  </si>
  <si>
    <t>ING. FRANCIS HEREDIA</t>
  </si>
  <si>
    <t>ING. JOEL FRANCISCO</t>
  </si>
  <si>
    <t>ING. OSCAR ENCARNACION</t>
  </si>
  <si>
    <t>ING. RAMONA MONTAS</t>
  </si>
  <si>
    <t>ING. RAMONA TEJADA</t>
  </si>
  <si>
    <t>ING. SANDRA BATISTA</t>
  </si>
  <si>
    <t>ARQ. YRMA ESPINOSA</t>
  </si>
  <si>
    <t>ARQ. MEYVER PUJOLS</t>
  </si>
  <si>
    <t>ARQ.JENNY SABA</t>
  </si>
  <si>
    <t>PROVINCIA AZUA</t>
  </si>
  <si>
    <t>PROVINCIA BAHORUCO</t>
  </si>
  <si>
    <t>PROVINCIA BARAHONA</t>
  </si>
  <si>
    <t>PROVINCIA DAJABON</t>
  </si>
  <si>
    <t>PROVINCIA DUARTE</t>
  </si>
  <si>
    <t>PROVINCIA EL SEYBO</t>
  </si>
  <si>
    <t>PROVINCIA ELIAS PIÑAS</t>
  </si>
  <si>
    <t>PROVINCIA ESPAILLAT</t>
  </si>
  <si>
    <t>PROVINCIA HATO MAYOR</t>
  </si>
  <si>
    <t>PROVINCIA HERMANAS MIRABAL</t>
  </si>
  <si>
    <t>PROVINCIA INDEPENDENCIA</t>
  </si>
  <si>
    <t>PROVINCIA LA ALTAGRACIA</t>
  </si>
  <si>
    <t>PROVINCIA LA ROMANA</t>
  </si>
  <si>
    <t>PROVINCIA LA VEGA</t>
  </si>
  <si>
    <t>PROVINCIA MARIA TRINIDAD SANCHEZ</t>
  </si>
  <si>
    <t>PROVINCIA MONSEÑOR  NOUEL</t>
  </si>
  <si>
    <t>PROVINCIA MONTE CRITI</t>
  </si>
  <si>
    <t>PROVINCIA MONTE PLATA</t>
  </si>
  <si>
    <t>PROVINCIA PEDERNALES</t>
  </si>
  <si>
    <t>PROVINCIA PERAVIA</t>
  </si>
  <si>
    <t>PROVINCIA PUERTO PLATA</t>
  </si>
  <si>
    <t>PROVINCIA SAMANA</t>
  </si>
  <si>
    <t>PROVINCIA SAN CRISTOBAL</t>
  </si>
  <si>
    <t>PROVINCIA SAN JOSE DE OCOA</t>
  </si>
  <si>
    <t>PROVINCIA SAN JUAN</t>
  </si>
  <si>
    <t>PROVINCIA SAN PEDRO DE MACORIS</t>
  </si>
  <si>
    <t>PROVINCIA SANCHEZ RAMIREZ</t>
  </si>
  <si>
    <t>PROVINCIA SANTIAGO</t>
  </si>
  <si>
    <t>PROVINCIA SANTIAGO RODRIGUEZ</t>
  </si>
  <si>
    <t>PROVINCIA SANTO  DOMINGO</t>
  </si>
  <si>
    <t>PROVINCIA VALVERDE</t>
  </si>
  <si>
    <t>ING. ELVIRA JIMENEZ</t>
  </si>
  <si>
    <t>ING. MARIANO PEREZ</t>
  </si>
  <si>
    <t>ING. ALBANIA M. SANTANA</t>
  </si>
  <si>
    <t>ELABORADO POR:</t>
  </si>
  <si>
    <t>PREPARADO POR:</t>
  </si>
  <si>
    <t>REVISADO POR:</t>
  </si>
  <si>
    <t>G</t>
  </si>
  <si>
    <t>CASA DE QUIMICO:</t>
  </si>
  <si>
    <t>SEGUNDO NIVEL:</t>
  </si>
  <si>
    <t>PRIMER NIVEL:</t>
  </si>
  <si>
    <t>TARIMAS PARA LOS SACOS SULFATO</t>
  </si>
  <si>
    <t>SUMINISTRO Y COLOCACION DE ROSETA EN BAÑO</t>
  </si>
  <si>
    <t>SUMINISTRO Y COLOCACION DE INTERRUPTOR EN BAÑO</t>
  </si>
  <si>
    <t>SUMINISTRO Y COLOCACION DE CERRADURA</t>
  </si>
  <si>
    <t>FLOCULADORES:  (2 UNIDADES )</t>
  </si>
  <si>
    <t>SEDIMENTADORES:  ( 4 UNIDADES DE 6.95 x 2.35 )</t>
  </si>
  <si>
    <t xml:space="preserve">DESMONTE DE PLACAS DE ASBESTO CEMENTO </t>
  </si>
  <si>
    <t>P3</t>
  </si>
  <si>
    <t>FILTROS:  ( 9 UNIDADES DE 2.50 x 4.80 )</t>
  </si>
  <si>
    <t xml:space="preserve">DESMONTE DE VALVULAS DE MARIPOSA DE Ø16" DE DESAGUE DE RETROLAVADO </t>
  </si>
  <si>
    <t>MATERIAL GRANULAR</t>
  </si>
  <si>
    <t>SUMINISTRO:</t>
  </si>
  <si>
    <t>ENVASADO DE FINOS</t>
  </si>
  <si>
    <t>COLOCACION:</t>
  </si>
  <si>
    <t>CASA DE OPERADOR:</t>
  </si>
  <si>
    <t>SUMINISTRO Y COLOCACION DE GABINETE DE PISO</t>
  </si>
  <si>
    <t>SUMINISTRO Y COLOCACION DE GABINETE DE PARED</t>
  </si>
  <si>
    <t>B</t>
  </si>
  <si>
    <t>DEPOSITO REGULADOR H.A. SUPERFICAL DE 1,600,000 GLS</t>
  </si>
  <si>
    <t>SUB TOTAL A</t>
  </si>
  <si>
    <t>LIMPIEZA GENERAL</t>
  </si>
  <si>
    <t>SUSTITUCION DE BREAKER (INC. DESMONTE DEL EXISTENTE Y SUM Y COLOCACION ) EN EL LABORATORIO</t>
  </si>
  <si>
    <t>SUB-TOTAL B</t>
  </si>
  <si>
    <t>ITBIS (LEY 07-2007)</t>
  </si>
  <si>
    <t>PAÑETE EXTERIOR</t>
  </si>
  <si>
    <t>ML</t>
  </si>
  <si>
    <t>MANTENIMIENTO A PUERTA ENRROLLABLE DEL ALMACEN (2.50x2.00 )</t>
  </si>
  <si>
    <t>PINTURA ACRILICA EN TECHO  (INCLUYE RASPADO)</t>
  </si>
  <si>
    <t>MANTENIMIENTO A CAJUELA DEL ELEVADOR DE SULFATO (INCLUYE PINTURA ANTICORROSIVO)</t>
  </si>
  <si>
    <t>DESMONTE DE PUERTA DE MADERA (2.20 x 0.85 ) EN EL BAÑO</t>
  </si>
  <si>
    <t>ELECTRIFICACIÓN:</t>
  </si>
  <si>
    <t>SUMINISTRO Y COLOCACION  CAJA DE BREAKER DE 8 A 16 CIRCUITO</t>
  </si>
  <si>
    <t>PIE</t>
  </si>
  <si>
    <t xml:space="preserve">MANO DE OBRA </t>
  </si>
  <si>
    <t>DEMOLICION PISO  EXISTENETE EN MESETA DOSIFICADORES DE SULFATO  (INCLUYE BOTE)</t>
  </si>
  <si>
    <t>SUMINISTRO Y COLOCACION DE INTERRUPTOR EN LABORATORIO</t>
  </si>
  <si>
    <t>SUMINISTRO Y COLOCACION DE ROSETA EN LABORATORIO</t>
  </si>
  <si>
    <t>SUMINISTRO Y COLOCACION DE TOMA CORRIENTE EN LABORATORIO</t>
  </si>
  <si>
    <t xml:space="preserve">SUMINISTRO Y COLOCACION DE ZOCALOS </t>
  </si>
  <si>
    <t>DESMONTE DE GABINETE EXISTENTE (PISO Y PARED)</t>
  </si>
  <si>
    <t>DESMONTE DE PUERTA DE MADERA EXISTENTE (2.10X0.90)</t>
  </si>
  <si>
    <t>1.1.1</t>
  </si>
  <si>
    <t>1.1.2</t>
  </si>
  <si>
    <t>1.13.1</t>
  </si>
  <si>
    <t>1.13.2</t>
  </si>
  <si>
    <t>1.13.3</t>
  </si>
  <si>
    <t>1.13.4</t>
  </si>
  <si>
    <t>EQUIPO DE LABORATORIO</t>
  </si>
  <si>
    <t>COMPARADOR DE PH</t>
  </si>
  <si>
    <t>COMPARADOR DE CLORO</t>
  </si>
  <si>
    <t>SUMINISTRO Y COLOCACION DE DIFERENCIAL ELECTRICO DE 1 TON P/SULFATO DE ALUMINIO</t>
  </si>
  <si>
    <t>TINAS</t>
  </si>
  <si>
    <t>MANTENIMIENTO A PERFIL METALICO EN BASE AGITADORES (PULIDO, ANTICORROSIVO Y PINTURA MANTENIMIENTO AZUL) (U 10"x 4"x 3/8")</t>
  </si>
  <si>
    <t xml:space="preserve"> DESMONTE AGITADORES DE SULFATO EXISTENTE</t>
  </si>
  <si>
    <t xml:space="preserve">SUMINISTRO E INSTALACION AGITADORES (MIXERS) SULFATO DE ALUMINIO,MOTOR 1.5 HP, MONOFASICO 115/230V , RPM IMPUT 1800 RPM OUTPUT 300-350 FRECUENCIA 60 HZ, VASTAGO 3/4", SOLIDO,  ACERO INOXIDABLE ,SS-316 PROPETAS HELICOIDALES TRIPLE 12"  ACERO INOXIDABLE </t>
  </si>
  <si>
    <t>DESMONTE DE PUERTA DE MADERA EXISTENTE (1.80X0.90)</t>
  </si>
  <si>
    <t>2.14.1</t>
  </si>
  <si>
    <t>2.14.2</t>
  </si>
  <si>
    <t>2.14.3</t>
  </si>
  <si>
    <t>2.14.4</t>
  </si>
  <si>
    <t>2.14.5</t>
  </si>
  <si>
    <t>SUMINISTRO Y COLOCACION DE TUBERIA DE Ø 1 1/2" PVC  SCH 40</t>
  </si>
  <si>
    <t>SUMINISTRO Y COLOCACION DE DRENAJE  Ø2" PVC  SCH 40</t>
  </si>
  <si>
    <t>SUMINISTRO Y COLOCACION DE TUBERIA DE Ø 1 1/2" PVC  SCH 40 (PARA EL SISTEMA DOSIFICADOR DE SOLUCION SULFATO)</t>
  </si>
  <si>
    <t>SUMINISTRO Y COLOCACION DE DIFUSOR DE SULFATO )INC. DESMONTE DEL EXISTENTE Y RANURADO SUPERIOR P/ABERTURA DE LIMPIEZA )</t>
  </si>
  <si>
    <t xml:space="preserve">DESMONTE DE TUBERIA DE Ø1 1/2" H.G., </t>
  </si>
  <si>
    <t xml:space="preserve">DESMONTE DE TUBERIA DE 2" H.G., </t>
  </si>
  <si>
    <t xml:space="preserve">LIMPIEZA GENERAL EN MUROS INTERIORES Y PLACAS EXISTENTE (LAVADO A PRESION DE TODAS LAS PLACAS EXISTENTE, IN SITU, SIN DESMONTARLA) </t>
  </si>
  <si>
    <t>SUMINISTRO Y COLOCACION DE COMPUERTAS DE SALIDA TIPO CHANNEL, MARCOS DE MAS DE 2"EN TOLAS DE 1/4 (MATERIALES EN ACERO INOXIDABLE)  FABRICACION   EN ACERO INOXIDABLE AISI316/304 VASTAGO EN HG 1 1/2, SOLIDO EN ACERO INOXIDABLE ( 0.50 x 0.60 )</t>
  </si>
  <si>
    <t>MANTENIMIENTO A VALVULAS DE Ø8" DE DESAGUE DE FONDO (LIMPIEZA A PRESION Y LUBRICACION)</t>
  </si>
  <si>
    <t>SUMINISTRO Y COLOCACION DE MODULOS LAMERALES DE  8'X3'X1'(195) UD. E=1 MM Y TUBO 5-10MM COLOCACION CON ANGULARES INOXIDABLE DE 2"X2"X1/8"CON TORNILLOS HILTER 3/8"X45 CADA 0.50M CUMPLIMIENTO NORMAS NSF-361 (INCL. ESTRUCTURA SOPORTE)</t>
  </si>
  <si>
    <t xml:space="preserve">MANTENIMIENTO  VALVULAS DE COMPUERTA DE Ø12" DE DESAGUE DE LODO </t>
  </si>
  <si>
    <t>SUMINISTRO Y COLOCACION PARRILLA DE  ( 1.40 x 0.40 ) CON MARCO  EN ANGULAR DE 1"X1/4" Y PLANCHUELAS TRANSVERSALES DE  1"X1/4" (ACERO INOXIDABLE)</t>
  </si>
  <si>
    <t>NIVELACION TUBOS RECOLECCION AGUA SEDIMENTADA</t>
  </si>
  <si>
    <t>DESMONTE  DE COMPUERTAS DE ENTRADA A SEDIMENTADORES</t>
  </si>
  <si>
    <t>SUMINISTRO Y COLOCACION DE COMPUERTAS DE ENTRADA A SEDIMENTADORES EN ACERO INOXIDABLE ( 0.60 x 0.60 ) CON VASTAGOEN ACERO INOXIDABLE DE 1" SOLIDO ( NO HUECO)  L= 2.95 M, PEDESTAL P/MANIVELA Y MANIVELA DE 16"</t>
  </si>
  <si>
    <t>MANTENIMIENTO DE LAS COMPUERTA DE SALIDA DE AGUA FILTRADA (PULIDO Y ENGARASE DE PERNO ROSCADO</t>
  </si>
  <si>
    <t>DESMONTE DE VALVULAS DE MARIPOSA DE Ø4" DE DESAGUE DE FONDO DE FILTRO (INCLUYE TODO EL SISTEMA DE OPERACION)</t>
  </si>
  <si>
    <t>LIMPIEZA Y LAVADO A PRESION  DE VIGUETILLAS Y FALSO FONDO (108 M2)</t>
  </si>
  <si>
    <t>ARENA (T10=0.47-0.65 mm, Cu=1.50-1.70, Ts=1.41 mm,Ti=0,425 mm, γ= 2,600 Kg/m3, Ce=0.80, Espesor Lecho=0.80 m</t>
  </si>
  <si>
    <t>CAPA TORPEDO (T10=1.20-1.60 mm, Cu ≤ 1.70, Ts=2.00 mm, Ti=0,85 mm, γ= 2,600 Kg/m3, Ce=0.80, Espesor Lecho=0.10 m)</t>
  </si>
  <si>
    <t>TAPAS DE REGISTROS EN ZONA DE SALIDA PLANTA</t>
  </si>
  <si>
    <t>SUMINISTRO Y COLOCACION DE REGLA DE MEDICION DE CAUDAL  DE SALIDA DE LA PLANTA</t>
  </si>
  <si>
    <t>CANALES INTERNOS DE DRENAJE</t>
  </si>
  <si>
    <t>SISTEMA DE CLORACION</t>
  </si>
  <si>
    <t>SUMINISTRO Y COLOCACION DE VALVULA DE BOLA Ø2" ACERO INOXIDABLE ( INCLUYE PIEZAS)</t>
  </si>
  <si>
    <t xml:space="preserve">SUMINISTRO  TUBERIA 3/4" PVC SCH80 </t>
  </si>
  <si>
    <t xml:space="preserve">COLOCACION DE TUBERIA 3/4" PVC SCH80 </t>
  </si>
  <si>
    <t>REPOSICION PISO DE HORMIGON SIMPLE</t>
  </si>
  <si>
    <t xml:space="preserve">SISTEMA ALIMENTADOR AGUA POTABLE A CASA DE QUIMICOS Y CASA DE OPERADOR </t>
  </si>
  <si>
    <t>TINACO DE 600 G.L.S</t>
  </si>
  <si>
    <t xml:space="preserve">TUBO 1" PVC SCH-40 </t>
  </si>
  <si>
    <t xml:space="preserve">TUBO 3/4" PVC SCH-40 </t>
  </si>
  <si>
    <t xml:space="preserve">CODO DE 1"  X  45 PVC </t>
  </si>
  <si>
    <t xml:space="preserve">CODO DE 3/4"  X 3/4"  PVC </t>
  </si>
  <si>
    <t xml:space="preserve">TEE DE 1" X 1" PVC </t>
  </si>
  <si>
    <t xml:space="preserve">TEE DE 3/4" X 3/4" PVC </t>
  </si>
  <si>
    <t>SUMINISTRO Y COLOCACION BOMBA DE 1 HP, 110 V</t>
  </si>
  <si>
    <t xml:space="preserve">TUBO 1/2" PVC SCH-40 </t>
  </si>
  <si>
    <t xml:space="preserve">VALVULA CHECK HORIZONTAL  DE 3/4" </t>
  </si>
  <si>
    <t>LLAVE DE PASO DE 3/4"  BRONCE  (DE BOLA)</t>
  </si>
  <si>
    <t>LLAVE DE PASO DE 1/2"  BRONCE  (DE BOLA)</t>
  </si>
  <si>
    <t>ROTURA DE CONCRETO EN MUROS (INCLUYE  LIMPIEZA Y BOTE)</t>
  </si>
  <si>
    <t>SUMINISTRO  E INSTALACION GENERADOR ELECTRICO</t>
  </si>
  <si>
    <t>INSTALACION GENERADOR ELECTRICO 20KW</t>
  </si>
  <si>
    <t>SUMINISTRO  GENERADOR ELECTRICO 1800 RPM, FRECUENCIA 60 HZ, TRIFÁSICO, 60 KW, 277-480 V, KV, KVA-231, AMPS 208</t>
  </si>
  <si>
    <t>ZONA:</t>
  </si>
  <si>
    <t>MANTENIMIENTO  PISO DE GRANITO  (LIMPIEZA Y PULIDO ) (76.19 M2 )</t>
  </si>
  <si>
    <t>SUMIINISTRO Y COLOCACION PUERTA POLIMETAL  (INC.  LLAVÍN TIPO PALANCA) (2.20 x 0.85)</t>
  </si>
  <si>
    <t xml:space="preserve">SUMINISTRO Y COLOCACION  ALAMBRADO THW  No. 12  (DESDE CAJA DE BREAKERS) </t>
  </si>
  <si>
    <t>CORRECCION DE GRIETA EN UNION CANAL DE ENTRADA A FLOCULADORES Y MURO CASA QUÍMICOS  L= 5.50M</t>
  </si>
  <si>
    <t xml:space="preserve"> REPARACION Y RECOLOCACIÓN PUERTA ENRROLLABLE (INCL. DESMONTE, PULIDO, PINTURA  ANTI-ÓXIDO,  PINTURA MANTENIMIENTO COLOR ALUMINIO, ENGRASE DE TODO EL SISTEMA ENROLLABLE INTERNO)</t>
  </si>
  <si>
    <t>DESMONTE DE MESETA DE MARMOLITE ROTA</t>
  </si>
  <si>
    <t>SUMINISTRO Y COLOCACION MESETA DE MARMOLITE</t>
  </si>
  <si>
    <t>SUMIINISTRO Y COLOCACION PUERTA POLIMETAL  (INCL. INSTALACION Y LLAVÍN TIPO PALANCA) (2.10 x 0.90)</t>
  </si>
  <si>
    <t>SUMINISTRO Y COLOCACION  ALAMBRADO THW  No. 12 (DESDE CAJA DE BREAKERS EN LABORATORIO)</t>
  </si>
  <si>
    <t xml:space="preserve">EQUIPO DE PRUEBA DE JARRAS PB-900 (PROGRAMABLE) </t>
  </si>
  <si>
    <t>BALANZA DE SEMIPRECISION DE 2610 GRS. M. OHAUS</t>
  </si>
  <si>
    <t>TERMÓMETRO DE VIDRIO DE 20 @ 110 · C</t>
  </si>
  <si>
    <t xml:space="preserve">JARRA 2000ML CUADRADA MARCA PYREX </t>
  </si>
  <si>
    <t>MATRAZ AFORADO DE 100 ML VIDRIO</t>
  </si>
  <si>
    <t>SUMIINISTRO Y COLOCACION PUERTA POLIMETAL  (INCL. INSTALACION Y LLAVÍN TIPO PALANCA) (1.80 x 0.90)</t>
  </si>
  <si>
    <t xml:space="preserve">REPARACION REVESTIDO FIBRA DE VIDRIO TINA (INCL.  CORTADO DE BORDES SUPERIORES Y LATERALES LEVANTADOS,  LAVADO A PRESIÓN DE SUPERFICIE EXISTENTE, APLICACIÓN DE DOS MANOS ADICIONALES DE FIBRA DE VIDRIO Y RESINA SECADO Y CURADO DE SUPERFICIE CON THINNER, </t>
  </si>
  <si>
    <t>ALIMENTACION  Y DRENAJE DE TINA</t>
  </si>
  <si>
    <t>ALIMENTACION  A BOMBA DOSIFICADORA</t>
  </si>
  <si>
    <t>2.15.1</t>
  </si>
  <si>
    <t xml:space="preserve">SUMINISTRO Y COLOCACIÓN DE SISTEMA DE ALIMENTACIÓN A DOSIFICADORES EN TUBERÍA Y ACCESORIOS DE Ø1½”.  LA TUBERÍA SERÁ DE PVC SCH 40 Y LAS VÁLVULAS SERÁN DE BOLA, EN ACERO INOXIDABLE. </t>
  </si>
  <si>
    <t xml:space="preserve">CONSTRUCCION ESCALONES DE HORMIGÓN SIMPLE  (ACCESO A ZONA DE DOSIFICADORES DE SULFATO) (VER DETALLE) </t>
  </si>
  <si>
    <t xml:space="preserve">BOMBAS RESISTENTES A POLÍMEROS Y FLOCULANTES, CUERPO EN ACERO, TEFLÓN EN DIAFRAGMA Y/O, MEDICIÓN EXACTA ± 2%, RANGO EN TURNOS DE BAJADA:  BOMBA MANUAL: 100:1, CONTROLADOR BOMBA AUTOMÁTICA: 1000:1, TAMAÑO DE CONEXIÓN 3" ,ENCENDIDO: BOMBA DE CONTROL MANUAL: MOTOR 1.5 HP, MONOFÁSICO, 115/230 VOLTIOS, CORRIENTE ALTERNA. BOMBA DE CONTROL AUTOMÁTICO, MOTOR 1.5 HP, MONOFÁSICO, 115/230 VOLTIOS, CORRIENTE ALTERNA DURA INVERSIÓN. CONTROL PARA MEDICIÓN DE BOMBA: FRECUENCIA 60 HZ, PANTALLA DIGITAL Y CONTROL, PARA SOLUCIÓN CON  CONCENTRACIÓN DE 3-5%, CAPACIDAD 0-5 GPM, 90 PSI
</t>
  </si>
  <si>
    <t>2.15.2</t>
  </si>
  <si>
    <t>2.15.3</t>
  </si>
  <si>
    <t>2.15.4</t>
  </si>
  <si>
    <t>2.15.5</t>
  </si>
  <si>
    <t>2.15.6</t>
  </si>
  <si>
    <t>2.15.7</t>
  </si>
  <si>
    <t>2.15.8</t>
  </si>
  <si>
    <t>SUMINISTRO Y COLOCACIÓN DE COMPUERTA SIMPLE  EN VERTEDORES DE PRODUCCIÓN (TIPO STOP LOGS)  DE MADERA O PLÁSTICO  DE  H= 0.40,   A=0.25, ESP.= 1”, (C/HUECO DE AGARRE),</t>
  </si>
  <si>
    <t>GRAVA 1/8" - 1/4",  Espesor Lecho=0.05 m)</t>
  </si>
  <si>
    <t>GRAVA 1/4" - 3/4"  Espesor Lecho=0.05 m)</t>
  </si>
  <si>
    <t>GRAVA 3/4" - 1 1/2"  Espesor Lecho=0.05 m)</t>
  </si>
  <si>
    <t>GRAVA 1 1/2" - 2 1/2"  Espesor Lecho=0.20 m)</t>
  </si>
  <si>
    <t>5.9.1</t>
  </si>
  <si>
    <t>5.9.2</t>
  </si>
  <si>
    <t>5.10.1</t>
  </si>
  <si>
    <t>5.10.2</t>
  </si>
  <si>
    <t>5.10.3</t>
  </si>
  <si>
    <t>5.10.4</t>
  </si>
  <si>
    <t>5.10.5</t>
  </si>
  <si>
    <t>5.10.6</t>
  </si>
  <si>
    <t>5.10.7</t>
  </si>
  <si>
    <t>5.11.1</t>
  </si>
  <si>
    <t>5.11.2</t>
  </si>
  <si>
    <t>5.11.3</t>
  </si>
  <si>
    <t>5.11.4</t>
  </si>
  <si>
    <t>5.11.5</t>
  </si>
  <si>
    <t>5.11.6</t>
  </si>
  <si>
    <t xml:space="preserve">DESMONTE TAPAS DE REGISTROS DE PRODUCCIÓN DE FILTROS  Y DE REGISTROS DE VERTEDOR CONTROL </t>
  </si>
  <si>
    <t>5.12.1</t>
  </si>
  <si>
    <t>5.12.2</t>
  </si>
  <si>
    <t>5.12.3</t>
  </si>
  <si>
    <t>5.12.4</t>
  </si>
  <si>
    <t>5.12.5</t>
  </si>
  <si>
    <t>5.12.6</t>
  </si>
  <si>
    <t>5.12.7</t>
  </si>
  <si>
    <t>5.12.8</t>
  </si>
  <si>
    <t xml:space="preserve">SUMINISTRO Y COLOCACION DE TAPAS  (1.20x1.20)  EN REGISTRO VÁLVULA DE SALIDA AGUA FILTRADA MATERIAL TOLA NEGRA 1/8" (C/DOBLEZ DIAGONAL), ANGULARES 1"  X  3/16",   HIERRO NEGRO, OCHO (8) PERNOS DE FIJACION, 3/8" X 3", GALVANIZADO </t>
  </si>
  <si>
    <t xml:space="preserve">SUMINISTRO Y COLOCACION DE TAPAS  (1.20x1.20)  EN REGISTRO DE ACCESO A CANAL DRENAJE SED.  MATERIAL TOLA NEGRA 1/8" (C/DOBLEZ DIAGONAL), ANGULARES 1"  X  3/16",   HIERRO NEGRO, OCHO (8) PERNOS DE FIJACION, 3/8" X 3", GALVANIZADO </t>
  </si>
  <si>
    <t xml:space="preserve">SUMINISTRO Y COLOCACION DE TAPAS  (1.20x1.20)  EN REGISTRO DESAGÜE GENERAL DE PLANTA MATERIAL TOLA NEGRA 1/8" (C/DOBLEZ DIAGONAL), ANGULARES 1"  X  3/16",   HIERRO NEGRO, OCHO (8) PERNOS DE FIJACION, 3/8" X 3", GALVANIZADO </t>
  </si>
  <si>
    <t>5.13.1</t>
  </si>
  <si>
    <t>5.13.2</t>
  </si>
  <si>
    <t>5.13.3</t>
  </si>
  <si>
    <t>REPARACION DE PAÑETE MURO  EXTERIOR  (INCL. REPICADO, FRAGÜACHE Y PAÑETE)</t>
  </si>
  <si>
    <t>LIMPIEZA GENERAL (INCL. BOTE DE ESCOMBROS)</t>
  </si>
  <si>
    <t xml:space="preserve">ACONDICINAMIENTO CASETA EXISTENTE ( LAVADO A PRESION  Y RESANE) </t>
  </si>
  <si>
    <t>CONSTRUCCIÓN DE NUEVA BASE PARA CILINDROS (VER PLANO DE DETALLES)</t>
  </si>
  <si>
    <t>MANTENIMIENTO AL DIFERENCIAL MANUAL DE MANEJO DE CILINDROS (PINTURA Y ENGRASE)</t>
  </si>
  <si>
    <t>SUMIINISTRO Y COLOCACION DE PUERTAS   POLIMETAL  (INC.  LLAVÍN TIPO PALANCA) (2.10 x 0.80)</t>
  </si>
  <si>
    <t>DESMONTE DE PUERTAS DE MADERA (ENTRADA, SALIDA, HABITACIONES Y BAÑO) (2.10 x 0.80)</t>
  </si>
  <si>
    <t xml:space="preserve">REPARACIÓN DE ESCALONES DE ACCESO A CASA: 5 ESCL. DE 1.00 M. </t>
  </si>
  <si>
    <t>SUMINISTRO Y COLOCACION DE CAJA DE BREAKER DE 2 a 4 CIRCUITOS (INC. DESMONTE DEL EXISTENTE )</t>
  </si>
  <si>
    <t>SUMINISTRO Y COLOCACION DE INTERRUPTOR SIMPLE</t>
  </si>
  <si>
    <t>SUMINISTRO Y COLOCACION DE ROSETA  SALIDA CENITAL</t>
  </si>
  <si>
    <t xml:space="preserve"> DEMOLICIÓN DE PARTE DEL REGISTRO DE SALIDA (H=0.90 M):  4.00 X 2.50 M, PERÍMETRO: 10.50M</t>
  </si>
  <si>
    <t>CONSTRUCCIÓN MURO DE BLOCKS 6” (H=0.60) L=10.50M</t>
  </si>
  <si>
    <t>PAÑETE  INTERIOR</t>
  </si>
  <si>
    <t>TERMINACION DE SUPERFICIE MURO DE BLOCKS VIGA PERIMETRAL</t>
  </si>
  <si>
    <t xml:space="preserve"> REGISTRO DE SALIDA</t>
  </si>
  <si>
    <t xml:space="preserve">SUMINISTRO Y COLOCACION DE GRAVA EN  FONDO </t>
  </si>
  <si>
    <t xml:space="preserve"> REPARACION, MANTENIMIENTO Y PINTURA DE ESCALERA METÁLICA (TIPO GATO) DE SUBIR AL TANQUE.  (INCL. , PULIDO, PINTURA  ANTI-ÓXIDO Y PINTURA MANTENIMIENTO COLOR ALUMINIO)</t>
  </si>
  <si>
    <t>MES</t>
  </si>
  <si>
    <t xml:space="preserve">CODIA </t>
  </si>
  <si>
    <t>VALLA ANUNCIANDO OBRA 8' X 16' IMPRESION FULL COLOR CONTENIENDO LOGO DE INAPA, NOMBRE DE PROYECTO Y CONTRATISTA. ESTRUCTURA EN TUBOS GALVANIZADOS 1 1/2"X 1 1/2" Y SOPORTES EN TUBO CUAD. 4" X 4"</t>
  </si>
  <si>
    <t>LAVADO A PRESION ESCALERA ACCESO  (11 ESCALONES)</t>
  </si>
  <si>
    <t>SUSTITUCION ACCESORIOS DRENAJE DE INODORO LAVAMANOS Y DUCHA  EN BAÑO DE LA CASA DE QUIMICOS</t>
  </si>
  <si>
    <t>SUSTITUCION LLAVES ANGULARES LAVAMANOS E INODORO Y LLAVE P/DUCHA Y DUCHA</t>
  </si>
  <si>
    <t xml:space="preserve">CERAMICA EN PISOS (INCL. LEVANTAMIENTO DEL PISO EXISTENTE) </t>
  </si>
  <si>
    <t>DEMOLICION PISO  EXISTENTE EN AREA DOSIFICADORES DE SULFATO  (INCLUYE BOTE)</t>
  </si>
  <si>
    <t>PISO EN H.S. F'C=210 KG/CM2, PULIDO Y CORTADO CON MALLA ELECTROSOLDADA 150 x 150 MM  Y JUNTAS SELLADAS CON MATERIAL ELASTOMETRICO</t>
  </si>
  <si>
    <t xml:space="preserve">MANTENIMIENTO  PISO DE GRANITO EN LABORATORIO  (LIMPIEZA Y PULIDO ) </t>
  </si>
  <si>
    <t>PL</t>
  </si>
  <si>
    <t>TURBIDIMETRO HACHSC 100 MOD. 1720 ELAWRANGE  (O SIMILAR)</t>
  </si>
  <si>
    <t>SUM. Y COLOC. TUBERIA DE Ø 2" PVC  SCH 40</t>
  </si>
  <si>
    <t>RESANE MUROS INTERNOS  CANALETA PARSHALL (2 M2)</t>
  </si>
  <si>
    <t>MANTENIMIENTO A COMPUERTAS DE ENTRADA (PULIDO Y ENGRASE PERNO)</t>
  </si>
  <si>
    <t xml:space="preserve">EXTRACCION DEL MATERIAL GRANULAR DE LOS FILTROS </t>
  </si>
  <si>
    <t>DEMOLICION DE PISO CASETA  EXISTENETE (INCL. BASE DE CILINDROS DE CLORO) (16.60M2)</t>
  </si>
  <si>
    <t>REPOSICION PISO DE HORMIGON SIMPLE F'C= 210 KG/CM2, PULIDO Y CORTADO CON MALLA ELECTROSOLDADA 150 x 150 MM) e=0.15M</t>
  </si>
  <si>
    <t xml:space="preserve">TANQUE HIDRONEUMATICO PRECARGADO DE 50 GL </t>
  </si>
  <si>
    <t>PINTURA  GENERAL (ACRILICA) ( DOS MANO )</t>
  </si>
  <si>
    <t>MANTENIMIENTO Y OPERACION INAPA</t>
  </si>
  <si>
    <t xml:space="preserve">AREA EXTERIOR </t>
  </si>
  <si>
    <t>SUMINISTRO MATERIAL DE MINA</t>
  </si>
  <si>
    <t>M3E</t>
  </si>
  <si>
    <t>TERMINACION EN EXTERIOR PLANTA</t>
  </si>
  <si>
    <t>PINTURA ACRILICA EXTERIOR PLANTA</t>
  </si>
  <si>
    <t>PINTURA ACRILICA CASA DE QUIMICOS (EXTERIOR E INTERIOR)</t>
  </si>
  <si>
    <t>7.2.1</t>
  </si>
  <si>
    <t>7.2.2</t>
  </si>
  <si>
    <t>7.2.3</t>
  </si>
  <si>
    <t>7.2.4</t>
  </si>
  <si>
    <t>7.2.5</t>
  </si>
  <si>
    <t>CORTE MATERIAL COMPACTO CON EQUIPO</t>
  </si>
  <si>
    <t>ADECUACION CAMINO DE ACCESO Y VIAS INTERNAS PTA</t>
  </si>
  <si>
    <t>REGADO, NIVELADO Y PERFILADO C/EQUIPOS</t>
  </si>
  <si>
    <t>EXCAVACION MATERIAL COMPACTO CON EQUIPO</t>
  </si>
  <si>
    <t>BASE H.S. E=0.10 (F'C=180KG/CM2)</t>
  </si>
  <si>
    <t>ENCACHE 0.20M</t>
  </si>
  <si>
    <t>7.3.1</t>
  </si>
  <si>
    <t>7.3.2</t>
  </si>
  <si>
    <t>7.3.3</t>
  </si>
  <si>
    <t>7.3.4</t>
  </si>
  <si>
    <t>REPOSICION DE CANALETA ENCACHADA</t>
  </si>
  <si>
    <t>PLANTA POTABILIZADORA FILTRACION RAPIDA, CAP 200 LPS</t>
  </si>
  <si>
    <t xml:space="preserve">CAMPAMENTO, INC. FACILIDADES Y  CASETA DE MATERIALES  </t>
  </si>
  <si>
    <t>Obra: REHABILITACION PLANTA POTABILIZADORA ACUEDUCTO EL SEYBO</t>
  </si>
  <si>
    <t>CERAMICA EN PAREDES Y PILETA DE BAÑO</t>
  </si>
  <si>
    <t>PISO EN H.S.  F'C=210 KG/CM2 EN MESETA DOSIFICADORES DE SULFATO, PULIDO Y CORTADO CON MALLA  LECTROSOLDADA 150 x 150 MM  Y JUNTAS SELLADAS CON MATERIAL ELASTOMETRICO</t>
  </si>
  <si>
    <t>2.16.3</t>
  </si>
  <si>
    <t>2.16.1</t>
  </si>
  <si>
    <t>2.16.2</t>
  </si>
  <si>
    <t>2.16.4</t>
  </si>
  <si>
    <t>2.16.5</t>
  </si>
  <si>
    <t>2.16.6</t>
  </si>
  <si>
    <t>2.16.7</t>
  </si>
  <si>
    <t>2.16.7.1</t>
  </si>
  <si>
    <t>2.16.7.2</t>
  </si>
  <si>
    <t>2.16.7.3</t>
  </si>
  <si>
    <t>2.16.7.4</t>
  </si>
  <si>
    <t>2.16.7.5</t>
  </si>
  <si>
    <t>SUMINISTRO Y COLOCACION DE VALVULA DE PASO Ø1 1/2"  ACERO INOXIDABLE (INCLUYE PIEZAS ESPECIALES)</t>
  </si>
  <si>
    <t>SUMINISTRO Y COLOCACION VALVULA  2" ACERO INOXIDABLE (INCLUYE PIEZAS ESPECIALES) EN DRENAJE DE TINA</t>
  </si>
  <si>
    <t>2.17.1</t>
  </si>
  <si>
    <t>2.17.2</t>
  </si>
  <si>
    <t>2.17.3</t>
  </si>
  <si>
    <t>2.17.4</t>
  </si>
  <si>
    <t>2.17.5</t>
  </si>
  <si>
    <t>2.17.6</t>
  </si>
  <si>
    <t>2.17.7</t>
  </si>
  <si>
    <t>2.17.8</t>
  </si>
  <si>
    <t>SUMINISTRO Y COLOCACION DE SISTEMA OPERATIVO  DE  VALVULAS  (CUADRANTE DE ACERO INOXIDABLE, VASTAGO DE 1" DE ACERO INOXIDABLE, L=5.00M, ROSCADO EN UN EXTREMO, CAMISA HG 3" PEDESTAL PARA MANIVELA  DE 16"</t>
  </si>
  <si>
    <t xml:space="preserve">DESMONTE COMPLETO DEL SISTEMA DE OPERACION DE VALVULAS DE DRENAJE DE FONDO </t>
  </si>
  <si>
    <t>SUMINISTRO Y COLOCACION  DEL SISTEMA COMPLETO DE OPERACION DE VALVULAS DE DRENAJE DE FONDO: CUADRANTE EN ACERO INOXIDABLE, VASTAGO EN ACERO INOXIDABLE SOLIDO (NO HUECO) L= 5.70 M, CAMISA EN H.G. 4", L= 3.00M , (INCLUYE 2 ARRIOSTRE P/CAMISA) 8 UD,PEDESTAL P/MANIVELA Y MANIVELA DE 16".</t>
  </si>
  <si>
    <t>DESMONTE DE COMPUERTAS  DE ENTRADA  A LOS FILTROS DE (0.50 x 0.50 ) Y VASTAGO DE 3.10 M</t>
  </si>
  <si>
    <t>SUMINISTRO Y COLOCACION DE COMPUERTAS DE ENTRADA A LOS FILTROS EN ACERO INOXIDABLE ( 0.40 x 0.40 ) CON VASTAGO EN ACERO INOXIDABLE DE 1" SOLIDO (NO HUECO) VASTAGO DE 3.60 M  PEDESTAL P/MANIVELA Y MANIVELA DE 16"</t>
  </si>
  <si>
    <t xml:space="preserve">SUMINISTRO Y COLOCACION DE VALVULA DE MARIPOSA Ø16" EN DESAGUE DE RETROLAVADO FILTROS,  VÁLVULAS DE ENGRANAJE ESPECIFICACIONES AWWA E504
CUERPO EN HIERRO FUNDIDO (ASTM A126)
DISCO DE HIERRO FUNDIDO CON BORDE EN ACERO  INOXIDABLE REFUERZO POLIÉSTER RELLENO CON FIBRA DE VIDRIO VÁSTAGO EN ACERO INOXIDABLE CASQUILLO SUPERIOR VÁSTAGO EN POLIÉSTER COJINETES INTERNOS EN ACERO INOXIDABLE CAPACIDAD DE TRABAJAR SUMERGIDAS ESTRUCTURAS DE ARRIOSTRE Y ARTICULACION CADA 10'  ARTICULACIONES EN ENGRANAJE PARA EVITAR DAÑOS POR EXCENTRICIDAD. PRESIÓN MÁXIMA 150 PSI
</t>
  </si>
  <si>
    <t xml:space="preserve">SUMINISTRO Y COLOCACION DE VALVULA DE MARIPOSA Ø8" EN DESAGUE DE FONDO DE FILTROS,  VÁLVULAS DE ENGRANAJE ESPECIFICACIONES AWWA E504
CUERPO EN HIERRO FUNDIDO (ASTM A126)
DISCO DE HIERRO FUNDIDO CON BORDE EN ACERO  INOXIDABLE REFUERZO POLIÉSTER RELLENO CON FIBRA DE VIDRIO VÁSTAGO EN ACERO INOXIDABLE CASQUILLO SUPERIOR VÁSTAGO EN POLIÉSTER COJINETES INTERNOS EN ACERO INOXIDABLE CAPACIDAD DE TRABAJAR SUMERGIDAS ESTRUCTURAS DE ARRIOSTRE Y ARTICULACION CADA 10'  ARTICULACIONES EN ENGRANAJE PARA EVITAR DAÑOS POR EXCENTRICIDAD. PRESIÓN MÁXIMA 150 PSI
</t>
  </si>
  <si>
    <t>5.9.3</t>
  </si>
  <si>
    <t>BOTE DE MATERIAL EXTRAIDO C/CAMION D=5 KM</t>
  </si>
  <si>
    <t xml:space="preserve">SUMINISTRO Y COLOCACION DE TAPAS  (0.55x0.50) EN REGISTRO PRODUCCION DE FILTRO MATERIAL TOLA INOXIDABLE  1/8" (C/DOBLEZ DIAGONAL), ANGULARES 1"  X  3/16",   AC. INOXIDABLE, OCHO (8) PERNOS DE FIJACION, 3/8" X 3", INOXIDABLE
</t>
  </si>
  <si>
    <t xml:space="preserve">SUMINISTRO Y COLOCACION DE TAPAS  (0.90x0.90) EN VERTEDOR DE CONTROL MATERIAL TOLA INOXIDABLE  1/8" (C/DOBLEZ DIAGONAL), ANGULARES 1"  X  3/16",   AC. INOXIDABLE, OCHO (8) PERNOS DE FIJACION, 3/8" X 3", INOXIDABLE
</t>
  </si>
  <si>
    <t xml:space="preserve">SUMINISTRO Y COLOCACION DE TAPAS  (0.90x0.90) EN VERTEDOR DE SALIDA DE LA PLANTA MATERIAL TOLA INOXIDABLE  1/8" (C/DOBLEZ DIAGONAL), ANGULARES 1"  X  3/16",   AC. INOXIDABLE, OCHO (8) PERNOS DE FIJACION, 3/8" X 3", INOXIDABLE
</t>
  </si>
  <si>
    <t>REPARACION VERJA PERIMETRAL EXISTENTE (INC. DEMOLICION Y REPOSICION DE ZABALETAS, DEMOLICION Y REPOSICION 3 M2 BLOCK, REPOSICION DE 7 TUBOS 11/2"ALUMINIO (7'), TENSADO DE VERJA Y REPOSICION 3 LINEAS ALAMBRE DE PUAS</t>
  </si>
  <si>
    <t>BOTE DE MATERIAL C/CAMION D=5 KM</t>
  </si>
  <si>
    <t>COMPACTADO CON RODILLO ESTATICO EN CAPAS DE 0.20 M</t>
  </si>
  <si>
    <t>PINTURA ACRILICA GENERAL CASETA</t>
  </si>
  <si>
    <t>1.4.1</t>
  </si>
  <si>
    <t>1.4.2</t>
  </si>
  <si>
    <t>1.4.3</t>
  </si>
  <si>
    <t>CONSTRUCCION VIGA PERIMETRAL SUPERIOR ((HORM. 210 KG/CM2): 0.15 X 0.30 M, L= 10.70 M 5.85 QQ/M3</t>
  </si>
  <si>
    <t>EXTRACCION DE LODO ACUMULADO EN LOS CANALES INTERNOS DE LA PLANTA</t>
  </si>
  <si>
    <t>SUMINISTRO Y COLOCACION DE ESCALERA ACCESO EN REGISTRO DE VERTEDOR DE ALIVIO, TUBO DE 1" H.G. , H= 4.50 M  Y  TRAVESAÑOS EN TUBOS Ø¾”.</t>
  </si>
</sst>
</file>

<file path=xl/styles.xml><?xml version="1.0" encoding="utf-8"?>
<styleSheet xmlns="http://schemas.openxmlformats.org/spreadsheetml/2006/main">
  <numFmts count="66">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Red]#,##0.00"/>
    <numFmt numFmtId="179" formatCode="_(* #,##0_);_(* \(#,##0\);_(* &quot;-&quot;??_);_(@_)"/>
    <numFmt numFmtId="180" formatCode="#,##0.0"/>
    <numFmt numFmtId="181" formatCode="General_)"/>
    <numFmt numFmtId="182" formatCode="0.0%"/>
    <numFmt numFmtId="183" formatCode="#,##0.000"/>
    <numFmt numFmtId="184" formatCode="&quot;$&quot;#,##0.00;\-&quot;$&quot;#,##0.00"/>
    <numFmt numFmtId="185" formatCode="0.000"/>
    <numFmt numFmtId="186" formatCode="#,##0.0000"/>
    <numFmt numFmtId="187" formatCode="00"/>
    <numFmt numFmtId="188" formatCode="0.0"/>
    <numFmt numFmtId="189" formatCode="&quot;RD$&quot;#,##0;&quot;RD$&quot;\-#,##0"/>
    <numFmt numFmtId="190" formatCode="&quot;RD$&quot;#,##0;[Red]&quot;RD$&quot;\-#,##0"/>
    <numFmt numFmtId="191" formatCode="&quot;RD$&quot;#,##0.00;&quot;RD$&quot;\-#,##0.00"/>
    <numFmt numFmtId="192" formatCode="&quot;RD$&quot;#,##0.00;[Red]&quot;RD$&quot;\-#,##0.00"/>
    <numFmt numFmtId="193" formatCode="_ &quot;RD$&quot;* #,##0_ ;_ &quot;RD$&quot;* \-#,##0_ ;_ &quot;RD$&quot;* &quot;-&quot;_ ;_ @_ "/>
    <numFmt numFmtId="194" formatCode="_ * #,##0_ ;_ * \-#,##0_ ;_ * &quot;-&quot;_ ;_ @_ "/>
    <numFmt numFmtId="195" formatCode="_ &quot;RD$&quot;* #,##0.00_ ;_ &quot;RD$&quot;* \-#,##0.00_ ;_ &quot;RD$&quot;* &quot;-&quot;??_ ;_ @_ "/>
    <numFmt numFmtId="196" formatCode="_ * #,##0.00_ ;_ * \-#,##0.00_ ;_ * &quot;-&quot;??_ ;_ @_ "/>
    <numFmt numFmtId="197" formatCode="_-* #,##0.00_-;\-* #,##0.00_-;_-* &quot;-&quot;??_-;_-@_-"/>
    <numFmt numFmtId="198" formatCode="&quot;$&quot;#,##0.00;[Red]&quot;$&quot;#,##0.00"/>
    <numFmt numFmtId="199" formatCode="_-* #,##0.0000_-;\-* #,##0.0000_-;_-* &quot;-&quot;??_-;_-@_-"/>
    <numFmt numFmtId="200" formatCode="[$RD$-1C0A]#,##0.00_ ;[Red]\-[$RD$-1C0A]#,##0.00\ "/>
    <numFmt numFmtId="201" formatCode="[$RD$-1C0A]#,##0.00_ ;\-[$RD$-1C0A]#,##0.00\ "/>
    <numFmt numFmtId="202" formatCode="0.0000"/>
    <numFmt numFmtId="203" formatCode="0.00_)"/>
    <numFmt numFmtId="204" formatCode="&quot;RD$&quot;#,##0.00"/>
    <numFmt numFmtId="205" formatCode="#,##0.0\ _€;\-#,##0.0\ _€"/>
    <numFmt numFmtId="206" formatCode="#."/>
    <numFmt numFmtId="207" formatCode="#,##0.00000"/>
    <numFmt numFmtId="208" formatCode="0.00000"/>
    <numFmt numFmtId="209" formatCode="#,##0.00000_);\(#,##0.00000\)"/>
    <numFmt numFmtId="210" formatCode="_(* #,##0.000_);_(* \(#,##0.000\);_(* &quot;-&quot;??_);_(@_)"/>
    <numFmt numFmtId="211" formatCode="_(* #,##0.000_);_(* \(#,##0.000\);_(* &quot;-&quot;???_);_(@_)"/>
    <numFmt numFmtId="212" formatCode="#,##0.00_ ;\-#,##0.00\ "/>
    <numFmt numFmtId="213" formatCode="&quot;Sí&quot;;&quot;Sí&quot;;&quot;No&quot;"/>
    <numFmt numFmtId="214" formatCode="&quot;Verdadero&quot;;&quot;Verdadero&quot;;&quot;Falso&quot;"/>
    <numFmt numFmtId="215" formatCode="&quot;Activado&quot;;&quot;Activado&quot;;&quot;Desactivado&quot;"/>
    <numFmt numFmtId="216" formatCode="[$€-2]\ #,##0.00_);[Red]\([$€-2]\ #,##0.00\)"/>
    <numFmt numFmtId="217" formatCode="#,##0.0_);\(#,##0.0\)"/>
    <numFmt numFmtId="218" formatCode="#,##0.0000_);\(#,##0.0000\)"/>
    <numFmt numFmtId="219" formatCode="#,##0.000_);\(#,##0.000\)"/>
    <numFmt numFmtId="220" formatCode="_-* #,##0.000_-;\-* #,##0.000_-;_-* &quot;-&quot;??_-;_-@_-"/>
    <numFmt numFmtId="221" formatCode="_-* #,##0.00\ _P_t_s_-;\-* #,##0.00\ _P_t_s_-;_-* &quot;-&quot;??\ _P_t_s_-;_-@_-"/>
  </numFmts>
  <fonts count="55">
    <font>
      <sz val="10"/>
      <name val="Arial"/>
      <family val="0"/>
    </font>
    <font>
      <sz val="9"/>
      <color indexed="8"/>
      <name val="Arial"/>
      <family val="2"/>
    </font>
    <font>
      <b/>
      <sz val="11"/>
      <color indexed="8"/>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b/>
      <sz val="1"/>
      <color indexed="16"/>
      <name val="Courier"/>
      <family val="3"/>
    </font>
    <font>
      <sz val="1"/>
      <color indexed="16"/>
      <name val="Courier"/>
      <family val="3"/>
    </font>
    <font>
      <b/>
      <sz val="10"/>
      <color indexed="8"/>
      <name val="Arial"/>
      <family val="2"/>
    </font>
    <font>
      <sz val="9"/>
      <name val="Arial"/>
      <family val="2"/>
    </font>
    <font>
      <b/>
      <sz val="8"/>
      <name val="Tahoma"/>
      <family val="2"/>
    </font>
    <font>
      <sz val="8"/>
      <name val="Tahoma"/>
      <family val="2"/>
    </font>
    <font>
      <sz val="10"/>
      <color indexed="14"/>
      <name val="Arial"/>
      <family val="2"/>
    </font>
    <font>
      <sz val="12"/>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8"/>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thin"/>
      <bottom>
        <color indexed="63"/>
      </bottom>
    </border>
    <border>
      <left style="thin">
        <color theme="1"/>
      </left>
      <right style="thin">
        <color theme="1"/>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197" fontId="0" fillId="0" borderId="0" applyFont="0" applyFill="0" applyBorder="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206" fontId="8" fillId="0" borderId="0">
      <alignment/>
      <protection locked="0"/>
    </xf>
    <xf numFmtId="206" fontId="9" fillId="0" borderId="0">
      <alignment/>
      <protection locked="0"/>
    </xf>
    <xf numFmtId="206" fontId="9" fillId="0" borderId="0">
      <alignment/>
      <protection locked="0"/>
    </xf>
    <xf numFmtId="206" fontId="9" fillId="0" borderId="0">
      <alignment/>
      <protection locked="0"/>
    </xf>
    <xf numFmtId="206" fontId="9" fillId="0" borderId="0">
      <alignment/>
      <protection locked="0"/>
    </xf>
    <xf numFmtId="206" fontId="9" fillId="0" borderId="0">
      <alignment/>
      <protection locked="0"/>
    </xf>
    <xf numFmtId="206" fontId="9" fillId="0" borderId="0">
      <alignment/>
      <protection locked="0"/>
    </xf>
    <xf numFmtId="0" fontId="5" fillId="0" borderId="0" applyNumberFormat="0" applyFill="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39" fontId="15"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28">
    <xf numFmtId="0" fontId="0" fillId="0" borderId="0" xfId="0" applyAlignment="1">
      <alignment/>
    </xf>
    <xf numFmtId="0" fontId="0" fillId="33" borderId="0" xfId="0" applyFont="1" applyFill="1" applyAlignment="1">
      <alignment/>
    </xf>
    <xf numFmtId="0" fontId="0" fillId="33" borderId="0" xfId="0" applyFill="1" applyAlignment="1">
      <alignment vertical="top"/>
    </xf>
    <xf numFmtId="0" fontId="0" fillId="33" borderId="0" xfId="0" applyFill="1" applyAlignment="1">
      <alignment/>
    </xf>
    <xf numFmtId="0" fontId="0" fillId="33" borderId="0" xfId="0" applyFill="1" applyAlignment="1">
      <alignment/>
    </xf>
    <xf numFmtId="0" fontId="0" fillId="33" borderId="0" xfId="0" applyFont="1" applyFill="1" applyAlignment="1">
      <alignment horizontal="right" vertical="top"/>
    </xf>
    <xf numFmtId="4" fontId="0" fillId="33" borderId="0" xfId="64" applyNumberFormat="1" applyFont="1" applyFill="1" applyBorder="1" applyAlignment="1">
      <alignment vertical="top" wrapText="1"/>
      <protection/>
    </xf>
    <xf numFmtId="0" fontId="0" fillId="33" borderId="0" xfId="64" applyFont="1" applyFill="1" applyBorder="1" applyAlignment="1">
      <alignment vertical="top" wrapText="1"/>
      <protection/>
    </xf>
    <xf numFmtId="0" fontId="0" fillId="33" borderId="0" xfId="64" applyFont="1" applyFill="1" applyAlignment="1">
      <alignment vertical="top" wrapText="1"/>
      <protection/>
    </xf>
    <xf numFmtId="39" fontId="0" fillId="33" borderId="10" xfId="0" applyNumberFormat="1" applyFont="1" applyFill="1" applyBorder="1" applyAlignment="1" applyProtection="1">
      <alignment horizontal="center"/>
      <protection locked="0"/>
    </xf>
    <xf numFmtId="171" fontId="0" fillId="33" borderId="0" xfId="56" applyFont="1" applyFill="1" applyAlignment="1">
      <alignment/>
    </xf>
    <xf numFmtId="4" fontId="0" fillId="33" borderId="0" xfId="0" applyNumberFormat="1" applyFont="1" applyFill="1" applyAlignment="1">
      <alignment/>
    </xf>
    <xf numFmtId="39" fontId="0" fillId="33" borderId="10" xfId="71" applyNumberFormat="1" applyFont="1" applyFill="1" applyBorder="1" applyAlignment="1" applyProtection="1">
      <alignment vertical="center" wrapText="1"/>
      <protection/>
    </xf>
    <xf numFmtId="171" fontId="0" fillId="33" borderId="0" xfId="58" applyFont="1" applyFill="1" applyBorder="1" applyAlignment="1">
      <alignment vertical="top" wrapText="1"/>
    </xf>
    <xf numFmtId="0" fontId="0" fillId="33" borderId="0" xfId="0" applyFont="1" applyFill="1" applyBorder="1" applyAlignment="1">
      <alignment vertical="top" wrapText="1"/>
    </xf>
    <xf numFmtId="0" fontId="0" fillId="33" borderId="11" xfId="0" applyFont="1" applyFill="1" applyBorder="1" applyAlignment="1">
      <alignment/>
    </xf>
    <xf numFmtId="0" fontId="0" fillId="33" borderId="0" xfId="0" applyFont="1" applyFill="1" applyBorder="1" applyAlignment="1">
      <alignment/>
    </xf>
    <xf numFmtId="0" fontId="0" fillId="33" borderId="10" xfId="0" applyFont="1" applyFill="1" applyBorder="1" applyAlignment="1">
      <alignment/>
    </xf>
    <xf numFmtId="212" fontId="0" fillId="33" borderId="10" xfId="58" applyNumberFormat="1" applyFont="1" applyFill="1" applyBorder="1" applyAlignment="1">
      <alignment horizontal="right" vertical="center" wrapText="1"/>
    </xf>
    <xf numFmtId="4" fontId="0" fillId="33" borderId="10" xfId="0" applyNumberFormat="1" applyFont="1" applyFill="1" applyBorder="1" applyAlignment="1" applyProtection="1">
      <alignment horizontal="right"/>
      <protection/>
    </xf>
    <xf numFmtId="0" fontId="4" fillId="33" borderId="0" xfId="0" applyFont="1" applyFill="1" applyBorder="1" applyAlignment="1">
      <alignment vertical="top" wrapText="1"/>
    </xf>
    <xf numFmtId="171" fontId="4" fillId="33" borderId="0" xfId="56" applyFont="1" applyFill="1" applyAlignment="1">
      <alignment/>
    </xf>
    <xf numFmtId="0" fontId="4" fillId="33" borderId="0" xfId="0" applyFont="1" applyFill="1" applyAlignment="1">
      <alignment/>
    </xf>
    <xf numFmtId="178" fontId="0" fillId="33" borderId="10" xfId="71" applyNumberFormat="1" applyFont="1" applyFill="1" applyBorder="1" applyAlignment="1">
      <alignment horizontal="right"/>
      <protection/>
    </xf>
    <xf numFmtId="4" fontId="4" fillId="33" borderId="0" xfId="0" applyNumberFormat="1" applyFont="1" applyFill="1" applyAlignment="1">
      <alignment/>
    </xf>
    <xf numFmtId="39" fontId="0" fillId="33" borderId="10" xfId="71" applyNumberFormat="1" applyFont="1" applyFill="1" applyBorder="1" applyAlignment="1" applyProtection="1">
      <alignment vertical="center"/>
      <protection/>
    </xf>
    <xf numFmtId="0" fontId="0" fillId="33" borderId="12" xfId="64" applyFont="1" applyFill="1" applyBorder="1" applyAlignment="1">
      <alignment vertical="top" wrapText="1"/>
      <protection/>
    </xf>
    <xf numFmtId="0" fontId="0" fillId="33" borderId="10" xfId="64" applyFont="1" applyFill="1" applyBorder="1" applyAlignment="1">
      <alignment vertical="top" wrapText="1"/>
      <protection/>
    </xf>
    <xf numFmtId="0" fontId="0" fillId="33" borderId="13" xfId="64" applyFont="1" applyFill="1" applyBorder="1" applyAlignment="1">
      <alignment vertical="top" wrapText="1"/>
      <protection/>
    </xf>
    <xf numFmtId="0" fontId="0" fillId="33" borderId="14" xfId="64" applyFont="1" applyFill="1" applyBorder="1" applyAlignment="1">
      <alignment vertical="top" wrapText="1"/>
      <protection/>
    </xf>
    <xf numFmtId="0" fontId="0" fillId="33" borderId="0" xfId="66" applyFont="1" applyFill="1" applyBorder="1">
      <alignment/>
      <protection/>
    </xf>
    <xf numFmtId="0" fontId="11" fillId="33" borderId="0" xfId="0" applyFont="1" applyFill="1" applyBorder="1" applyAlignment="1">
      <alignment vertical="top"/>
    </xf>
    <xf numFmtId="0" fontId="11" fillId="33" borderId="0" xfId="0" applyFont="1" applyFill="1" applyAlignment="1">
      <alignment vertical="top"/>
    </xf>
    <xf numFmtId="171" fontId="0" fillId="33" borderId="0" xfId="56" applyFont="1" applyFill="1" applyBorder="1" applyAlignment="1">
      <alignment/>
    </xf>
    <xf numFmtId="0" fontId="3" fillId="33" borderId="0" xfId="0" applyFont="1" applyFill="1" applyBorder="1" applyAlignment="1">
      <alignment/>
    </xf>
    <xf numFmtId="171" fontId="0" fillId="33" borderId="0" xfId="56" applyFont="1" applyFill="1" applyBorder="1" applyAlignment="1">
      <alignment vertical="top" wrapText="1"/>
    </xf>
    <xf numFmtId="0" fontId="0" fillId="33" borderId="0" xfId="0" applyFont="1" applyFill="1" applyAlignment="1">
      <alignment horizontal="left" vertical="top" wrapText="1"/>
    </xf>
    <xf numFmtId="39" fontId="0" fillId="33" borderId="10" xfId="0" applyNumberFormat="1" applyFont="1" applyFill="1" applyBorder="1" applyAlignment="1" applyProtection="1">
      <alignment/>
      <protection locked="0"/>
    </xf>
    <xf numFmtId="39" fontId="0" fillId="33" borderId="0" xfId="0" applyNumberFormat="1" applyFont="1" applyFill="1" applyBorder="1" applyAlignment="1" applyProtection="1">
      <alignment/>
      <protection locked="0"/>
    </xf>
    <xf numFmtId="0" fontId="4" fillId="33" borderId="0" xfId="0" applyFont="1" applyFill="1" applyAlignment="1">
      <alignment horizontal="right"/>
    </xf>
    <xf numFmtId="0" fontId="4" fillId="33" borderId="0" xfId="0" applyFont="1" applyFill="1" applyAlignment="1">
      <alignment horizontal="center"/>
    </xf>
    <xf numFmtId="171" fontId="4" fillId="33" borderId="0" xfId="56" applyFont="1" applyFill="1" applyAlignment="1">
      <alignment horizontal="right"/>
    </xf>
    <xf numFmtId="0" fontId="0" fillId="33" borderId="0" xfId="0" applyFill="1" applyAlignment="1">
      <alignment horizontal="right"/>
    </xf>
    <xf numFmtId="0" fontId="0" fillId="33" borderId="0" xfId="0" applyFill="1" applyAlignment="1">
      <alignment horizontal="center"/>
    </xf>
    <xf numFmtId="182" fontId="0" fillId="33" borderId="0" xfId="0" applyNumberFormat="1" applyFill="1" applyAlignment="1">
      <alignment horizontal="center"/>
    </xf>
    <xf numFmtId="171" fontId="0" fillId="33" borderId="0" xfId="56" applyFont="1" applyFill="1" applyAlignment="1">
      <alignment/>
    </xf>
    <xf numFmtId="0" fontId="0" fillId="33" borderId="0" xfId="0" applyFont="1" applyFill="1" applyAlignment="1">
      <alignment horizontal="left"/>
    </xf>
    <xf numFmtId="171" fontId="0" fillId="33" borderId="0" xfId="56" applyFont="1" applyFill="1" applyAlignment="1">
      <alignment horizontal="right"/>
    </xf>
    <xf numFmtId="0" fontId="7" fillId="33" borderId="0" xfId="0" applyFont="1" applyFill="1" applyBorder="1" applyAlignment="1">
      <alignment horizontal="left" vertical="top"/>
    </xf>
    <xf numFmtId="0" fontId="7" fillId="33" borderId="0" xfId="0" applyFont="1" applyFill="1" applyBorder="1" applyAlignment="1">
      <alignment/>
    </xf>
    <xf numFmtId="4" fontId="7" fillId="33" borderId="0" xfId="0" applyNumberFormat="1" applyFont="1" applyFill="1" applyBorder="1" applyAlignment="1">
      <alignment/>
    </xf>
    <xf numFmtId="4" fontId="0" fillId="33" borderId="0" xfId="0" applyNumberFormat="1" applyFill="1" applyAlignment="1">
      <alignment/>
    </xf>
    <xf numFmtId="0" fontId="7" fillId="33" borderId="0" xfId="0" applyFont="1" applyFill="1" applyBorder="1" applyAlignment="1">
      <alignment horizontal="right"/>
    </xf>
    <xf numFmtId="0" fontId="7" fillId="33" borderId="0" xfId="0" applyFont="1" applyFill="1" applyBorder="1" applyAlignment="1">
      <alignment/>
    </xf>
    <xf numFmtId="0" fontId="10" fillId="33" borderId="15" xfId="0" applyFont="1" applyFill="1" applyBorder="1" applyAlignment="1">
      <alignment horizontal="center" vertical="top"/>
    </xf>
    <xf numFmtId="0" fontId="10" fillId="33" borderId="15" xfId="0" applyFont="1" applyFill="1" applyBorder="1" applyAlignment="1">
      <alignment horizontal="center" vertical="center"/>
    </xf>
    <xf numFmtId="4" fontId="10" fillId="33" borderId="15" xfId="0" applyNumberFormat="1" applyFont="1" applyFill="1" applyBorder="1" applyAlignment="1">
      <alignment horizontal="center" vertical="center"/>
    </xf>
    <xf numFmtId="4" fontId="10" fillId="33" borderId="15" xfId="0" applyNumberFormat="1" applyFont="1" applyFill="1" applyBorder="1" applyAlignment="1">
      <alignment horizontal="center"/>
    </xf>
    <xf numFmtId="4" fontId="4" fillId="33" borderId="15" xfId="0" applyNumberFormat="1" applyFont="1" applyFill="1" applyBorder="1" applyAlignment="1">
      <alignment horizontal="center" vertical="center"/>
    </xf>
    <xf numFmtId="0" fontId="0" fillId="33" borderId="16" xfId="0" applyFont="1" applyFill="1" applyBorder="1" applyAlignment="1">
      <alignment vertical="top"/>
    </xf>
    <xf numFmtId="0" fontId="0" fillId="33" borderId="16" xfId="0" applyFont="1" applyFill="1" applyBorder="1" applyAlignment="1">
      <alignment/>
    </xf>
    <xf numFmtId="0" fontId="0" fillId="33" borderId="16" xfId="0" applyFont="1" applyFill="1" applyBorder="1" applyAlignment="1">
      <alignment/>
    </xf>
    <xf numFmtId="171" fontId="52" fillId="33" borderId="0" xfId="56" applyFont="1" applyFill="1" applyAlignment="1">
      <alignment/>
    </xf>
    <xf numFmtId="0" fontId="52" fillId="33" borderId="0" xfId="0" applyFont="1" applyFill="1" applyAlignment="1">
      <alignment/>
    </xf>
    <xf numFmtId="171" fontId="52" fillId="33" borderId="0" xfId="56" applyFont="1" applyFill="1" applyBorder="1" applyAlignment="1">
      <alignment/>
    </xf>
    <xf numFmtId="0" fontId="52" fillId="33" borderId="0" xfId="0" applyFont="1" applyFill="1" applyBorder="1" applyAlignment="1">
      <alignment/>
    </xf>
    <xf numFmtId="0" fontId="53" fillId="33" borderId="0" xfId="0" applyFont="1" applyFill="1" applyBorder="1" applyAlignment="1">
      <alignment/>
    </xf>
    <xf numFmtId="0" fontId="52" fillId="33" borderId="10" xfId="0" applyFont="1" applyFill="1" applyBorder="1" applyAlignment="1">
      <alignment/>
    </xf>
    <xf numFmtId="4" fontId="52" fillId="33" borderId="0" xfId="0" applyNumberFormat="1" applyFont="1" applyFill="1" applyAlignment="1">
      <alignment/>
    </xf>
    <xf numFmtId="0" fontId="14" fillId="33" borderId="11" xfId="0" applyFont="1" applyFill="1" applyBorder="1" applyAlignment="1">
      <alignment/>
    </xf>
    <xf numFmtId="0" fontId="14" fillId="33" borderId="0" xfId="0" applyFont="1" applyFill="1" applyBorder="1" applyAlignment="1">
      <alignment/>
    </xf>
    <xf numFmtId="0" fontId="14" fillId="33" borderId="10" xfId="0" applyFont="1" applyFill="1" applyBorder="1" applyAlignment="1">
      <alignment/>
    </xf>
    <xf numFmtId="0" fontId="0" fillId="33" borderId="17" xfId="0" applyFill="1" applyBorder="1" applyAlignment="1">
      <alignment/>
    </xf>
    <xf numFmtId="4" fontId="0" fillId="33" borderId="17" xfId="0" applyNumberFormat="1" applyFill="1" applyBorder="1" applyAlignment="1">
      <alignment/>
    </xf>
    <xf numFmtId="0" fontId="0" fillId="33" borderId="0" xfId="0" applyFill="1" applyBorder="1" applyAlignment="1">
      <alignment/>
    </xf>
    <xf numFmtId="4" fontId="0" fillId="33" borderId="0" xfId="0" applyNumberFormat="1" applyFill="1" applyBorder="1" applyAlignment="1">
      <alignment/>
    </xf>
    <xf numFmtId="178" fontId="0" fillId="33" borderId="0" xfId="0" applyNumberFormat="1" applyFont="1" applyFill="1" applyBorder="1" applyAlignment="1">
      <alignment vertical="top" wrapText="1"/>
    </xf>
    <xf numFmtId="171" fontId="1" fillId="33" borderId="18" xfId="56" applyFont="1" applyFill="1" applyBorder="1" applyAlignment="1">
      <alignment/>
    </xf>
    <xf numFmtId="4" fontId="0" fillId="33" borderId="0" xfId="0" applyNumberFormat="1" applyFill="1" applyAlignment="1">
      <alignment vertical="top"/>
    </xf>
    <xf numFmtId="171" fontId="0" fillId="33" borderId="0" xfId="56" applyFont="1" applyFill="1" applyBorder="1" applyAlignment="1">
      <alignment/>
    </xf>
    <xf numFmtId="171" fontId="1" fillId="33" borderId="0" xfId="56" applyFont="1" applyFill="1" applyBorder="1" applyAlignment="1">
      <alignment/>
    </xf>
    <xf numFmtId="0" fontId="0" fillId="33" borderId="0" xfId="0" applyFill="1" applyAlignment="1">
      <alignment horizontal="left"/>
    </xf>
    <xf numFmtId="4" fontId="0" fillId="33" borderId="10" xfId="0" applyNumberFormat="1" applyFont="1" applyFill="1" applyBorder="1" applyAlignment="1" applyProtection="1">
      <alignment/>
      <protection locked="0"/>
    </xf>
    <xf numFmtId="0" fontId="10" fillId="33" borderId="10" xfId="0" applyFont="1" applyFill="1" applyBorder="1" applyAlignment="1" applyProtection="1">
      <alignment horizontal="center" vertical="top" wrapText="1"/>
      <protection/>
    </xf>
    <xf numFmtId="0" fontId="10" fillId="33" borderId="10" xfId="0" applyNumberFormat="1" applyFont="1" applyFill="1" applyBorder="1" applyAlignment="1" applyProtection="1">
      <alignment vertical="top" wrapText="1"/>
      <protection/>
    </xf>
    <xf numFmtId="4" fontId="7" fillId="33" borderId="10" xfId="0" applyNumberFormat="1" applyFont="1" applyFill="1" applyBorder="1" applyAlignment="1" applyProtection="1">
      <alignment vertical="top"/>
      <protection/>
    </xf>
    <xf numFmtId="0" fontId="7" fillId="33" borderId="10" xfId="0" applyNumberFormat="1" applyFont="1" applyFill="1" applyBorder="1" applyAlignment="1" applyProtection="1">
      <alignment vertical="top" wrapText="1"/>
      <protection/>
    </xf>
    <xf numFmtId="0" fontId="10" fillId="33" borderId="10" xfId="0" applyFont="1" applyFill="1" applyBorder="1" applyAlignment="1" applyProtection="1">
      <alignment horizontal="right" vertical="top" wrapText="1"/>
      <protection/>
    </xf>
    <xf numFmtId="0" fontId="4" fillId="33" borderId="10" xfId="0" applyFont="1" applyFill="1" applyBorder="1" applyAlignment="1" applyProtection="1">
      <alignment vertical="top" wrapText="1"/>
      <protection/>
    </xf>
    <xf numFmtId="0" fontId="4" fillId="33" borderId="10" xfId="0" applyNumberFormat="1" applyFont="1" applyFill="1" applyBorder="1" applyAlignment="1" applyProtection="1">
      <alignment vertical="top" wrapText="1"/>
      <protection/>
    </xf>
    <xf numFmtId="4" fontId="0" fillId="33" borderId="10" xfId="0" applyNumberFormat="1" applyFont="1" applyFill="1" applyBorder="1" applyAlignment="1" applyProtection="1">
      <alignment vertical="top"/>
      <protection/>
    </xf>
    <xf numFmtId="0" fontId="4" fillId="33" borderId="10" xfId="0" applyFont="1" applyFill="1" applyBorder="1" applyAlignment="1" applyProtection="1">
      <alignment horizontal="right" vertical="top" wrapText="1"/>
      <protection/>
    </xf>
    <xf numFmtId="0" fontId="0" fillId="33" borderId="10" xfId="0" applyFont="1" applyFill="1" applyBorder="1" applyAlignment="1" applyProtection="1">
      <alignment horizontal="right" vertical="top"/>
      <protection/>
    </xf>
    <xf numFmtId="181" fontId="0" fillId="33" borderId="10" xfId="0" applyNumberFormat="1" applyFont="1" applyFill="1" applyBorder="1" applyAlignment="1" applyProtection="1">
      <alignment vertical="justify" wrapText="1"/>
      <protection/>
    </xf>
    <xf numFmtId="4" fontId="0" fillId="33" borderId="10" xfId="0" applyNumberFormat="1" applyFont="1" applyFill="1" applyBorder="1" applyAlignment="1" applyProtection="1">
      <alignment wrapText="1"/>
      <protection/>
    </xf>
    <xf numFmtId="0" fontId="0" fillId="33" borderId="10" xfId="0" applyNumberFormat="1" applyFont="1" applyFill="1" applyBorder="1" applyAlignment="1" applyProtection="1">
      <alignment vertical="top" wrapText="1"/>
      <protection/>
    </xf>
    <xf numFmtId="4" fontId="0" fillId="33" borderId="10" xfId="0" applyNumberFormat="1" applyFont="1" applyFill="1" applyBorder="1" applyAlignment="1" applyProtection="1">
      <alignment/>
      <protection/>
    </xf>
    <xf numFmtId="2" fontId="0" fillId="33" borderId="10" xfId="0" applyNumberFormat="1" applyFont="1" applyFill="1" applyBorder="1" applyAlignment="1" applyProtection="1">
      <alignment horizontal="right" vertical="top"/>
      <protection/>
    </xf>
    <xf numFmtId="0" fontId="0" fillId="33" borderId="10" xfId="0" applyFont="1" applyFill="1" applyBorder="1" applyAlignment="1" applyProtection="1">
      <alignment horizontal="right" vertical="top" wrapText="1"/>
      <protection/>
    </xf>
    <xf numFmtId="2" fontId="4" fillId="33" borderId="10" xfId="69" applyNumberFormat="1" applyFont="1" applyFill="1" applyBorder="1" applyAlignment="1" applyProtection="1">
      <alignment horizontal="right"/>
      <protection/>
    </xf>
    <xf numFmtId="0" fontId="4" fillId="33" borderId="10" xfId="69" applyFont="1" applyFill="1" applyBorder="1" applyProtection="1">
      <alignment/>
      <protection/>
    </xf>
    <xf numFmtId="4" fontId="0" fillId="33" borderId="10" xfId="69" applyNumberFormat="1" applyFont="1" applyFill="1" applyBorder="1" applyAlignment="1" applyProtection="1">
      <alignment horizontal="center"/>
      <protection/>
    </xf>
    <xf numFmtId="0" fontId="0" fillId="33" borderId="10" xfId="0" applyFont="1" applyFill="1" applyBorder="1" applyAlignment="1" applyProtection="1">
      <alignment vertical="top" wrapText="1"/>
      <protection/>
    </xf>
    <xf numFmtId="0" fontId="0" fillId="33" borderId="14" xfId="0" applyFont="1" applyFill="1" applyBorder="1" applyAlignment="1" applyProtection="1">
      <alignment vertical="top" wrapText="1"/>
      <protection/>
    </xf>
    <xf numFmtId="0" fontId="0" fillId="33" borderId="14" xfId="0" applyNumberFormat="1" applyFont="1" applyFill="1" applyBorder="1" applyAlignment="1" applyProtection="1">
      <alignment vertical="top" wrapText="1"/>
      <protection/>
    </xf>
    <xf numFmtId="4" fontId="0" fillId="33" borderId="14" xfId="0" applyNumberFormat="1" applyFont="1" applyFill="1" applyBorder="1" applyAlignment="1" applyProtection="1">
      <alignment vertical="top"/>
      <protection/>
    </xf>
    <xf numFmtId="2" fontId="0" fillId="33" borderId="10" xfId="0" applyNumberFormat="1" applyFont="1" applyFill="1" applyBorder="1" applyAlignment="1" applyProtection="1">
      <alignment vertical="top" wrapText="1"/>
      <protection/>
    </xf>
    <xf numFmtId="49" fontId="0" fillId="33" borderId="10" xfId="71" applyNumberFormat="1" applyFont="1" applyFill="1" applyBorder="1" applyAlignment="1" applyProtection="1">
      <alignment vertical="center" wrapText="1"/>
      <protection/>
    </xf>
    <xf numFmtId="0" fontId="0" fillId="33" borderId="10" xfId="69" applyFont="1" applyFill="1" applyBorder="1" applyAlignment="1" applyProtection="1">
      <alignment horizontal="justify" vertical="center"/>
      <protection/>
    </xf>
    <xf numFmtId="178" fontId="0" fillId="33" borderId="10" xfId="69" applyNumberFormat="1" applyFont="1" applyFill="1" applyBorder="1" applyAlignment="1" applyProtection="1">
      <alignment vertical="center" wrapText="1"/>
      <protection/>
    </xf>
    <xf numFmtId="4" fontId="4" fillId="33" borderId="10" xfId="0" applyNumberFormat="1" applyFont="1" applyFill="1" applyBorder="1" applyAlignment="1" applyProtection="1">
      <alignment vertical="top"/>
      <protection/>
    </xf>
    <xf numFmtId="0" fontId="0" fillId="33" borderId="14" xfId="0" applyFont="1" applyFill="1" applyBorder="1" applyAlignment="1" applyProtection="1">
      <alignment horizontal="right" vertical="top" wrapText="1"/>
      <protection/>
    </xf>
    <xf numFmtId="4" fontId="0" fillId="33" borderId="10" xfId="0" applyNumberFormat="1" applyFont="1" applyFill="1" applyBorder="1" applyAlignment="1" applyProtection="1">
      <alignment vertical="center"/>
      <protection/>
    </xf>
    <xf numFmtId="4" fontId="0" fillId="33" borderId="14" xfId="0" applyNumberFormat="1" applyFont="1" applyFill="1" applyBorder="1" applyAlignment="1" applyProtection="1">
      <alignment vertical="center"/>
      <protection/>
    </xf>
    <xf numFmtId="0" fontId="0" fillId="33" borderId="16" xfId="0" applyFont="1" applyFill="1" applyBorder="1" applyAlignment="1" applyProtection="1">
      <alignment horizontal="center" vertical="top" wrapText="1"/>
      <protection/>
    </xf>
    <xf numFmtId="0" fontId="0" fillId="33" borderId="16" xfId="0" applyNumberFormat="1" applyFont="1" applyFill="1" applyBorder="1" applyAlignment="1" applyProtection="1">
      <alignment vertical="top" wrapText="1"/>
      <protection/>
    </xf>
    <xf numFmtId="4" fontId="0" fillId="33" borderId="16" xfId="0" applyNumberFormat="1" applyFont="1" applyFill="1" applyBorder="1" applyAlignment="1" applyProtection="1">
      <alignment vertical="top"/>
      <protection/>
    </xf>
    <xf numFmtId="0" fontId="0" fillId="33" borderId="10" xfId="0" applyFont="1" applyFill="1" applyBorder="1" applyAlignment="1" applyProtection="1">
      <alignment horizontal="center" vertical="top" wrapText="1"/>
      <protection/>
    </xf>
    <xf numFmtId="4" fontId="0" fillId="33" borderId="14" xfId="0" applyNumberFormat="1" applyFont="1" applyFill="1" applyBorder="1" applyAlignment="1" applyProtection="1">
      <alignment/>
      <protection/>
    </xf>
    <xf numFmtId="2" fontId="4" fillId="33" borderId="10" xfId="0" applyNumberFormat="1" applyFont="1" applyFill="1" applyBorder="1" applyAlignment="1" applyProtection="1">
      <alignment vertical="top" wrapText="1"/>
      <protection/>
    </xf>
    <xf numFmtId="4" fontId="4" fillId="33" borderId="10" xfId="0" applyNumberFormat="1" applyFont="1" applyFill="1" applyBorder="1" applyAlignment="1" applyProtection="1">
      <alignment/>
      <protection/>
    </xf>
    <xf numFmtId="0" fontId="7" fillId="33" borderId="10" xfId="0" applyFont="1" applyFill="1" applyBorder="1" applyAlignment="1" applyProtection="1">
      <alignment horizontal="center" vertical="top" wrapText="1"/>
      <protection/>
    </xf>
    <xf numFmtId="0" fontId="0" fillId="33" borderId="10" xfId="0" applyFont="1" applyFill="1" applyBorder="1" applyAlignment="1" applyProtection="1">
      <alignment horizontal="left" vertical="center" wrapText="1"/>
      <protection/>
    </xf>
    <xf numFmtId="178" fontId="0" fillId="33" borderId="10" xfId="0" applyNumberFormat="1" applyFont="1" applyFill="1" applyBorder="1" applyAlignment="1" applyProtection="1">
      <alignment vertical="center" wrapText="1"/>
      <protection/>
    </xf>
    <xf numFmtId="0" fontId="4" fillId="33" borderId="10" xfId="0" applyNumberFormat="1" applyFont="1" applyFill="1" applyBorder="1" applyAlignment="1" applyProtection="1">
      <alignment vertical="top"/>
      <protection/>
    </xf>
    <xf numFmtId="0" fontId="4" fillId="33" borderId="10" xfId="0" applyNumberFormat="1" applyFont="1" applyFill="1" applyBorder="1" applyAlignment="1" applyProtection="1">
      <alignment vertical="justify"/>
      <protection/>
    </xf>
    <xf numFmtId="4" fontId="0" fillId="33" borderId="10" xfId="0" applyNumberFormat="1" applyFont="1" applyFill="1" applyBorder="1" applyAlignment="1" applyProtection="1">
      <alignment horizontal="center"/>
      <protection/>
    </xf>
    <xf numFmtId="217" fontId="0" fillId="33" borderId="10" xfId="0" applyNumberFormat="1" applyFont="1" applyFill="1" applyBorder="1" applyAlignment="1" applyProtection="1">
      <alignment horizontal="right" vertical="top"/>
      <protection/>
    </xf>
    <xf numFmtId="0" fontId="0" fillId="33" borderId="10" xfId="0" applyNumberFormat="1" applyFont="1" applyFill="1" applyBorder="1" applyAlignment="1" applyProtection="1">
      <alignment/>
      <protection/>
    </xf>
    <xf numFmtId="0" fontId="0" fillId="33" borderId="14" xfId="0" applyFont="1" applyFill="1" applyBorder="1" applyAlignment="1" applyProtection="1">
      <alignment vertical="top"/>
      <protection/>
    </xf>
    <xf numFmtId="0" fontId="0" fillId="33" borderId="14" xfId="0" applyNumberFormat="1" applyFont="1" applyFill="1" applyBorder="1" applyAlignment="1" applyProtection="1">
      <alignment vertical="top"/>
      <protection/>
    </xf>
    <xf numFmtId="2" fontId="0" fillId="33" borderId="10" xfId="0" applyNumberFormat="1" applyFont="1" applyFill="1" applyBorder="1" applyAlignment="1" applyProtection="1">
      <alignment horizontal="right" vertical="top" wrapText="1"/>
      <protection/>
    </xf>
    <xf numFmtId="37" fontId="4" fillId="33" borderId="10" xfId="71" applyNumberFormat="1" applyFont="1" applyFill="1" applyBorder="1" applyAlignment="1" applyProtection="1">
      <alignment horizontal="right" vertical="top" wrapText="1"/>
      <protection/>
    </xf>
    <xf numFmtId="49" fontId="4" fillId="33" borderId="10" xfId="71" applyNumberFormat="1" applyFont="1" applyFill="1" applyBorder="1" applyAlignment="1" applyProtection="1">
      <alignment vertical="center" wrapText="1"/>
      <protection/>
    </xf>
    <xf numFmtId="217" fontId="0" fillId="33" borderId="10" xfId="71" applyNumberFormat="1" applyFont="1" applyFill="1" applyBorder="1" applyAlignment="1" applyProtection="1">
      <alignment horizontal="right" vertical="top" wrapText="1"/>
      <protection/>
    </xf>
    <xf numFmtId="39" fontId="0" fillId="33" borderId="10" xfId="71" applyNumberFormat="1" applyFont="1" applyFill="1" applyBorder="1" applyAlignment="1" applyProtection="1">
      <alignment horizontal="right" vertical="top" wrapText="1"/>
      <protection/>
    </xf>
    <xf numFmtId="0" fontId="0" fillId="33" borderId="10" xfId="66" applyFont="1" applyFill="1" applyBorder="1" applyAlignment="1" applyProtection="1">
      <alignment horizontal="right"/>
      <protection/>
    </xf>
    <xf numFmtId="0" fontId="0" fillId="33" borderId="10" xfId="66" applyFont="1" applyFill="1" applyBorder="1" applyAlignment="1" applyProtection="1">
      <alignment wrapText="1"/>
      <protection/>
    </xf>
    <xf numFmtId="217" fontId="0" fillId="33" borderId="10" xfId="71" applyNumberFormat="1" applyFont="1" applyFill="1" applyBorder="1" applyAlignment="1" applyProtection="1">
      <alignment horizontal="right" vertical="center" wrapText="1"/>
      <protection/>
    </xf>
    <xf numFmtId="0" fontId="10" fillId="33" borderId="11" xfId="0" applyFont="1" applyFill="1" applyBorder="1" applyAlignment="1" applyProtection="1">
      <alignment vertical="top"/>
      <protection/>
    </xf>
    <xf numFmtId="0" fontId="10" fillId="33" borderId="11" xfId="0" applyFont="1" applyFill="1" applyBorder="1" applyAlignment="1" applyProtection="1">
      <alignment horizontal="center" vertical="top"/>
      <protection/>
    </xf>
    <xf numFmtId="0" fontId="10" fillId="33" borderId="10" xfId="0" applyFont="1" applyFill="1" applyBorder="1" applyAlignment="1" applyProtection="1">
      <alignment vertical="top"/>
      <protection/>
    </xf>
    <xf numFmtId="0" fontId="7" fillId="33" borderId="14" xfId="0" applyFont="1" applyFill="1" applyBorder="1" applyAlignment="1" applyProtection="1">
      <alignment horizontal="center" vertical="top" wrapText="1"/>
      <protection/>
    </xf>
    <xf numFmtId="0" fontId="7" fillId="33" borderId="14" xfId="0" applyNumberFormat="1" applyFont="1" applyFill="1" applyBorder="1" applyAlignment="1" applyProtection="1">
      <alignment vertical="top" wrapText="1"/>
      <protection/>
    </xf>
    <xf numFmtId="4" fontId="7" fillId="33" borderId="14" xfId="0" applyNumberFormat="1" applyFont="1" applyFill="1" applyBorder="1" applyAlignment="1" applyProtection="1">
      <alignment vertical="top"/>
      <protection/>
    </xf>
    <xf numFmtId="1" fontId="0" fillId="33" borderId="10" xfId="0" applyNumberFormat="1" applyFont="1" applyFill="1" applyBorder="1" applyAlignment="1" applyProtection="1">
      <alignment vertical="top" wrapText="1"/>
      <protection/>
    </xf>
    <xf numFmtId="0" fontId="0" fillId="33" borderId="10" xfId="0" applyNumberFormat="1" applyFont="1" applyFill="1" applyBorder="1" applyAlignment="1" applyProtection="1">
      <alignment vertical="top"/>
      <protection/>
    </xf>
    <xf numFmtId="0" fontId="10" fillId="33" borderId="10" xfId="0" applyFont="1" applyFill="1" applyBorder="1" applyAlignment="1" applyProtection="1">
      <alignment horizontal="center" vertical="top"/>
      <protection/>
    </xf>
    <xf numFmtId="4" fontId="0" fillId="33" borderId="10" xfId="56" applyNumberFormat="1" applyFont="1" applyFill="1" applyBorder="1" applyAlignment="1" applyProtection="1">
      <alignment horizontal="right" vertical="center" wrapText="1"/>
      <protection/>
    </xf>
    <xf numFmtId="0" fontId="10" fillId="33" borderId="14" xfId="0" applyFont="1" applyFill="1" applyBorder="1" applyAlignment="1" applyProtection="1">
      <alignment vertical="top"/>
      <protection/>
    </xf>
    <xf numFmtId="0" fontId="10" fillId="33" borderId="14" xfId="0" applyFont="1" applyFill="1" applyBorder="1" applyAlignment="1" applyProtection="1">
      <alignment horizontal="center" vertical="top"/>
      <protection/>
    </xf>
    <xf numFmtId="0" fontId="10" fillId="33" borderId="16" xfId="0" applyFont="1" applyFill="1" applyBorder="1" applyAlignment="1" applyProtection="1">
      <alignment vertical="top"/>
      <protection/>
    </xf>
    <xf numFmtId="0" fontId="10" fillId="33" borderId="19" xfId="0" applyFont="1" applyFill="1" applyBorder="1" applyAlignment="1" applyProtection="1">
      <alignment horizontal="center" vertical="top"/>
      <protection/>
    </xf>
    <xf numFmtId="0" fontId="7" fillId="33" borderId="10" xfId="0" applyFont="1" applyFill="1" applyBorder="1" applyAlignment="1" applyProtection="1">
      <alignment horizontal="center" vertical="top"/>
      <protection/>
    </xf>
    <xf numFmtId="0" fontId="10" fillId="33" borderId="10" xfId="0" applyFont="1" applyFill="1" applyBorder="1" applyAlignment="1" applyProtection="1">
      <alignment horizontal="right" vertical="top"/>
      <protection/>
    </xf>
    <xf numFmtId="0" fontId="7" fillId="33" borderId="10" xfId="0" applyFont="1" applyFill="1" applyBorder="1" applyAlignment="1" applyProtection="1">
      <alignment horizontal="right" vertical="top"/>
      <protection/>
    </xf>
    <xf numFmtId="182" fontId="7" fillId="33" borderId="10" xfId="0" applyNumberFormat="1" applyFont="1" applyFill="1" applyBorder="1" applyAlignment="1" applyProtection="1">
      <alignment vertical="top"/>
      <protection/>
    </xf>
    <xf numFmtId="182" fontId="7" fillId="33" borderId="10" xfId="73" applyNumberFormat="1" applyFont="1" applyFill="1" applyBorder="1" applyAlignment="1" applyProtection="1">
      <alignment vertical="top"/>
      <protection/>
    </xf>
    <xf numFmtId="49" fontId="0" fillId="33" borderId="20" xfId="0" applyNumberFormat="1" applyFont="1" applyFill="1" applyBorder="1" applyAlignment="1" applyProtection="1">
      <alignment horizontal="right" vertical="center"/>
      <protection/>
    </xf>
    <xf numFmtId="0" fontId="0" fillId="33" borderId="21" xfId="0" applyFont="1" applyFill="1" applyBorder="1" applyAlignment="1" applyProtection="1">
      <alignment horizontal="right" vertical="top" wrapText="1"/>
      <protection/>
    </xf>
    <xf numFmtId="10" fontId="0" fillId="33" borderId="21" xfId="0" applyNumberFormat="1" applyFont="1" applyFill="1" applyBorder="1" applyAlignment="1" applyProtection="1">
      <alignment vertical="top"/>
      <protection/>
    </xf>
    <xf numFmtId="0" fontId="10" fillId="33" borderId="14" xfId="0" applyFont="1" applyFill="1" applyBorder="1" applyAlignment="1" applyProtection="1">
      <alignment horizontal="right" vertical="top"/>
      <protection/>
    </xf>
    <xf numFmtId="4" fontId="7" fillId="33" borderId="10" xfId="0" applyNumberFormat="1" applyFont="1" applyFill="1" applyBorder="1" applyAlignment="1" applyProtection="1">
      <alignment vertical="top"/>
      <protection locked="0"/>
    </xf>
    <xf numFmtId="4" fontId="0" fillId="33" borderId="10" xfId="0" applyNumberFormat="1" applyFont="1" applyFill="1" applyBorder="1" applyAlignment="1" applyProtection="1">
      <alignment vertical="top"/>
      <protection locked="0"/>
    </xf>
    <xf numFmtId="212" fontId="0" fillId="33" borderId="10" xfId="0" applyNumberFormat="1" applyFont="1" applyFill="1" applyBorder="1" applyAlignment="1" applyProtection="1">
      <alignment horizontal="right" wrapText="1"/>
      <protection locked="0"/>
    </xf>
    <xf numFmtId="212" fontId="0" fillId="33" borderId="10" xfId="0" applyNumberFormat="1" applyFont="1" applyFill="1" applyBorder="1" applyAlignment="1" applyProtection="1">
      <alignment wrapText="1"/>
      <protection locked="0"/>
    </xf>
    <xf numFmtId="4" fontId="0" fillId="33" borderId="10" xfId="69" applyNumberFormat="1" applyFont="1" applyFill="1" applyBorder="1" applyAlignment="1" applyProtection="1">
      <alignment horizontal="center"/>
      <protection locked="0"/>
    </xf>
    <xf numFmtId="4" fontId="0" fillId="33" borderId="14" xfId="0" applyNumberFormat="1" applyFont="1" applyFill="1" applyBorder="1" applyAlignment="1" applyProtection="1">
      <alignment vertical="top"/>
      <protection locked="0"/>
    </xf>
    <xf numFmtId="4" fontId="0" fillId="33" borderId="10" xfId="0" applyNumberFormat="1" applyFont="1" applyFill="1" applyBorder="1" applyAlignment="1" applyProtection="1">
      <alignment horizontal="right" vertical="top" wrapText="1"/>
      <protection locked="0"/>
    </xf>
    <xf numFmtId="4" fontId="0" fillId="33" borderId="10" xfId="70" applyNumberFormat="1" applyFont="1" applyFill="1" applyBorder="1" applyAlignment="1" applyProtection="1">
      <alignment horizontal="right"/>
      <protection locked="0"/>
    </xf>
    <xf numFmtId="4" fontId="0" fillId="33" borderId="10" xfId="0" applyNumberFormat="1" applyFont="1" applyFill="1" applyBorder="1" applyAlignment="1" applyProtection="1">
      <alignment horizontal="right"/>
      <protection locked="0"/>
    </xf>
    <xf numFmtId="4" fontId="0" fillId="33" borderId="10" xfId="0" applyNumberFormat="1" applyFont="1" applyFill="1" applyBorder="1" applyAlignment="1" applyProtection="1">
      <alignment horizontal="right" wrapText="1"/>
      <protection locked="0"/>
    </xf>
    <xf numFmtId="212" fontId="0" fillId="33" borderId="10" xfId="58" applyNumberFormat="1" applyFont="1" applyFill="1" applyBorder="1" applyAlignment="1" applyProtection="1">
      <alignment horizontal="right" vertical="center" wrapText="1"/>
      <protection locked="0"/>
    </xf>
    <xf numFmtId="4" fontId="0" fillId="33" borderId="10" xfId="70" applyNumberFormat="1" applyFont="1" applyFill="1" applyBorder="1" applyAlignment="1" applyProtection="1">
      <alignment vertical="center"/>
      <protection locked="0"/>
    </xf>
    <xf numFmtId="4" fontId="4" fillId="33" borderId="10" xfId="0" applyNumberFormat="1" applyFont="1" applyFill="1" applyBorder="1" applyAlignment="1" applyProtection="1">
      <alignment vertical="top"/>
      <protection locked="0"/>
    </xf>
    <xf numFmtId="4" fontId="4" fillId="33" borderId="10" xfId="0" applyNumberFormat="1" applyFont="1" applyFill="1" applyBorder="1" applyAlignment="1" applyProtection="1">
      <alignment/>
      <protection locked="0"/>
    </xf>
    <xf numFmtId="4" fontId="0" fillId="33" borderId="10" xfId="0" applyNumberFormat="1" applyFont="1" applyFill="1" applyBorder="1" applyAlignment="1" applyProtection="1">
      <alignment vertical="center"/>
      <protection locked="0"/>
    </xf>
    <xf numFmtId="4" fontId="0" fillId="33" borderId="14" xfId="0" applyNumberFormat="1" applyFont="1" applyFill="1" applyBorder="1" applyAlignment="1" applyProtection="1">
      <alignment vertical="center"/>
      <protection locked="0"/>
    </xf>
    <xf numFmtId="4" fontId="0" fillId="33" borderId="16" xfId="0" applyNumberFormat="1" applyFont="1" applyFill="1" applyBorder="1" applyAlignment="1" applyProtection="1">
      <alignment vertical="top"/>
      <protection locked="0"/>
    </xf>
    <xf numFmtId="4" fontId="0" fillId="33" borderId="14" xfId="0" applyNumberFormat="1" applyFont="1" applyFill="1" applyBorder="1" applyAlignment="1" applyProtection="1">
      <alignment/>
      <protection locked="0"/>
    </xf>
    <xf numFmtId="4" fontId="52" fillId="33" borderId="10" xfId="0" applyNumberFormat="1" applyFont="1" applyFill="1" applyBorder="1" applyAlignment="1" applyProtection="1">
      <alignment/>
      <protection locked="0"/>
    </xf>
    <xf numFmtId="178" fontId="0" fillId="33" borderId="10" xfId="0" applyNumberFormat="1" applyFont="1" applyFill="1" applyBorder="1" applyAlignment="1" applyProtection="1">
      <alignment vertical="center" wrapText="1"/>
      <protection locked="0"/>
    </xf>
    <xf numFmtId="4" fontId="0" fillId="33" borderId="10" xfId="0" applyNumberFormat="1" applyFont="1" applyFill="1" applyBorder="1" applyAlignment="1" applyProtection="1">
      <alignment horizontal="center"/>
      <protection locked="0"/>
    </xf>
    <xf numFmtId="178" fontId="0" fillId="33" borderId="10" xfId="0" applyNumberFormat="1" applyFont="1" applyFill="1" applyBorder="1" applyAlignment="1" applyProtection="1">
      <alignment horizontal="right" vertical="center"/>
      <protection locked="0"/>
    </xf>
    <xf numFmtId="4" fontId="0" fillId="33" borderId="10" xfId="66" applyNumberFormat="1" applyFont="1" applyFill="1" applyBorder="1" applyAlignment="1" applyProtection="1">
      <alignment horizontal="right" vertical="justify" wrapText="1"/>
      <protection locked="0"/>
    </xf>
    <xf numFmtId="4" fontId="0" fillId="33" borderId="10" xfId="66" applyNumberFormat="1" applyFont="1" applyFill="1" applyBorder="1" applyAlignment="1" applyProtection="1">
      <alignment horizontal="right" wrapText="1"/>
      <protection locked="0"/>
    </xf>
    <xf numFmtId="4" fontId="0" fillId="33" borderId="10" xfId="0" applyNumberFormat="1" applyFont="1" applyFill="1" applyBorder="1" applyAlignment="1" applyProtection="1">
      <alignment/>
      <protection locked="0"/>
    </xf>
    <xf numFmtId="4" fontId="0" fillId="33" borderId="10" xfId="0" applyNumberFormat="1" applyFont="1" applyFill="1" applyBorder="1" applyAlignment="1" applyProtection="1">
      <alignment horizontal="right" vertical="center"/>
      <protection locked="0"/>
    </xf>
    <xf numFmtId="4" fontId="4" fillId="33" borderId="22" xfId="0" applyNumberFormat="1" applyFont="1" applyFill="1" applyBorder="1" applyAlignment="1" applyProtection="1">
      <alignment vertical="top"/>
      <protection locked="0"/>
    </xf>
    <xf numFmtId="0" fontId="4" fillId="33" borderId="10" xfId="0" applyFont="1" applyFill="1" applyBorder="1" applyAlignment="1" applyProtection="1">
      <alignment horizontal="center" vertical="top"/>
      <protection locked="0"/>
    </xf>
    <xf numFmtId="4" fontId="10" fillId="33" borderId="10" xfId="0" applyNumberFormat="1" applyFont="1" applyFill="1" applyBorder="1" applyAlignment="1" applyProtection="1">
      <alignment vertical="top"/>
      <protection locked="0"/>
    </xf>
    <xf numFmtId="4" fontId="7" fillId="33" borderId="10" xfId="60" applyNumberFormat="1" applyFont="1" applyFill="1" applyBorder="1" applyAlignment="1" applyProtection="1">
      <alignment horizontal="right" vertical="center" wrapText="1"/>
      <protection locked="0"/>
    </xf>
    <xf numFmtId="4" fontId="0" fillId="33" borderId="10" xfId="0" applyNumberFormat="1" applyFont="1" applyFill="1" applyBorder="1" applyAlignment="1" applyProtection="1">
      <alignment horizontal="right" vertical="center" wrapText="1"/>
      <protection locked="0"/>
    </xf>
    <xf numFmtId="4" fontId="0" fillId="33" borderId="10" xfId="60" applyNumberFormat="1" applyFont="1" applyFill="1" applyBorder="1" applyAlignment="1" applyProtection="1">
      <alignment horizontal="right" vertical="center" wrapText="1"/>
      <protection locked="0"/>
    </xf>
    <xf numFmtId="0" fontId="4" fillId="33" borderId="14" xfId="0" applyFont="1" applyFill="1" applyBorder="1" applyAlignment="1" applyProtection="1">
      <alignment vertical="top"/>
      <protection locked="0"/>
    </xf>
    <xf numFmtId="4" fontId="10" fillId="33" borderId="14" xfId="0" applyNumberFormat="1" applyFont="1" applyFill="1" applyBorder="1" applyAlignment="1" applyProtection="1">
      <alignment vertical="top"/>
      <protection locked="0"/>
    </xf>
    <xf numFmtId="0" fontId="4" fillId="33" borderId="16" xfId="0" applyFont="1" applyFill="1" applyBorder="1" applyAlignment="1" applyProtection="1">
      <alignment vertical="top"/>
      <protection locked="0"/>
    </xf>
    <xf numFmtId="4" fontId="10" fillId="33" borderId="16" xfId="0" applyNumberFormat="1" applyFont="1" applyFill="1" applyBorder="1" applyAlignment="1" applyProtection="1">
      <alignment vertical="top"/>
      <protection locked="0"/>
    </xf>
    <xf numFmtId="0" fontId="0" fillId="33" borderId="0" xfId="0" applyFont="1" applyFill="1" applyAlignment="1" applyProtection="1">
      <alignment vertical="top"/>
      <protection locked="0"/>
    </xf>
    <xf numFmtId="0" fontId="0" fillId="33" borderId="16" xfId="0" applyFont="1" applyFill="1" applyBorder="1" applyAlignment="1" applyProtection="1">
      <alignment/>
      <protection locked="0"/>
    </xf>
    <xf numFmtId="43" fontId="7" fillId="33" borderId="10" xfId="0" applyNumberFormat="1" applyFont="1" applyFill="1" applyBorder="1" applyAlignment="1" applyProtection="1">
      <alignment horizontal="center" vertical="top"/>
      <protection/>
    </xf>
    <xf numFmtId="43" fontId="0" fillId="33" borderId="10" xfId="0" applyNumberFormat="1" applyFont="1" applyFill="1" applyBorder="1" applyAlignment="1" applyProtection="1">
      <alignment horizontal="center" vertical="top"/>
      <protection/>
    </xf>
    <xf numFmtId="181" fontId="0" fillId="33" borderId="10" xfId="0" applyNumberFormat="1" applyFont="1" applyFill="1" applyBorder="1" applyAlignment="1" applyProtection="1">
      <alignment horizontal="center"/>
      <protection/>
    </xf>
    <xf numFmtId="43" fontId="0" fillId="33" borderId="10" xfId="0" applyNumberFormat="1" applyFont="1" applyFill="1" applyBorder="1" applyAlignment="1" applyProtection="1">
      <alignment horizontal="center"/>
      <protection/>
    </xf>
    <xf numFmtId="43" fontId="0" fillId="33" borderId="14" xfId="0" applyNumberFormat="1" applyFont="1" applyFill="1" applyBorder="1" applyAlignment="1" applyProtection="1">
      <alignment horizontal="center" vertical="top"/>
      <protection/>
    </xf>
    <xf numFmtId="39" fontId="0" fillId="33" borderId="10" xfId="71" applyFont="1" applyFill="1" applyBorder="1" applyAlignment="1" applyProtection="1">
      <alignment horizontal="center" vertical="center" wrapText="1"/>
      <protection/>
    </xf>
    <xf numFmtId="39" fontId="0" fillId="33" borderId="10" xfId="71" applyFont="1" applyFill="1" applyBorder="1" applyAlignment="1" applyProtection="1">
      <alignment horizontal="center" wrapText="1"/>
      <protection/>
    </xf>
    <xf numFmtId="0" fontId="0" fillId="33" borderId="10" xfId="69" applyFont="1" applyFill="1" applyBorder="1" applyAlignment="1" applyProtection="1">
      <alignment horizontal="center" vertical="center" wrapText="1"/>
      <protection/>
    </xf>
    <xf numFmtId="43" fontId="4" fillId="33" borderId="10" xfId="0" applyNumberFormat="1" applyFont="1" applyFill="1" applyBorder="1" applyAlignment="1" applyProtection="1">
      <alignment horizontal="center" vertical="top"/>
      <protection/>
    </xf>
    <xf numFmtId="43" fontId="0" fillId="33" borderId="10" xfId="0" applyNumberFormat="1" applyFont="1" applyFill="1" applyBorder="1" applyAlignment="1" applyProtection="1">
      <alignment horizontal="center" vertical="center"/>
      <protection/>
    </xf>
    <xf numFmtId="43" fontId="0" fillId="33" borderId="14" xfId="0" applyNumberFormat="1" applyFont="1" applyFill="1" applyBorder="1" applyAlignment="1" applyProtection="1">
      <alignment horizontal="center" vertical="center"/>
      <protection/>
    </xf>
    <xf numFmtId="43" fontId="0" fillId="33" borderId="16" xfId="0" applyNumberFormat="1" applyFont="1" applyFill="1" applyBorder="1" applyAlignment="1" applyProtection="1">
      <alignment horizontal="center" vertical="top"/>
      <protection/>
    </xf>
    <xf numFmtId="43" fontId="0" fillId="33" borderId="14" xfId="0" applyNumberFormat="1" applyFont="1" applyFill="1" applyBorder="1" applyAlignment="1" applyProtection="1">
      <alignment horizontal="center"/>
      <protection/>
    </xf>
    <xf numFmtId="43" fontId="4" fillId="33" borderId="10" xfId="0" applyNumberFormat="1" applyFont="1" applyFill="1" applyBorder="1" applyAlignment="1" applyProtection="1">
      <alignment horizontal="center"/>
      <protection/>
    </xf>
    <xf numFmtId="0" fontId="0" fillId="33" borderId="10" xfId="0" applyFont="1" applyFill="1" applyBorder="1" applyAlignment="1" applyProtection="1">
      <alignment horizontal="center" vertical="center"/>
      <protection/>
    </xf>
    <xf numFmtId="43" fontId="7" fillId="33" borderId="14" xfId="0" applyNumberFormat="1" applyFont="1" applyFill="1" applyBorder="1" applyAlignment="1" applyProtection="1">
      <alignment horizontal="center" vertical="top"/>
      <protection/>
    </xf>
    <xf numFmtId="4" fontId="0" fillId="33" borderId="10" xfId="0" applyNumberFormat="1"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top"/>
      <protection/>
    </xf>
    <xf numFmtId="4" fontId="7" fillId="33" borderId="10" xfId="0" applyNumberFormat="1" applyFont="1" applyFill="1" applyBorder="1" applyAlignment="1" applyProtection="1">
      <alignment horizontal="center" vertical="top"/>
      <protection/>
    </xf>
    <xf numFmtId="0" fontId="0" fillId="33" borderId="21" xfId="67" applyFont="1" applyFill="1" applyBorder="1" applyAlignment="1" applyProtection="1">
      <alignment horizontal="center" vertical="top" wrapText="1"/>
      <protection/>
    </xf>
    <xf numFmtId="182" fontId="10" fillId="33" borderId="10" xfId="0" applyNumberFormat="1" applyFont="1" applyFill="1" applyBorder="1" applyAlignment="1" applyProtection="1">
      <alignment vertical="top"/>
      <protection/>
    </xf>
    <xf numFmtId="0" fontId="0" fillId="33" borderId="23" xfId="0" applyFont="1" applyFill="1" applyBorder="1" applyAlignment="1" applyProtection="1">
      <alignment horizontal="center" vertical="top"/>
      <protection locked="0"/>
    </xf>
    <xf numFmtId="0" fontId="0" fillId="33" borderId="23" xfId="0" applyFont="1" applyFill="1" applyBorder="1" applyAlignment="1" applyProtection="1">
      <alignment vertical="top"/>
      <protection locked="0"/>
    </xf>
    <xf numFmtId="0" fontId="4" fillId="33" borderId="10" xfId="0" applyNumberFormat="1" applyFont="1" applyFill="1" applyBorder="1" applyAlignment="1" applyProtection="1">
      <alignment vertical="top" wrapText="1"/>
      <protection locked="0"/>
    </xf>
    <xf numFmtId="0" fontId="0" fillId="33" borderId="23" xfId="0" applyFont="1" applyFill="1" applyBorder="1" applyAlignment="1" applyProtection="1">
      <alignment vertical="top"/>
      <protection locked="0"/>
    </xf>
    <xf numFmtId="0" fontId="2" fillId="33" borderId="0" xfId="0" applyFont="1" applyFill="1" applyBorder="1" applyAlignment="1">
      <alignment horizontal="center"/>
    </xf>
    <xf numFmtId="0" fontId="7" fillId="33" borderId="0" xfId="0" applyFont="1" applyFill="1" applyBorder="1" applyAlignment="1">
      <alignment horizontal="left" wrapText="1"/>
    </xf>
    <xf numFmtId="0" fontId="10" fillId="33" borderId="0" xfId="0" applyFont="1" applyFill="1" applyBorder="1" applyAlignment="1">
      <alignment horizontal="center"/>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ANALISIS EL PUERTO" xfId="37"/>
    <cellStyle name="Encabezado 4" xfId="38"/>
    <cellStyle name="Énfasis1" xfId="39"/>
    <cellStyle name="Énfasis2" xfId="40"/>
    <cellStyle name="Énfasis3" xfId="41"/>
    <cellStyle name="Énfasis4" xfId="42"/>
    <cellStyle name="Énfasis5" xfId="43"/>
    <cellStyle name="Énfasis6" xfId="44"/>
    <cellStyle name="Entrada" xfId="45"/>
    <cellStyle name="F2" xfId="46"/>
    <cellStyle name="F3" xfId="47"/>
    <cellStyle name="F4" xfId="48"/>
    <cellStyle name="F5" xfId="49"/>
    <cellStyle name="F6" xfId="50"/>
    <cellStyle name="F7" xfId="51"/>
    <cellStyle name="F8" xfId="52"/>
    <cellStyle name="Hyperlink" xfId="53"/>
    <cellStyle name="Followed Hyperlink" xfId="54"/>
    <cellStyle name="Incorrecto" xfId="55"/>
    <cellStyle name="Comma" xfId="56"/>
    <cellStyle name="Comma [0]" xfId="57"/>
    <cellStyle name="Millares 2" xfId="58"/>
    <cellStyle name="Millares 2 2" xfId="59"/>
    <cellStyle name="Millares 5 3" xfId="60"/>
    <cellStyle name="Currency" xfId="61"/>
    <cellStyle name="Currency [0]" xfId="62"/>
    <cellStyle name="Neutral" xfId="63"/>
    <cellStyle name="Normal 2" xfId="64"/>
    <cellStyle name="Normal 2 2" xfId="65"/>
    <cellStyle name="Normal 5" xfId="66"/>
    <cellStyle name="Normal 6" xfId="67"/>
    <cellStyle name="Normal 7" xfId="68"/>
    <cellStyle name="Normal_300-04 rem. y amp. ac.mult.de partido, 2do contrato." xfId="69"/>
    <cellStyle name="Normal_502-01 alcantarillado sanitario academia de entrenamiento policial de hatilloparte b" xfId="70"/>
    <cellStyle name="Normal_Hoja1" xfId="71"/>
    <cellStyle name="Notas" xfId="72"/>
    <cellStyle name="Percent"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IT686"/>
  <sheetViews>
    <sheetView tabSelected="1" view="pageBreakPreview" zoomScaleSheetLayoutView="100" zoomScalePageLayoutView="0" workbookViewId="0" topLeftCell="A246">
      <selection activeCell="F252" sqref="F252"/>
    </sheetView>
  </sheetViews>
  <sheetFormatPr defaultColWidth="11.421875" defaultRowHeight="12.75"/>
  <cols>
    <col min="1" max="1" width="7.8515625" style="2" customWidth="1"/>
    <col min="2" max="2" width="55.8515625" style="3" customWidth="1"/>
    <col min="3" max="3" width="11.7109375" style="3" customWidth="1"/>
    <col min="4" max="4" width="7.140625" style="4" customWidth="1"/>
    <col min="5" max="5" width="12.8515625" style="1" customWidth="1"/>
    <col min="6" max="6" width="16.57421875" style="3" customWidth="1"/>
    <col min="7" max="7" width="16.7109375" style="45" customWidth="1"/>
    <col min="8" max="8" width="18.140625" style="3" bestFit="1" customWidth="1"/>
    <col min="9" max="9" width="15.421875" style="3" bestFit="1" customWidth="1"/>
    <col min="10" max="10" width="11.421875" style="3" customWidth="1"/>
    <col min="11" max="11" width="11.7109375" style="3" bestFit="1" customWidth="1"/>
    <col min="12" max="12" width="12.28125" style="3" bestFit="1" customWidth="1"/>
    <col min="13" max="16384" width="11.421875" style="3" customWidth="1"/>
  </cols>
  <sheetData>
    <row r="1" spans="2:7" ht="12.75" hidden="1">
      <c r="B1" s="39" t="s">
        <v>25</v>
      </c>
      <c r="C1" s="40" t="s">
        <v>26</v>
      </c>
      <c r="D1" s="22" t="s">
        <v>27</v>
      </c>
      <c r="G1" s="41"/>
    </row>
    <row r="2" spans="2:4" ht="12.75" hidden="1">
      <c r="B2" s="42" t="s">
        <v>49</v>
      </c>
      <c r="C2" s="43" t="s">
        <v>29</v>
      </c>
      <c r="D2" s="44">
        <v>0.03</v>
      </c>
    </row>
    <row r="3" spans="2:7" ht="12.75" hidden="1">
      <c r="B3" s="42" t="s">
        <v>50</v>
      </c>
      <c r="C3" s="43" t="s">
        <v>34</v>
      </c>
      <c r="D3" s="44">
        <v>0.04</v>
      </c>
      <c r="E3" s="46" t="s">
        <v>47</v>
      </c>
      <c r="G3" s="47"/>
    </row>
    <row r="4" spans="2:7" ht="12.75" hidden="1">
      <c r="B4" s="42" t="s">
        <v>51</v>
      </c>
      <c r="C4" s="43" t="s">
        <v>34</v>
      </c>
      <c r="D4" s="44">
        <v>0.03</v>
      </c>
      <c r="E4" s="46" t="s">
        <v>46</v>
      </c>
      <c r="G4" s="47"/>
    </row>
    <row r="5" spans="2:7" ht="12.75" hidden="1">
      <c r="B5" s="42" t="s">
        <v>52</v>
      </c>
      <c r="C5" s="43" t="s">
        <v>31</v>
      </c>
      <c r="D5" s="44">
        <v>0.045</v>
      </c>
      <c r="E5" s="46" t="s">
        <v>48</v>
      </c>
      <c r="G5" s="47"/>
    </row>
    <row r="6" spans="2:7" ht="12.75" hidden="1">
      <c r="B6" s="42" t="s">
        <v>28</v>
      </c>
      <c r="C6" s="43" t="s">
        <v>29</v>
      </c>
      <c r="D6" s="44">
        <v>0.015</v>
      </c>
      <c r="E6" s="46" t="s">
        <v>39</v>
      </c>
      <c r="G6" s="47"/>
    </row>
    <row r="7" spans="2:7" ht="12.75" hidden="1">
      <c r="B7" s="42" t="s">
        <v>53</v>
      </c>
      <c r="C7" s="43" t="s">
        <v>32</v>
      </c>
      <c r="D7" s="44">
        <v>0.03</v>
      </c>
      <c r="E7" s="46" t="s">
        <v>80</v>
      </c>
      <c r="G7" s="47"/>
    </row>
    <row r="8" spans="2:7" ht="12.75" hidden="1">
      <c r="B8" s="42" t="s">
        <v>54</v>
      </c>
      <c r="C8" s="43" t="s">
        <v>30</v>
      </c>
      <c r="D8" s="44">
        <v>0.04</v>
      </c>
      <c r="E8" s="46" t="s">
        <v>40</v>
      </c>
      <c r="G8" s="47"/>
    </row>
    <row r="9" spans="2:7" ht="12.75" hidden="1">
      <c r="B9" s="42" t="s">
        <v>55</v>
      </c>
      <c r="C9" s="43" t="s">
        <v>29</v>
      </c>
      <c r="D9" s="44">
        <v>0.045</v>
      </c>
      <c r="E9" s="46" t="s">
        <v>41</v>
      </c>
      <c r="G9" s="47"/>
    </row>
    <row r="10" spans="2:7" ht="12.75" hidden="1">
      <c r="B10" s="42" t="s">
        <v>56</v>
      </c>
      <c r="C10" s="43" t="s">
        <v>33</v>
      </c>
      <c r="D10" s="44">
        <v>0.04</v>
      </c>
      <c r="E10" s="46" t="s">
        <v>81</v>
      </c>
      <c r="G10" s="47"/>
    </row>
    <row r="11" spans="2:7" ht="12.75" hidden="1">
      <c r="B11" s="42" t="s">
        <v>38</v>
      </c>
      <c r="C11" s="43" t="s">
        <v>86</v>
      </c>
      <c r="D11" s="44">
        <v>0</v>
      </c>
      <c r="E11" s="46" t="s">
        <v>42</v>
      </c>
      <c r="G11" s="47"/>
    </row>
    <row r="12" spans="2:7" ht="12.75" hidden="1">
      <c r="B12" s="42" t="s">
        <v>57</v>
      </c>
      <c r="C12" s="43" t="s">
        <v>30</v>
      </c>
      <c r="D12" s="44">
        <v>0.03</v>
      </c>
      <c r="E12" s="46" t="s">
        <v>43</v>
      </c>
      <c r="G12" s="47"/>
    </row>
    <row r="13" spans="2:7" ht="12.75" hidden="1">
      <c r="B13" s="42" t="s">
        <v>58</v>
      </c>
      <c r="C13" s="43" t="s">
        <v>32</v>
      </c>
      <c r="D13" s="44">
        <v>0.03</v>
      </c>
      <c r="E13" s="46" t="s">
        <v>44</v>
      </c>
      <c r="G13" s="47"/>
    </row>
    <row r="14" spans="2:7" ht="12.75" hidden="1">
      <c r="B14" s="42" t="s">
        <v>59</v>
      </c>
      <c r="C14" s="43" t="s">
        <v>34</v>
      </c>
      <c r="D14" s="44">
        <v>0.045</v>
      </c>
      <c r="E14" s="46" t="s">
        <v>45</v>
      </c>
      <c r="G14" s="47"/>
    </row>
    <row r="15" spans="2:7" ht="12.75" hidden="1">
      <c r="B15" s="42" t="s">
        <v>60</v>
      </c>
      <c r="C15" s="43" t="s">
        <v>30</v>
      </c>
      <c r="D15" s="44">
        <v>0.04</v>
      </c>
      <c r="E15" s="46" t="s">
        <v>82</v>
      </c>
      <c r="G15" s="47"/>
    </row>
    <row r="16" spans="2:7" ht="12.75" hidden="1">
      <c r="B16" s="42" t="s">
        <v>61</v>
      </c>
      <c r="C16" s="43" t="s">
        <v>30</v>
      </c>
      <c r="D16" s="44">
        <v>0.03</v>
      </c>
      <c r="E16" s="46"/>
      <c r="G16" s="47"/>
    </row>
    <row r="17" spans="2:7" ht="12.75" hidden="1">
      <c r="B17" s="42" t="s">
        <v>62</v>
      </c>
      <c r="C17" s="43" t="s">
        <v>33</v>
      </c>
      <c r="D17" s="44">
        <v>0.03</v>
      </c>
      <c r="E17" s="46"/>
      <c r="G17" s="47"/>
    </row>
    <row r="18" spans="2:7" ht="12.75" hidden="1">
      <c r="B18" s="42" t="s">
        <v>63</v>
      </c>
      <c r="C18" s="43" t="s">
        <v>32</v>
      </c>
      <c r="D18" s="44">
        <v>0.04</v>
      </c>
      <c r="E18" s="46"/>
      <c r="G18" s="47"/>
    </row>
    <row r="19" spans="2:7" ht="12.75" hidden="1">
      <c r="B19" s="42" t="s">
        <v>64</v>
      </c>
      <c r="C19" s="43" t="s">
        <v>33</v>
      </c>
      <c r="D19" s="44">
        <v>0.03</v>
      </c>
      <c r="E19" s="46"/>
      <c r="G19" s="47"/>
    </row>
    <row r="20" spans="2:4" ht="12.75" hidden="1">
      <c r="B20" s="42" t="s">
        <v>65</v>
      </c>
      <c r="C20" s="43" t="s">
        <v>31</v>
      </c>
      <c r="D20" s="44">
        <v>0.045</v>
      </c>
    </row>
    <row r="21" spans="2:4" ht="12.75" hidden="1">
      <c r="B21" s="42" t="s">
        <v>66</v>
      </c>
      <c r="C21" s="43" t="s">
        <v>35</v>
      </c>
      <c r="D21" s="44">
        <v>0.03</v>
      </c>
    </row>
    <row r="22" spans="2:4" ht="12.75" hidden="1">
      <c r="B22" s="42" t="s">
        <v>67</v>
      </c>
      <c r="C22" s="43" t="s">
        <v>34</v>
      </c>
      <c r="D22" s="44">
        <v>0.045</v>
      </c>
    </row>
    <row r="23" spans="2:4" ht="12.75" hidden="1">
      <c r="B23" s="42" t="s">
        <v>68</v>
      </c>
      <c r="C23" s="43" t="s">
        <v>35</v>
      </c>
      <c r="D23" s="44">
        <v>0.03</v>
      </c>
    </row>
    <row r="24" spans="2:4" ht="12.75" hidden="1">
      <c r="B24" s="42" t="s">
        <v>69</v>
      </c>
      <c r="C24" s="43" t="s">
        <v>36</v>
      </c>
      <c r="D24" s="44">
        <v>0.04</v>
      </c>
    </row>
    <row r="25" spans="2:6" ht="12.75" hidden="1">
      <c r="B25" s="42" t="s">
        <v>70</v>
      </c>
      <c r="C25" s="43" t="s">
        <v>32</v>
      </c>
      <c r="D25" s="44">
        <v>0.04</v>
      </c>
      <c r="F25" s="3" t="s">
        <v>83</v>
      </c>
    </row>
    <row r="26" spans="2:6" ht="12.75" hidden="1">
      <c r="B26" s="42" t="s">
        <v>71</v>
      </c>
      <c r="C26" s="43" t="s">
        <v>35</v>
      </c>
      <c r="D26" s="44">
        <v>0.02</v>
      </c>
      <c r="F26" s="3" t="s">
        <v>84</v>
      </c>
    </row>
    <row r="27" spans="2:6" ht="12.75" hidden="1">
      <c r="B27" s="42" t="s">
        <v>72</v>
      </c>
      <c r="C27" s="43" t="s">
        <v>35</v>
      </c>
      <c r="D27" s="44">
        <v>0.03</v>
      </c>
      <c r="F27" s="3" t="s">
        <v>85</v>
      </c>
    </row>
    <row r="28" spans="2:4" ht="12.75" hidden="1">
      <c r="B28" s="42" t="s">
        <v>73</v>
      </c>
      <c r="C28" s="43" t="s">
        <v>29</v>
      </c>
      <c r="D28" s="44">
        <v>0.04</v>
      </c>
    </row>
    <row r="29" spans="2:4" ht="12.75" hidden="1">
      <c r="B29" s="42" t="s">
        <v>74</v>
      </c>
      <c r="C29" s="43" t="s">
        <v>30</v>
      </c>
      <c r="D29" s="44">
        <v>0.025</v>
      </c>
    </row>
    <row r="30" spans="2:4" ht="12.75" hidden="1">
      <c r="B30" s="42" t="s">
        <v>75</v>
      </c>
      <c r="C30" s="43" t="s">
        <v>32</v>
      </c>
      <c r="D30" s="44">
        <v>0.03</v>
      </c>
    </row>
    <row r="31" spans="2:4" ht="12.75" hidden="1">
      <c r="B31" s="42" t="s">
        <v>76</v>
      </c>
      <c r="C31" s="43" t="s">
        <v>33</v>
      </c>
      <c r="D31" s="44">
        <v>0.03</v>
      </c>
    </row>
    <row r="32" spans="2:4" ht="12.75" hidden="1">
      <c r="B32" s="42" t="s">
        <v>77</v>
      </c>
      <c r="C32" s="43" t="s">
        <v>31</v>
      </c>
      <c r="D32" s="44">
        <v>0.04</v>
      </c>
    </row>
    <row r="33" spans="2:4" ht="12.75" hidden="1">
      <c r="B33" s="42" t="s">
        <v>78</v>
      </c>
      <c r="C33" s="43" t="s">
        <v>29</v>
      </c>
      <c r="D33" s="44">
        <v>0.015</v>
      </c>
    </row>
    <row r="34" spans="2:4" ht="12.75" hidden="1">
      <c r="B34" s="42" t="s">
        <v>79</v>
      </c>
      <c r="C34" s="43" t="s">
        <v>31</v>
      </c>
      <c r="D34" s="44">
        <v>0.04</v>
      </c>
    </row>
    <row r="35" ht="12.75" hidden="1"/>
    <row r="36" spans="1:6" ht="15">
      <c r="A36" s="225"/>
      <c r="B36" s="225"/>
      <c r="C36" s="225"/>
      <c r="D36" s="225"/>
      <c r="E36" s="225"/>
      <c r="F36" s="225"/>
    </row>
    <row r="37" spans="1:6" ht="15">
      <c r="A37" s="225"/>
      <c r="B37" s="225"/>
      <c r="C37" s="225"/>
      <c r="D37" s="225"/>
      <c r="E37" s="225"/>
      <c r="F37" s="225"/>
    </row>
    <row r="38" spans="1:6" ht="12.75">
      <c r="A38" s="226"/>
      <c r="B38" s="226"/>
      <c r="C38" s="226"/>
      <c r="D38" s="226"/>
      <c r="E38" s="226"/>
      <c r="F38" s="226"/>
    </row>
    <row r="39" spans="1:12" ht="12.75">
      <c r="A39" s="48" t="s">
        <v>324</v>
      </c>
      <c r="B39" s="49"/>
      <c r="C39" s="49"/>
      <c r="D39" s="50"/>
      <c r="E39" s="16"/>
      <c r="F39" s="49"/>
      <c r="L39" s="51"/>
    </row>
    <row r="40" spans="1:12" ht="12.75">
      <c r="A40" s="48" t="s">
        <v>37</v>
      </c>
      <c r="B40" s="49" t="s">
        <v>54</v>
      </c>
      <c r="C40" s="52" t="s">
        <v>196</v>
      </c>
      <c r="D40" s="53" t="s">
        <v>30</v>
      </c>
      <c r="E40" s="16"/>
      <c r="F40" s="49"/>
      <c r="K40" s="51"/>
      <c r="L40" s="51"/>
    </row>
    <row r="41" spans="1:6" ht="6.75" customHeight="1">
      <c r="A41" s="227"/>
      <c r="B41" s="227"/>
      <c r="C41" s="227"/>
      <c r="D41" s="227"/>
      <c r="E41" s="227"/>
      <c r="F41" s="227"/>
    </row>
    <row r="42" spans="1:6" ht="12.75">
      <c r="A42" s="54" t="s">
        <v>22</v>
      </c>
      <c r="B42" s="55" t="s">
        <v>17</v>
      </c>
      <c r="C42" s="56" t="s">
        <v>18</v>
      </c>
      <c r="D42" s="57" t="s">
        <v>14</v>
      </c>
      <c r="E42" s="58" t="s">
        <v>10</v>
      </c>
      <c r="F42" s="56" t="s">
        <v>19</v>
      </c>
    </row>
    <row r="43" spans="1:6" ht="9.75" customHeight="1">
      <c r="A43" s="59"/>
      <c r="B43" s="60"/>
      <c r="C43" s="60"/>
      <c r="D43" s="61"/>
      <c r="E43" s="199"/>
      <c r="F43" s="199"/>
    </row>
    <row r="44" spans="1:6" ht="25.5" customHeight="1">
      <c r="A44" s="83" t="s">
        <v>11</v>
      </c>
      <c r="B44" s="84" t="s">
        <v>322</v>
      </c>
      <c r="C44" s="85"/>
      <c r="D44" s="200"/>
      <c r="E44" s="163"/>
      <c r="F44" s="162"/>
    </row>
    <row r="45" spans="1:6" ht="5.25" customHeight="1">
      <c r="A45" s="83"/>
      <c r="B45" s="86"/>
      <c r="C45" s="85"/>
      <c r="D45" s="200"/>
      <c r="E45" s="163"/>
      <c r="F45" s="163"/>
    </row>
    <row r="46" spans="1:6" ht="12.75" customHeight="1">
      <c r="A46" s="87" t="s">
        <v>31</v>
      </c>
      <c r="B46" s="84" t="s">
        <v>87</v>
      </c>
      <c r="C46" s="85"/>
      <c r="D46" s="200"/>
      <c r="E46" s="163"/>
      <c r="F46" s="163"/>
    </row>
    <row r="47" spans="1:6" ht="12.75" customHeight="1">
      <c r="A47" s="87"/>
      <c r="B47" s="84"/>
      <c r="C47" s="85"/>
      <c r="D47" s="200"/>
      <c r="E47" s="163"/>
      <c r="F47" s="163"/>
    </row>
    <row r="48" spans="1:7" s="63" customFormat="1" ht="12.75" customHeight="1">
      <c r="A48" s="88">
        <v>1</v>
      </c>
      <c r="B48" s="89" t="s">
        <v>89</v>
      </c>
      <c r="C48" s="90"/>
      <c r="D48" s="201"/>
      <c r="E48" s="163"/>
      <c r="F48" s="163"/>
      <c r="G48" s="62"/>
    </row>
    <row r="49" spans="1:7" s="63" customFormat="1" ht="25.5" customHeight="1">
      <c r="A49" s="91">
        <v>1.1</v>
      </c>
      <c r="B49" s="223" t="s">
        <v>116</v>
      </c>
      <c r="C49" s="90"/>
      <c r="D49" s="201"/>
      <c r="E49" s="163"/>
      <c r="F49" s="163"/>
      <c r="G49" s="62"/>
    </row>
    <row r="50" spans="1:48" s="67" customFormat="1" ht="51" customHeight="1">
      <c r="A50" s="92" t="s">
        <v>131</v>
      </c>
      <c r="B50" s="93" t="s">
        <v>201</v>
      </c>
      <c r="C50" s="94">
        <v>1</v>
      </c>
      <c r="D50" s="202" t="s">
        <v>14</v>
      </c>
      <c r="E50" s="164"/>
      <c r="F50" s="165">
        <f>ROUND((C50*E50),2)</f>
        <v>0</v>
      </c>
      <c r="G50" s="64"/>
      <c r="H50" s="65"/>
      <c r="I50" s="66"/>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row>
    <row r="51" spans="1:7" s="63" customFormat="1" ht="12.75" customHeight="1">
      <c r="A51" s="92" t="s">
        <v>132</v>
      </c>
      <c r="B51" s="95" t="s">
        <v>93</v>
      </c>
      <c r="C51" s="90">
        <v>1</v>
      </c>
      <c r="D51" s="201" t="s">
        <v>21</v>
      </c>
      <c r="E51" s="163"/>
      <c r="F51" s="163">
        <f>ROUND(C51*E51,2)</f>
        <v>0</v>
      </c>
      <c r="G51" s="62"/>
    </row>
    <row r="52" spans="1:7" s="63" customFormat="1" ht="12.75" customHeight="1">
      <c r="A52" s="92"/>
      <c r="B52" s="95"/>
      <c r="C52" s="90"/>
      <c r="D52" s="201"/>
      <c r="E52" s="163"/>
      <c r="F52" s="163"/>
      <c r="G52" s="62"/>
    </row>
    <row r="53" spans="1:13" s="63" customFormat="1" ht="13.5" customHeight="1">
      <c r="A53" s="92">
        <v>1.2</v>
      </c>
      <c r="B53" s="95" t="s">
        <v>197</v>
      </c>
      <c r="C53" s="96">
        <v>76.19</v>
      </c>
      <c r="D53" s="203" t="s">
        <v>13</v>
      </c>
      <c r="E53" s="82"/>
      <c r="F53" s="82">
        <f aca="true" t="shared" si="0" ref="F53:F64">ROUND(C53*E53,2)</f>
        <v>0</v>
      </c>
      <c r="G53" s="62"/>
      <c r="I53" s="68"/>
      <c r="J53" s="68"/>
      <c r="K53" s="68"/>
      <c r="L53" s="68"/>
      <c r="M53" s="68"/>
    </row>
    <row r="54" spans="1:7" s="63" customFormat="1" ht="14.25" customHeight="1">
      <c r="A54" s="92">
        <v>1.3</v>
      </c>
      <c r="B54" s="95" t="s">
        <v>282</v>
      </c>
      <c r="C54" s="96">
        <v>1</v>
      </c>
      <c r="D54" s="203" t="s">
        <v>21</v>
      </c>
      <c r="E54" s="82"/>
      <c r="F54" s="82">
        <f t="shared" si="0"/>
        <v>0</v>
      </c>
      <c r="G54" s="62"/>
    </row>
    <row r="55" spans="1:7" s="63" customFormat="1" ht="12.75" customHeight="1">
      <c r="A55" s="92">
        <v>1.4</v>
      </c>
      <c r="B55" s="95" t="s">
        <v>117</v>
      </c>
      <c r="C55" s="90">
        <v>88</v>
      </c>
      <c r="D55" s="201" t="s">
        <v>13</v>
      </c>
      <c r="E55" s="163"/>
      <c r="F55" s="163">
        <f t="shared" si="0"/>
        <v>0</v>
      </c>
      <c r="G55" s="62"/>
    </row>
    <row r="56" spans="1:13" s="63" customFormat="1" ht="25.5" customHeight="1">
      <c r="A56" s="92">
        <v>1.5</v>
      </c>
      <c r="B56" s="95" t="s">
        <v>118</v>
      </c>
      <c r="C56" s="96">
        <v>1</v>
      </c>
      <c r="D56" s="203" t="s">
        <v>21</v>
      </c>
      <c r="E56" s="82"/>
      <c r="F56" s="82">
        <f t="shared" si="0"/>
        <v>0</v>
      </c>
      <c r="G56" s="62"/>
      <c r="J56" s="68"/>
      <c r="K56" s="68"/>
      <c r="L56" s="68"/>
      <c r="M56" s="68"/>
    </row>
    <row r="57" spans="1:7" s="63" customFormat="1" ht="12.75" customHeight="1">
      <c r="A57" s="92">
        <v>1.6</v>
      </c>
      <c r="B57" s="95" t="s">
        <v>90</v>
      </c>
      <c r="C57" s="90">
        <v>15</v>
      </c>
      <c r="D57" s="201" t="s">
        <v>21</v>
      </c>
      <c r="E57" s="163"/>
      <c r="F57" s="163">
        <f t="shared" si="0"/>
        <v>0</v>
      </c>
      <c r="G57" s="62"/>
    </row>
    <row r="58" spans="1:13" s="63" customFormat="1" ht="25.5" customHeight="1">
      <c r="A58" s="92">
        <v>1.7</v>
      </c>
      <c r="B58" s="95" t="s">
        <v>140</v>
      </c>
      <c r="C58" s="96">
        <v>1</v>
      </c>
      <c r="D58" s="203" t="s">
        <v>21</v>
      </c>
      <c r="E58" s="82"/>
      <c r="F58" s="82">
        <f t="shared" si="0"/>
        <v>0</v>
      </c>
      <c r="G58" s="62"/>
      <c r="J58" s="68"/>
      <c r="K58" s="68"/>
      <c r="L58" s="68"/>
      <c r="M58" s="68"/>
    </row>
    <row r="59" spans="1:12" s="63" customFormat="1" ht="26.25" customHeight="1">
      <c r="A59" s="92">
        <v>1.8</v>
      </c>
      <c r="B59" s="95" t="s">
        <v>283</v>
      </c>
      <c r="C59" s="96">
        <v>1</v>
      </c>
      <c r="D59" s="203" t="s">
        <v>21</v>
      </c>
      <c r="E59" s="82"/>
      <c r="F59" s="82">
        <f t="shared" si="0"/>
        <v>0</v>
      </c>
      <c r="G59" s="62"/>
      <c r="K59" s="68"/>
      <c r="L59" s="68"/>
    </row>
    <row r="60" spans="1:12" s="63" customFormat="1" ht="24.75" customHeight="1">
      <c r="A60" s="92">
        <v>1.9</v>
      </c>
      <c r="B60" s="95" t="s">
        <v>284</v>
      </c>
      <c r="C60" s="96">
        <v>1</v>
      </c>
      <c r="D60" s="203" t="s">
        <v>21</v>
      </c>
      <c r="E60" s="82"/>
      <c r="F60" s="82">
        <f>ROUND(C60*E60,2)</f>
        <v>0</v>
      </c>
      <c r="G60" s="62"/>
      <c r="K60" s="68"/>
      <c r="L60" s="68"/>
    </row>
    <row r="61" spans="1:12" s="63" customFormat="1" ht="25.5" customHeight="1">
      <c r="A61" s="97">
        <v>1.1</v>
      </c>
      <c r="B61" s="95" t="s">
        <v>119</v>
      </c>
      <c r="C61" s="96">
        <v>1</v>
      </c>
      <c r="D61" s="203" t="s">
        <v>21</v>
      </c>
      <c r="E61" s="82"/>
      <c r="F61" s="82">
        <f t="shared" si="0"/>
        <v>0</v>
      </c>
      <c r="G61" s="62"/>
      <c r="K61" s="68"/>
      <c r="L61" s="68"/>
    </row>
    <row r="62" spans="1:7" s="63" customFormat="1" ht="25.5" customHeight="1">
      <c r="A62" s="97">
        <v>1.11</v>
      </c>
      <c r="B62" s="95" t="s">
        <v>198</v>
      </c>
      <c r="C62" s="96">
        <v>1</v>
      </c>
      <c r="D62" s="203" t="s">
        <v>21</v>
      </c>
      <c r="E62" s="82"/>
      <c r="F62" s="82">
        <f t="shared" si="0"/>
        <v>0</v>
      </c>
      <c r="G62" s="62"/>
    </row>
    <row r="63" spans="1:7" s="63" customFormat="1" ht="12.75">
      <c r="A63" s="92">
        <v>1.12</v>
      </c>
      <c r="B63" s="95" t="s">
        <v>325</v>
      </c>
      <c r="C63" s="96">
        <v>5</v>
      </c>
      <c r="D63" s="203" t="s">
        <v>13</v>
      </c>
      <c r="E63" s="82"/>
      <c r="F63" s="82">
        <f t="shared" si="0"/>
        <v>0</v>
      </c>
      <c r="G63" s="62"/>
    </row>
    <row r="64" spans="1:7" s="63" customFormat="1" ht="25.5" customHeight="1">
      <c r="A64" s="97">
        <v>1.12</v>
      </c>
      <c r="B64" s="95" t="s">
        <v>285</v>
      </c>
      <c r="C64" s="96">
        <v>2.5</v>
      </c>
      <c r="D64" s="203" t="s">
        <v>13</v>
      </c>
      <c r="E64" s="82"/>
      <c r="F64" s="82">
        <f t="shared" si="0"/>
        <v>0</v>
      </c>
      <c r="G64" s="62"/>
    </row>
    <row r="65" spans="1:7" s="63" customFormat="1" ht="12.75" customHeight="1">
      <c r="A65" s="98"/>
      <c r="B65" s="95"/>
      <c r="C65" s="90"/>
      <c r="D65" s="201"/>
      <c r="E65" s="163"/>
      <c r="F65" s="163"/>
      <c r="G65" s="62"/>
    </row>
    <row r="66" spans="1:25" s="71" customFormat="1" ht="12.75">
      <c r="A66" s="99">
        <v>1.13</v>
      </c>
      <c r="B66" s="100" t="s">
        <v>120</v>
      </c>
      <c r="C66" s="101"/>
      <c r="D66" s="101"/>
      <c r="E66" s="166"/>
      <c r="F66" s="9"/>
      <c r="G66" s="69"/>
      <c r="H66" s="70"/>
      <c r="I66" s="70"/>
      <c r="J66" s="70"/>
      <c r="K66" s="70"/>
      <c r="L66" s="70"/>
      <c r="M66" s="70"/>
      <c r="N66" s="70"/>
      <c r="O66" s="70"/>
      <c r="P66" s="70"/>
      <c r="Q66" s="70"/>
      <c r="R66" s="70"/>
      <c r="S66" s="70"/>
      <c r="T66" s="70"/>
      <c r="U66" s="70"/>
      <c r="V66" s="70"/>
      <c r="W66" s="70"/>
      <c r="X66" s="70"/>
      <c r="Y66" s="70"/>
    </row>
    <row r="67" spans="1:7" s="63" customFormat="1" ht="25.5" customHeight="1">
      <c r="A67" s="98" t="s">
        <v>133</v>
      </c>
      <c r="B67" s="95" t="s">
        <v>121</v>
      </c>
      <c r="C67" s="96">
        <v>1</v>
      </c>
      <c r="D67" s="203" t="s">
        <v>21</v>
      </c>
      <c r="E67" s="82"/>
      <c r="F67" s="82">
        <f>ROUND(C67*E67,2)</f>
        <v>0</v>
      </c>
      <c r="G67" s="62"/>
    </row>
    <row r="68" spans="1:7" s="63" customFormat="1" ht="12.75" customHeight="1">
      <c r="A68" s="98" t="s">
        <v>134</v>
      </c>
      <c r="B68" s="95" t="s">
        <v>92</v>
      </c>
      <c r="C68" s="90">
        <v>1</v>
      </c>
      <c r="D68" s="201" t="s">
        <v>21</v>
      </c>
      <c r="E68" s="163"/>
      <c r="F68" s="163">
        <f>ROUND(C68*E68,2)</f>
        <v>0</v>
      </c>
      <c r="G68" s="62"/>
    </row>
    <row r="69" spans="1:7" s="63" customFormat="1" ht="12.75" customHeight="1">
      <c r="A69" s="98" t="s">
        <v>135</v>
      </c>
      <c r="B69" s="95" t="s">
        <v>91</v>
      </c>
      <c r="C69" s="90">
        <v>1</v>
      </c>
      <c r="D69" s="201" t="s">
        <v>21</v>
      </c>
      <c r="E69" s="163"/>
      <c r="F69" s="163">
        <f>ROUND(C69*E69,2)</f>
        <v>0</v>
      </c>
      <c r="G69" s="62"/>
    </row>
    <row r="70" spans="1:7" s="63" customFormat="1" ht="27" customHeight="1">
      <c r="A70" s="98" t="s">
        <v>136</v>
      </c>
      <c r="B70" s="95" t="s">
        <v>199</v>
      </c>
      <c r="C70" s="90">
        <v>150</v>
      </c>
      <c r="D70" s="201" t="s">
        <v>122</v>
      </c>
      <c r="E70" s="163"/>
      <c r="F70" s="163">
        <f>ROUND(C70*E70,2)</f>
        <v>0</v>
      </c>
      <c r="G70" s="62"/>
    </row>
    <row r="71" spans="1:7" s="63" customFormat="1" ht="24.75" customHeight="1">
      <c r="A71" s="98">
        <v>1.14</v>
      </c>
      <c r="B71" s="95" t="s">
        <v>200</v>
      </c>
      <c r="C71" s="90">
        <v>1</v>
      </c>
      <c r="D71" s="201" t="s">
        <v>21</v>
      </c>
      <c r="E71" s="163"/>
      <c r="F71" s="163">
        <f>ROUND(C71*E71,2)</f>
        <v>0</v>
      </c>
      <c r="G71" s="62"/>
    </row>
    <row r="72" spans="1:6" ht="12.75" customHeight="1">
      <c r="A72" s="87"/>
      <c r="B72" s="84"/>
      <c r="C72" s="85"/>
      <c r="D72" s="200"/>
      <c r="E72" s="163"/>
      <c r="F72" s="163"/>
    </row>
    <row r="73" spans="1:7" s="63" customFormat="1" ht="12.75" customHeight="1">
      <c r="A73" s="88">
        <v>2</v>
      </c>
      <c r="B73" s="89" t="s">
        <v>88</v>
      </c>
      <c r="C73" s="90"/>
      <c r="D73" s="201"/>
      <c r="E73" s="163"/>
      <c r="F73" s="163"/>
      <c r="G73" s="62"/>
    </row>
    <row r="74" spans="1:7" s="1" customFormat="1" ht="27.75" customHeight="1">
      <c r="A74" s="102">
        <v>2.1</v>
      </c>
      <c r="B74" s="95" t="s">
        <v>286</v>
      </c>
      <c r="C74" s="90">
        <v>3.85</v>
      </c>
      <c r="D74" s="201" t="s">
        <v>12</v>
      </c>
      <c r="E74" s="163"/>
      <c r="F74" s="163">
        <f aca="true" t="shared" si="1" ref="F74:F82">ROUND(C74*E74,2)</f>
        <v>0</v>
      </c>
      <c r="G74" s="10"/>
    </row>
    <row r="75" spans="1:7" s="1" customFormat="1" ht="39" customHeight="1">
      <c r="A75" s="102">
        <v>2.2</v>
      </c>
      <c r="B75" s="95" t="s">
        <v>287</v>
      </c>
      <c r="C75" s="90">
        <v>38.48</v>
      </c>
      <c r="D75" s="201" t="s">
        <v>13</v>
      </c>
      <c r="E75" s="163"/>
      <c r="F75" s="163">
        <f t="shared" si="1"/>
        <v>0</v>
      </c>
      <c r="G75" s="10"/>
    </row>
    <row r="76" spans="1:7" s="1" customFormat="1" ht="27.75" customHeight="1">
      <c r="A76" s="102">
        <v>2.3</v>
      </c>
      <c r="B76" s="95" t="s">
        <v>124</v>
      </c>
      <c r="C76" s="90">
        <v>0.45</v>
      </c>
      <c r="D76" s="201" t="s">
        <v>12</v>
      </c>
      <c r="E76" s="163"/>
      <c r="F76" s="163">
        <f t="shared" si="1"/>
        <v>0</v>
      </c>
      <c r="G76" s="10"/>
    </row>
    <row r="77" spans="1:7" s="1" customFormat="1" ht="51">
      <c r="A77" s="102">
        <v>2.4</v>
      </c>
      <c r="B77" s="95" t="s">
        <v>326</v>
      </c>
      <c r="C77" s="90">
        <v>4.5</v>
      </c>
      <c r="D77" s="201" t="s">
        <v>13</v>
      </c>
      <c r="E77" s="163"/>
      <c r="F77" s="163">
        <f t="shared" si="1"/>
        <v>0</v>
      </c>
      <c r="G77" s="10"/>
    </row>
    <row r="78" spans="1:13" s="1" customFormat="1" ht="25.5">
      <c r="A78" s="102">
        <v>2.5</v>
      </c>
      <c r="B78" s="95" t="s">
        <v>288</v>
      </c>
      <c r="C78" s="96">
        <v>8</v>
      </c>
      <c r="D78" s="203" t="s">
        <v>13</v>
      </c>
      <c r="E78" s="82"/>
      <c r="F78" s="82">
        <f t="shared" si="1"/>
        <v>0</v>
      </c>
      <c r="G78" s="10"/>
      <c r="I78" s="11"/>
      <c r="J78" s="11"/>
      <c r="K78" s="11"/>
      <c r="L78" s="11"/>
      <c r="M78" s="11"/>
    </row>
    <row r="79" spans="1:7" s="1" customFormat="1" ht="12.75" customHeight="1">
      <c r="A79" s="103">
        <v>2.6</v>
      </c>
      <c r="B79" s="104" t="s">
        <v>128</v>
      </c>
      <c r="C79" s="105">
        <v>1.7999999999999998</v>
      </c>
      <c r="D79" s="204" t="s">
        <v>115</v>
      </c>
      <c r="E79" s="167"/>
      <c r="F79" s="167">
        <f t="shared" si="1"/>
        <v>0</v>
      </c>
      <c r="G79" s="10"/>
    </row>
    <row r="80" spans="1:13" s="1" customFormat="1" ht="12.75" customHeight="1">
      <c r="A80" s="102">
        <v>2.7</v>
      </c>
      <c r="B80" s="95" t="s">
        <v>129</v>
      </c>
      <c r="C80" s="90">
        <v>2</v>
      </c>
      <c r="D80" s="201" t="s">
        <v>21</v>
      </c>
      <c r="E80" s="163"/>
      <c r="F80" s="163">
        <f t="shared" si="1"/>
        <v>0</v>
      </c>
      <c r="G80" s="10"/>
      <c r="J80" s="11"/>
      <c r="K80" s="11"/>
      <c r="L80" s="11"/>
      <c r="M80" s="11"/>
    </row>
    <row r="81" spans="1:11" s="1" customFormat="1" ht="12.75" customHeight="1">
      <c r="A81" s="102">
        <v>2.8</v>
      </c>
      <c r="B81" s="95" t="s">
        <v>105</v>
      </c>
      <c r="C81" s="90">
        <v>16</v>
      </c>
      <c r="D81" s="201" t="s">
        <v>289</v>
      </c>
      <c r="E81" s="163"/>
      <c r="F81" s="163">
        <f t="shared" si="1"/>
        <v>0</v>
      </c>
      <c r="G81" s="10"/>
      <c r="K81" s="11"/>
    </row>
    <row r="82" spans="1:11" s="1" customFormat="1" ht="12.75" customHeight="1">
      <c r="A82" s="102">
        <v>2.9</v>
      </c>
      <c r="B82" s="95" t="s">
        <v>106</v>
      </c>
      <c r="C82" s="90">
        <v>7</v>
      </c>
      <c r="D82" s="201" t="s">
        <v>289</v>
      </c>
      <c r="E82" s="163"/>
      <c r="F82" s="163">
        <f t="shared" si="1"/>
        <v>0</v>
      </c>
      <c r="G82" s="10"/>
      <c r="K82" s="11"/>
    </row>
    <row r="83" spans="1:7" s="14" customFormat="1" ht="12.75">
      <c r="A83" s="106">
        <v>2.1</v>
      </c>
      <c r="B83" s="107" t="s">
        <v>202</v>
      </c>
      <c r="C83" s="12">
        <v>1</v>
      </c>
      <c r="D83" s="205" t="s">
        <v>21</v>
      </c>
      <c r="E83" s="168"/>
      <c r="F83" s="169">
        <f>ROUND(E83*C83,2)</f>
        <v>0</v>
      </c>
      <c r="G83" s="13"/>
    </row>
    <row r="84" spans="1:7" s="14" customFormat="1" ht="12.75">
      <c r="A84" s="106">
        <v>2.11</v>
      </c>
      <c r="B84" s="107" t="s">
        <v>203</v>
      </c>
      <c r="C84" s="12">
        <v>2.93</v>
      </c>
      <c r="D84" s="205" t="s">
        <v>13</v>
      </c>
      <c r="E84" s="168"/>
      <c r="F84" s="169">
        <f>ROUND(E84*C84,2)</f>
        <v>0</v>
      </c>
      <c r="G84" s="13"/>
    </row>
    <row r="85" spans="1:13" s="1" customFormat="1" ht="12.75" customHeight="1">
      <c r="A85" s="106">
        <v>2.12</v>
      </c>
      <c r="B85" s="95" t="s">
        <v>130</v>
      </c>
      <c r="C85" s="90">
        <v>1</v>
      </c>
      <c r="D85" s="201" t="s">
        <v>21</v>
      </c>
      <c r="E85" s="163"/>
      <c r="F85" s="163">
        <f>ROUND(C85*E85,2)</f>
        <v>0</v>
      </c>
      <c r="G85" s="10"/>
      <c r="J85" s="11"/>
      <c r="K85" s="11"/>
      <c r="L85" s="11"/>
      <c r="M85" s="11"/>
    </row>
    <row r="86" spans="1:7" s="1" customFormat="1" ht="25.5" customHeight="1">
      <c r="A86" s="106">
        <v>2.13</v>
      </c>
      <c r="B86" s="95" t="s">
        <v>204</v>
      </c>
      <c r="C86" s="96">
        <v>1</v>
      </c>
      <c r="D86" s="203" t="s">
        <v>21</v>
      </c>
      <c r="E86" s="82"/>
      <c r="F86" s="82">
        <f>ROUND(C86*E86,2)</f>
        <v>0</v>
      </c>
      <c r="G86" s="10"/>
    </row>
    <row r="87" spans="1:7" s="1" customFormat="1" ht="11.25" customHeight="1">
      <c r="A87" s="102"/>
      <c r="B87" s="95"/>
      <c r="C87" s="90"/>
      <c r="D87" s="201"/>
      <c r="E87" s="163"/>
      <c r="F87" s="163"/>
      <c r="G87" s="10"/>
    </row>
    <row r="88" spans="1:25" s="17" customFormat="1" ht="12.75">
      <c r="A88" s="99">
        <v>2.14</v>
      </c>
      <c r="B88" s="100" t="s">
        <v>120</v>
      </c>
      <c r="C88" s="101"/>
      <c r="D88" s="101"/>
      <c r="E88" s="166"/>
      <c r="F88" s="9"/>
      <c r="G88" s="15"/>
      <c r="H88" s="16"/>
      <c r="I88" s="16"/>
      <c r="J88" s="16"/>
      <c r="K88" s="16"/>
      <c r="L88" s="16"/>
      <c r="M88" s="16"/>
      <c r="N88" s="16"/>
      <c r="O88" s="16"/>
      <c r="P88" s="16"/>
      <c r="Q88" s="16"/>
      <c r="R88" s="16"/>
      <c r="S88" s="16"/>
      <c r="T88" s="16"/>
      <c r="U88" s="16"/>
      <c r="V88" s="16"/>
      <c r="W88" s="16"/>
      <c r="X88" s="16"/>
      <c r="Y88" s="16"/>
    </row>
    <row r="89" spans="1:13" s="1" customFormat="1" ht="25.5" customHeight="1">
      <c r="A89" s="98" t="s">
        <v>146</v>
      </c>
      <c r="B89" s="95" t="s">
        <v>111</v>
      </c>
      <c r="C89" s="96">
        <v>1</v>
      </c>
      <c r="D89" s="203" t="s">
        <v>21</v>
      </c>
      <c r="E89" s="82"/>
      <c r="F89" s="82">
        <f>ROUND(C89*E89,2)</f>
        <v>0</v>
      </c>
      <c r="G89" s="10"/>
      <c r="J89" s="11"/>
      <c r="K89" s="11"/>
      <c r="L89" s="11"/>
      <c r="M89" s="11"/>
    </row>
    <row r="90" spans="1:7" s="1" customFormat="1" ht="27" customHeight="1">
      <c r="A90" s="98" t="s">
        <v>147</v>
      </c>
      <c r="B90" s="95" t="s">
        <v>205</v>
      </c>
      <c r="C90" s="96">
        <v>450</v>
      </c>
      <c r="D90" s="203" t="s">
        <v>122</v>
      </c>
      <c r="E90" s="82"/>
      <c r="F90" s="82">
        <f>ROUND(C90*E90,2)</f>
        <v>0</v>
      </c>
      <c r="G90" s="10"/>
    </row>
    <row r="91" spans="1:7" s="1" customFormat="1" ht="25.5" customHeight="1">
      <c r="A91" s="98" t="s">
        <v>148</v>
      </c>
      <c r="B91" s="95" t="s">
        <v>125</v>
      </c>
      <c r="C91" s="90">
        <v>1</v>
      </c>
      <c r="D91" s="201" t="s">
        <v>21</v>
      </c>
      <c r="E91" s="163"/>
      <c r="F91" s="163">
        <f>ROUND(C91*E91,2)</f>
        <v>0</v>
      </c>
      <c r="G91" s="10"/>
    </row>
    <row r="92" spans="1:7" s="1" customFormat="1" ht="12.75" customHeight="1">
      <c r="A92" s="98" t="s">
        <v>149</v>
      </c>
      <c r="B92" s="95" t="s">
        <v>126</v>
      </c>
      <c r="C92" s="90">
        <v>1</v>
      </c>
      <c r="D92" s="201" t="s">
        <v>21</v>
      </c>
      <c r="E92" s="163"/>
      <c r="F92" s="163">
        <f>ROUND(C92*E92,2)</f>
        <v>0</v>
      </c>
      <c r="G92" s="10"/>
    </row>
    <row r="93" spans="1:7" s="1" customFormat="1" ht="27.75" customHeight="1">
      <c r="A93" s="98" t="s">
        <v>150</v>
      </c>
      <c r="B93" s="95" t="s">
        <v>127</v>
      </c>
      <c r="C93" s="90">
        <v>2</v>
      </c>
      <c r="D93" s="201" t="s">
        <v>21</v>
      </c>
      <c r="E93" s="163"/>
      <c r="F93" s="163">
        <f>ROUND(C93*E93,2)</f>
        <v>0</v>
      </c>
      <c r="G93" s="10"/>
    </row>
    <row r="94" spans="1:7" s="1" customFormat="1" ht="12.75" customHeight="1">
      <c r="A94" s="88"/>
      <c r="B94" s="89"/>
      <c r="C94" s="90"/>
      <c r="D94" s="201"/>
      <c r="E94" s="163"/>
      <c r="F94" s="163"/>
      <c r="G94" s="10"/>
    </row>
    <row r="95" spans="1:7" s="1" customFormat="1" ht="12.75" customHeight="1">
      <c r="A95" s="88">
        <v>2.15</v>
      </c>
      <c r="B95" s="88" t="s">
        <v>137</v>
      </c>
      <c r="C95" s="90"/>
      <c r="D95" s="201"/>
      <c r="E95" s="163"/>
      <c r="F95" s="163"/>
      <c r="G95" s="10"/>
    </row>
    <row r="96" spans="1:7" s="1" customFormat="1" ht="27.75" customHeight="1">
      <c r="A96" s="98" t="s">
        <v>215</v>
      </c>
      <c r="B96" s="102" t="s">
        <v>290</v>
      </c>
      <c r="C96" s="90">
        <v>1</v>
      </c>
      <c r="D96" s="201" t="s">
        <v>21</v>
      </c>
      <c r="E96" s="163"/>
      <c r="F96" s="163">
        <f>ROUND(C96*E96,2)</f>
        <v>0</v>
      </c>
      <c r="G96" s="10"/>
    </row>
    <row r="97" spans="1:7" s="1" customFormat="1" ht="12.75" customHeight="1">
      <c r="A97" s="98" t="s">
        <v>219</v>
      </c>
      <c r="B97" s="95" t="s">
        <v>138</v>
      </c>
      <c r="C97" s="90">
        <v>1</v>
      </c>
      <c r="D97" s="201" t="s">
        <v>21</v>
      </c>
      <c r="E97" s="163"/>
      <c r="F97" s="163">
        <f>ROUND(C97*E97,2)</f>
        <v>0</v>
      </c>
      <c r="G97" s="10"/>
    </row>
    <row r="98" spans="1:7" s="1" customFormat="1" ht="12.75" customHeight="1">
      <c r="A98" s="98" t="s">
        <v>220</v>
      </c>
      <c r="B98" s="95" t="s">
        <v>139</v>
      </c>
      <c r="C98" s="90">
        <v>1</v>
      </c>
      <c r="D98" s="201" t="s">
        <v>21</v>
      </c>
      <c r="E98" s="163"/>
      <c r="F98" s="163">
        <f>ROUND(C98*E98,2)</f>
        <v>0</v>
      </c>
      <c r="G98" s="10"/>
    </row>
    <row r="99" spans="1:7" s="1" customFormat="1" ht="14.25" customHeight="1">
      <c r="A99" s="98" t="s">
        <v>221</v>
      </c>
      <c r="B99" s="95" t="s">
        <v>206</v>
      </c>
      <c r="C99" s="90">
        <v>1</v>
      </c>
      <c r="D99" s="201" t="s">
        <v>21</v>
      </c>
      <c r="E99" s="163"/>
      <c r="F99" s="163">
        <f>ROUND(C99*E99,2)</f>
        <v>0</v>
      </c>
      <c r="G99" s="18"/>
    </row>
    <row r="100" spans="1:7" s="14" customFormat="1" ht="12.75" customHeight="1">
      <c r="A100" s="98" t="s">
        <v>222</v>
      </c>
      <c r="B100" s="107" t="s">
        <v>207</v>
      </c>
      <c r="C100" s="19">
        <v>1</v>
      </c>
      <c r="D100" s="206" t="s">
        <v>21</v>
      </c>
      <c r="E100" s="171"/>
      <c r="F100" s="169">
        <f>ROUND(E100*C100,2)</f>
        <v>0</v>
      </c>
      <c r="G100" s="13"/>
    </row>
    <row r="101" spans="1:7" s="14" customFormat="1" ht="12.75">
      <c r="A101" s="98" t="s">
        <v>223</v>
      </c>
      <c r="B101" s="107" t="s">
        <v>208</v>
      </c>
      <c r="C101" s="19">
        <v>2</v>
      </c>
      <c r="D101" s="205" t="s">
        <v>21</v>
      </c>
      <c r="E101" s="168"/>
      <c r="F101" s="169">
        <f>ROUND(E101*C101,2)</f>
        <v>0</v>
      </c>
      <c r="G101" s="13"/>
    </row>
    <row r="102" spans="1:7" s="14" customFormat="1" ht="12.75">
      <c r="A102" s="98" t="s">
        <v>224</v>
      </c>
      <c r="B102" s="107" t="s">
        <v>209</v>
      </c>
      <c r="C102" s="12">
        <v>6</v>
      </c>
      <c r="D102" s="205" t="s">
        <v>21</v>
      </c>
      <c r="E102" s="168"/>
      <c r="F102" s="169">
        <f>ROUND(E102*C102,2)</f>
        <v>0</v>
      </c>
      <c r="G102" s="13"/>
    </row>
    <row r="103" spans="1:7" s="14" customFormat="1" ht="12.75">
      <c r="A103" s="98" t="s">
        <v>225</v>
      </c>
      <c r="B103" s="107" t="s">
        <v>210</v>
      </c>
      <c r="C103" s="12">
        <v>2</v>
      </c>
      <c r="D103" s="205" t="s">
        <v>21</v>
      </c>
      <c r="E103" s="168"/>
      <c r="F103" s="169">
        <f>ROUND(E103*C103,2)</f>
        <v>0</v>
      </c>
      <c r="G103" s="13"/>
    </row>
    <row r="104" spans="1:7" s="1" customFormat="1" ht="12.75" customHeight="1">
      <c r="A104" s="88"/>
      <c r="B104" s="89"/>
      <c r="C104" s="90"/>
      <c r="D104" s="201"/>
      <c r="E104" s="163"/>
      <c r="F104" s="163"/>
      <c r="G104" s="10"/>
    </row>
    <row r="105" spans="1:7" s="1" customFormat="1" ht="12.75" customHeight="1">
      <c r="A105" s="88">
        <v>2.16</v>
      </c>
      <c r="B105" s="89" t="s">
        <v>141</v>
      </c>
      <c r="C105" s="90"/>
      <c r="D105" s="201"/>
      <c r="E105" s="163"/>
      <c r="F105" s="163"/>
      <c r="G105" s="10"/>
    </row>
    <row r="106" spans="1:7" s="1" customFormat="1" ht="39" customHeight="1">
      <c r="A106" s="98" t="s">
        <v>328</v>
      </c>
      <c r="B106" s="95" t="s">
        <v>142</v>
      </c>
      <c r="C106" s="90">
        <v>1</v>
      </c>
      <c r="D106" s="201" t="s">
        <v>21</v>
      </c>
      <c r="E106" s="163"/>
      <c r="F106" s="163">
        <f>ROUND(C106*E106,2)</f>
        <v>0</v>
      </c>
      <c r="G106" s="10"/>
    </row>
    <row r="107" spans="1:13" s="1" customFormat="1" ht="13.5" customHeight="1">
      <c r="A107" s="98" t="s">
        <v>329</v>
      </c>
      <c r="B107" s="95" t="s">
        <v>143</v>
      </c>
      <c r="C107" s="96">
        <v>2</v>
      </c>
      <c r="D107" s="203" t="s">
        <v>21</v>
      </c>
      <c r="E107" s="82"/>
      <c r="F107" s="82">
        <f>ROUND(C107*E107,2)</f>
        <v>0</v>
      </c>
      <c r="G107" s="10"/>
      <c r="J107" s="11"/>
      <c r="K107" s="11"/>
      <c r="L107" s="11"/>
      <c r="M107" s="11"/>
    </row>
    <row r="108" spans="1:7" s="14" customFormat="1" ht="76.5">
      <c r="A108" s="98" t="s">
        <v>327</v>
      </c>
      <c r="B108" s="108" t="s">
        <v>144</v>
      </c>
      <c r="C108" s="109">
        <v>2</v>
      </c>
      <c r="D108" s="207" t="s">
        <v>21</v>
      </c>
      <c r="E108" s="172"/>
      <c r="F108" s="173">
        <f>ROUND(E108*C108,2)</f>
        <v>0</v>
      </c>
      <c r="G108" s="20"/>
    </row>
    <row r="109" spans="1:13" s="1" customFormat="1" ht="12.75" customHeight="1">
      <c r="A109" s="98" t="s">
        <v>330</v>
      </c>
      <c r="B109" s="95" t="s">
        <v>145</v>
      </c>
      <c r="C109" s="90">
        <v>1</v>
      </c>
      <c r="D109" s="201" t="s">
        <v>21</v>
      </c>
      <c r="E109" s="163"/>
      <c r="F109" s="163">
        <f>ROUND(C109*E109,2)</f>
        <v>0</v>
      </c>
      <c r="G109" s="10"/>
      <c r="J109" s="11"/>
      <c r="K109" s="11"/>
      <c r="L109" s="11"/>
      <c r="M109" s="11"/>
    </row>
    <row r="110" spans="1:7" s="1" customFormat="1" ht="26.25" customHeight="1">
      <c r="A110" s="98" t="s">
        <v>331</v>
      </c>
      <c r="B110" s="95" t="s">
        <v>211</v>
      </c>
      <c r="C110" s="96">
        <v>1</v>
      </c>
      <c r="D110" s="203" t="s">
        <v>21</v>
      </c>
      <c r="E110" s="82"/>
      <c r="F110" s="82">
        <f>ROUND(C110*E110,2)</f>
        <v>0</v>
      </c>
      <c r="G110" s="10"/>
    </row>
    <row r="111" spans="1:7" s="14" customFormat="1" ht="76.5">
      <c r="A111" s="98" t="s">
        <v>332</v>
      </c>
      <c r="B111" s="108" t="s">
        <v>212</v>
      </c>
      <c r="C111" s="109">
        <v>49.2</v>
      </c>
      <c r="D111" s="207" t="s">
        <v>13</v>
      </c>
      <c r="E111" s="172"/>
      <c r="F111" s="173">
        <f>ROUND(C111*E111,2)</f>
        <v>0</v>
      </c>
      <c r="G111" s="20"/>
    </row>
    <row r="112" spans="1:7" s="1" customFormat="1" ht="12" customHeight="1">
      <c r="A112" s="98"/>
      <c r="B112" s="95"/>
      <c r="C112" s="90"/>
      <c r="D112" s="201"/>
      <c r="E112" s="163"/>
      <c r="F112" s="82"/>
      <c r="G112" s="10"/>
    </row>
    <row r="113" spans="1:7" s="22" customFormat="1" ht="12" customHeight="1">
      <c r="A113" s="91" t="s">
        <v>333</v>
      </c>
      <c r="B113" s="89" t="s">
        <v>213</v>
      </c>
      <c r="C113" s="110"/>
      <c r="D113" s="208"/>
      <c r="E113" s="174"/>
      <c r="F113" s="175"/>
      <c r="G113" s="21"/>
    </row>
    <row r="114" spans="1:13" s="1" customFormat="1" ht="12.75" customHeight="1">
      <c r="A114" s="98" t="s">
        <v>334</v>
      </c>
      <c r="B114" s="95" t="s">
        <v>155</v>
      </c>
      <c r="C114" s="90">
        <v>1</v>
      </c>
      <c r="D114" s="201" t="s">
        <v>21</v>
      </c>
      <c r="E114" s="163"/>
      <c r="F114" s="163">
        <f>ROUND(C114*E114,2)</f>
        <v>0</v>
      </c>
      <c r="G114" s="10"/>
      <c r="J114" s="11"/>
      <c r="K114" s="11"/>
      <c r="L114" s="11"/>
      <c r="M114" s="11"/>
    </row>
    <row r="115" spans="1:13" s="1" customFormat="1" ht="27" customHeight="1">
      <c r="A115" s="98" t="s">
        <v>335</v>
      </c>
      <c r="B115" s="95" t="s">
        <v>151</v>
      </c>
      <c r="C115" s="90">
        <v>4</v>
      </c>
      <c r="D115" s="201" t="s">
        <v>21</v>
      </c>
      <c r="E115" s="163"/>
      <c r="F115" s="163">
        <f>ROUND(C115*E115,2)</f>
        <v>0</v>
      </c>
      <c r="G115" s="10"/>
      <c r="J115" s="11"/>
      <c r="K115" s="11"/>
      <c r="L115" s="11"/>
      <c r="M115" s="11"/>
    </row>
    <row r="116" spans="1:13" s="1" customFormat="1" ht="28.5" customHeight="1">
      <c r="A116" s="111" t="s">
        <v>336</v>
      </c>
      <c r="B116" s="104" t="s">
        <v>339</v>
      </c>
      <c r="C116" s="105">
        <v>2</v>
      </c>
      <c r="D116" s="204" t="s">
        <v>21</v>
      </c>
      <c r="E116" s="167"/>
      <c r="F116" s="167">
        <f>ROUND(C116*E116,2)</f>
        <v>0</v>
      </c>
      <c r="G116" s="10"/>
      <c r="J116" s="11"/>
      <c r="K116" s="11"/>
      <c r="L116" s="11"/>
      <c r="M116" s="11"/>
    </row>
    <row r="117" spans="1:13" s="1" customFormat="1" ht="12.75" customHeight="1">
      <c r="A117" s="98" t="s">
        <v>337</v>
      </c>
      <c r="B117" s="95" t="s">
        <v>152</v>
      </c>
      <c r="C117" s="90">
        <v>2</v>
      </c>
      <c r="D117" s="201" t="s">
        <v>21</v>
      </c>
      <c r="E117" s="163"/>
      <c r="F117" s="163">
        <f>ROUND(C117*E117,2)</f>
        <v>0</v>
      </c>
      <c r="G117" s="10"/>
      <c r="J117" s="11"/>
      <c r="K117" s="11"/>
      <c r="L117" s="11"/>
      <c r="M117" s="11"/>
    </row>
    <row r="118" spans="1:13" s="1" customFormat="1" ht="38.25" customHeight="1">
      <c r="A118" s="98" t="s">
        <v>338</v>
      </c>
      <c r="B118" s="95" t="s">
        <v>340</v>
      </c>
      <c r="C118" s="90">
        <v>2</v>
      </c>
      <c r="D118" s="201" t="s">
        <v>21</v>
      </c>
      <c r="E118" s="163"/>
      <c r="F118" s="163">
        <f>ROUND(C118*E118,2)</f>
        <v>0</v>
      </c>
      <c r="G118" s="10"/>
      <c r="J118" s="11"/>
      <c r="K118" s="11"/>
      <c r="L118" s="11"/>
      <c r="M118" s="11"/>
    </row>
    <row r="119" spans="1:13" s="1" customFormat="1" ht="12" customHeight="1">
      <c r="A119" s="98"/>
      <c r="B119" s="95"/>
      <c r="C119" s="90"/>
      <c r="D119" s="201"/>
      <c r="E119" s="163"/>
      <c r="F119" s="163"/>
      <c r="G119" s="10"/>
      <c r="J119" s="11"/>
      <c r="K119" s="11"/>
      <c r="L119" s="11"/>
      <c r="M119" s="11"/>
    </row>
    <row r="120" spans="1:7" s="22" customFormat="1" ht="12" customHeight="1">
      <c r="A120" s="91">
        <v>2.17</v>
      </c>
      <c r="B120" s="89" t="s">
        <v>214</v>
      </c>
      <c r="C120" s="110"/>
      <c r="D120" s="208"/>
      <c r="E120" s="174"/>
      <c r="F120" s="163"/>
      <c r="G120" s="21"/>
    </row>
    <row r="121" spans="1:13" s="1" customFormat="1" ht="40.5" customHeight="1">
      <c r="A121" s="98" t="s">
        <v>341</v>
      </c>
      <c r="B121" s="95" t="s">
        <v>153</v>
      </c>
      <c r="C121" s="90">
        <v>2</v>
      </c>
      <c r="D121" s="201" t="s">
        <v>21</v>
      </c>
      <c r="E121" s="163"/>
      <c r="F121" s="163">
        <f aca="true" t="shared" si="2" ref="F121:F128">ROUND(C121*E121,2)</f>
        <v>0</v>
      </c>
      <c r="G121" s="23"/>
      <c r="J121" s="11"/>
      <c r="K121" s="11"/>
      <c r="L121" s="11"/>
      <c r="M121" s="11"/>
    </row>
    <row r="122" spans="1:13" s="1" customFormat="1" ht="53.25" customHeight="1">
      <c r="A122" s="98" t="s">
        <v>342</v>
      </c>
      <c r="B122" s="95" t="s">
        <v>216</v>
      </c>
      <c r="C122" s="90">
        <v>1</v>
      </c>
      <c r="D122" s="201" t="s">
        <v>21</v>
      </c>
      <c r="E122" s="163"/>
      <c r="F122" s="163">
        <f t="shared" si="2"/>
        <v>0</v>
      </c>
      <c r="G122" s="23"/>
      <c r="J122" s="11"/>
      <c r="K122" s="11"/>
      <c r="L122" s="11"/>
      <c r="M122" s="11"/>
    </row>
    <row r="123" spans="1:7" s="1" customFormat="1" ht="39" customHeight="1">
      <c r="A123" s="98" t="s">
        <v>343</v>
      </c>
      <c r="B123" s="102" t="s">
        <v>217</v>
      </c>
      <c r="C123" s="90">
        <v>3</v>
      </c>
      <c r="D123" s="201" t="s">
        <v>21</v>
      </c>
      <c r="E123" s="163"/>
      <c r="F123" s="163">
        <f t="shared" si="2"/>
        <v>0</v>
      </c>
      <c r="G123" s="10"/>
    </row>
    <row r="124" spans="1:7" s="1" customFormat="1" ht="155.25" customHeight="1">
      <c r="A124" s="98" t="s">
        <v>344</v>
      </c>
      <c r="B124" s="102" t="s">
        <v>218</v>
      </c>
      <c r="C124" s="90">
        <v>2</v>
      </c>
      <c r="D124" s="201" t="s">
        <v>21</v>
      </c>
      <c r="E124" s="163"/>
      <c r="F124" s="163">
        <f t="shared" si="2"/>
        <v>0</v>
      </c>
      <c r="G124" s="10"/>
    </row>
    <row r="125" spans="1:7" s="1" customFormat="1" ht="42" customHeight="1">
      <c r="A125" s="98" t="s">
        <v>345</v>
      </c>
      <c r="B125" s="95" t="s">
        <v>154</v>
      </c>
      <c r="C125" s="96">
        <v>1</v>
      </c>
      <c r="D125" s="203" t="s">
        <v>21</v>
      </c>
      <c r="E125" s="82"/>
      <c r="F125" s="82">
        <f t="shared" si="2"/>
        <v>0</v>
      </c>
      <c r="G125" s="10"/>
    </row>
    <row r="126" spans="1:13" s="1" customFormat="1" ht="12.75" customHeight="1">
      <c r="A126" s="98" t="s">
        <v>346</v>
      </c>
      <c r="B126" s="95" t="s">
        <v>156</v>
      </c>
      <c r="C126" s="90">
        <v>1</v>
      </c>
      <c r="D126" s="201" t="s">
        <v>21</v>
      </c>
      <c r="E126" s="163"/>
      <c r="F126" s="163">
        <f t="shared" si="2"/>
        <v>0</v>
      </c>
      <c r="G126" s="10"/>
      <c r="J126" s="11"/>
      <c r="K126" s="11"/>
      <c r="L126" s="11"/>
      <c r="M126" s="11"/>
    </row>
    <row r="127" spans="1:7" s="1" customFormat="1" ht="12" customHeight="1">
      <c r="A127" s="98" t="s">
        <v>347</v>
      </c>
      <c r="B127" s="95" t="s">
        <v>291</v>
      </c>
      <c r="C127" s="90">
        <v>2</v>
      </c>
      <c r="D127" s="201" t="s">
        <v>21</v>
      </c>
      <c r="E127" s="163"/>
      <c r="F127" s="163">
        <f t="shared" si="2"/>
        <v>0</v>
      </c>
      <c r="G127" s="10"/>
    </row>
    <row r="128" spans="1:7" s="1" customFormat="1" ht="12" customHeight="1">
      <c r="A128" s="98" t="s">
        <v>348</v>
      </c>
      <c r="B128" s="95" t="s">
        <v>292</v>
      </c>
      <c r="C128" s="90">
        <v>1</v>
      </c>
      <c r="D128" s="201" t="s">
        <v>21</v>
      </c>
      <c r="E128" s="163"/>
      <c r="F128" s="163">
        <f t="shared" si="2"/>
        <v>0</v>
      </c>
      <c r="G128" s="10"/>
    </row>
    <row r="129" spans="1:13" s="1" customFormat="1" ht="12.75" customHeight="1">
      <c r="A129" s="98"/>
      <c r="B129" s="95"/>
      <c r="C129" s="90"/>
      <c r="D129" s="201"/>
      <c r="E129" s="163"/>
      <c r="F129" s="163"/>
      <c r="G129" s="10"/>
      <c r="J129" s="11"/>
      <c r="K129" s="11"/>
      <c r="L129" s="11"/>
      <c r="M129" s="11"/>
    </row>
    <row r="130" spans="1:12" s="1" customFormat="1" ht="12.75" customHeight="1">
      <c r="A130" s="91">
        <v>3</v>
      </c>
      <c r="B130" s="89" t="s">
        <v>94</v>
      </c>
      <c r="C130" s="90"/>
      <c r="D130" s="201"/>
      <c r="E130" s="163"/>
      <c r="F130" s="163"/>
      <c r="G130" s="10"/>
      <c r="K130" s="11"/>
      <c r="L130" s="11"/>
    </row>
    <row r="131" spans="1:10" s="1" customFormat="1" ht="39" customHeight="1">
      <c r="A131" s="102">
        <v>3.1</v>
      </c>
      <c r="B131" s="95" t="s">
        <v>157</v>
      </c>
      <c r="C131" s="90">
        <v>2</v>
      </c>
      <c r="D131" s="201" t="s">
        <v>21</v>
      </c>
      <c r="E131" s="163"/>
      <c r="F131" s="163">
        <f>ROUND(C131*E131,2)</f>
        <v>0</v>
      </c>
      <c r="G131" s="10"/>
      <c r="J131" s="11"/>
    </row>
    <row r="132" spans="1:12" s="1" customFormat="1" ht="25.5" customHeight="1">
      <c r="A132" s="102">
        <v>3.2</v>
      </c>
      <c r="B132" s="95" t="s">
        <v>293</v>
      </c>
      <c r="C132" s="96">
        <v>4</v>
      </c>
      <c r="D132" s="203" t="s">
        <v>21</v>
      </c>
      <c r="E132" s="82"/>
      <c r="F132" s="82">
        <f>ROUND(C132*E132,2)</f>
        <v>0</v>
      </c>
      <c r="G132" s="10"/>
      <c r="I132" s="11"/>
      <c r="J132" s="11"/>
      <c r="K132" s="11"/>
      <c r="L132" s="11"/>
    </row>
    <row r="133" spans="1:13" s="1" customFormat="1" ht="66.75" customHeight="1">
      <c r="A133" s="102">
        <v>3.3</v>
      </c>
      <c r="B133" s="95" t="s">
        <v>158</v>
      </c>
      <c r="C133" s="96">
        <v>2</v>
      </c>
      <c r="D133" s="203" t="s">
        <v>21</v>
      </c>
      <c r="E133" s="82"/>
      <c r="F133" s="82">
        <f>ROUND(C133*E133,2)</f>
        <v>0</v>
      </c>
      <c r="G133" s="10"/>
      <c r="H133" s="11"/>
      <c r="I133" s="11"/>
      <c r="K133" s="11"/>
      <c r="M133" s="11"/>
    </row>
    <row r="134" spans="1:10" s="1" customFormat="1" ht="25.5" customHeight="1">
      <c r="A134" s="102">
        <v>3.4</v>
      </c>
      <c r="B134" s="95" t="s">
        <v>159</v>
      </c>
      <c r="C134" s="112">
        <v>2</v>
      </c>
      <c r="D134" s="209" t="s">
        <v>21</v>
      </c>
      <c r="E134" s="176"/>
      <c r="F134" s="176">
        <f>ROUND(C134*E134,2)</f>
        <v>0</v>
      </c>
      <c r="G134" s="10"/>
      <c r="J134" s="11"/>
    </row>
    <row r="135" spans="1:10" s="1" customFormat="1" ht="65.25" customHeight="1">
      <c r="A135" s="103">
        <v>3.5</v>
      </c>
      <c r="B135" s="104" t="s">
        <v>349</v>
      </c>
      <c r="C135" s="113">
        <v>2</v>
      </c>
      <c r="D135" s="210" t="s">
        <v>21</v>
      </c>
      <c r="E135" s="177"/>
      <c r="F135" s="177">
        <f>ROUND(C135*E135,2)</f>
        <v>0</v>
      </c>
      <c r="G135" s="10"/>
      <c r="J135" s="11"/>
    </row>
    <row r="136" spans="1:7" s="1" customFormat="1" ht="12.75" customHeight="1">
      <c r="A136" s="114"/>
      <c r="B136" s="115"/>
      <c r="C136" s="116"/>
      <c r="D136" s="211"/>
      <c r="E136" s="178"/>
      <c r="F136" s="178"/>
      <c r="G136" s="10"/>
    </row>
    <row r="137" spans="1:10" s="1" customFormat="1" ht="12.75" customHeight="1">
      <c r="A137" s="91">
        <v>4</v>
      </c>
      <c r="B137" s="89" t="s">
        <v>95</v>
      </c>
      <c r="C137" s="112"/>
      <c r="D137" s="209"/>
      <c r="E137" s="176"/>
      <c r="F137" s="176"/>
      <c r="G137" s="10"/>
      <c r="I137" s="11"/>
      <c r="J137" s="11"/>
    </row>
    <row r="138" spans="1:10" s="1" customFormat="1" ht="12.75" customHeight="1">
      <c r="A138" s="102">
        <v>4.1</v>
      </c>
      <c r="B138" s="95" t="s">
        <v>96</v>
      </c>
      <c r="C138" s="112">
        <v>1</v>
      </c>
      <c r="D138" s="209" t="s">
        <v>21</v>
      </c>
      <c r="E138" s="176"/>
      <c r="F138" s="176">
        <f aca="true" t="shared" si="3" ref="F138:F146">ROUND(C138*E138,2)</f>
        <v>0</v>
      </c>
      <c r="G138" s="10"/>
      <c r="I138" s="11"/>
      <c r="J138" s="11"/>
    </row>
    <row r="139" spans="1:7" s="1" customFormat="1" ht="66" customHeight="1">
      <c r="A139" s="102">
        <v>4.2</v>
      </c>
      <c r="B139" s="95" t="s">
        <v>160</v>
      </c>
      <c r="C139" s="112">
        <v>4680</v>
      </c>
      <c r="D139" s="209" t="s">
        <v>97</v>
      </c>
      <c r="E139" s="176"/>
      <c r="F139" s="176">
        <f t="shared" si="3"/>
        <v>0</v>
      </c>
      <c r="G139" s="10"/>
    </row>
    <row r="140" spans="1:13" s="1" customFormat="1" ht="25.5" customHeight="1">
      <c r="A140" s="102">
        <v>4.3</v>
      </c>
      <c r="B140" s="95" t="s">
        <v>161</v>
      </c>
      <c r="C140" s="112">
        <v>8</v>
      </c>
      <c r="D140" s="209" t="s">
        <v>21</v>
      </c>
      <c r="E140" s="176"/>
      <c r="F140" s="176">
        <f t="shared" si="3"/>
        <v>0</v>
      </c>
      <c r="G140" s="10"/>
      <c r="J140" s="11"/>
      <c r="L140" s="11"/>
      <c r="M140" s="11"/>
    </row>
    <row r="141" spans="1:13" s="1" customFormat="1" ht="25.5" customHeight="1">
      <c r="A141" s="102">
        <v>4.4</v>
      </c>
      <c r="B141" s="95" t="s">
        <v>350</v>
      </c>
      <c r="C141" s="112">
        <v>8</v>
      </c>
      <c r="D141" s="209" t="s">
        <v>21</v>
      </c>
      <c r="E141" s="176"/>
      <c r="F141" s="176">
        <f t="shared" si="3"/>
        <v>0</v>
      </c>
      <c r="G141" s="10"/>
      <c r="J141" s="11"/>
      <c r="L141" s="11"/>
      <c r="M141" s="11"/>
    </row>
    <row r="142" spans="1:13" s="1" customFormat="1" ht="79.5" customHeight="1">
      <c r="A142" s="102">
        <v>4.5</v>
      </c>
      <c r="B142" s="95" t="s">
        <v>351</v>
      </c>
      <c r="C142" s="112">
        <v>8</v>
      </c>
      <c r="D142" s="209" t="s">
        <v>21</v>
      </c>
      <c r="E142" s="176"/>
      <c r="F142" s="176">
        <f t="shared" si="3"/>
        <v>0</v>
      </c>
      <c r="G142" s="10"/>
      <c r="J142" s="11"/>
      <c r="L142" s="11"/>
      <c r="M142" s="11"/>
    </row>
    <row r="143" spans="1:11" s="1" customFormat="1" ht="38.25" customHeight="1">
      <c r="A143" s="102">
        <v>4.6</v>
      </c>
      <c r="B143" s="95" t="s">
        <v>162</v>
      </c>
      <c r="C143" s="112">
        <v>4</v>
      </c>
      <c r="D143" s="209" t="s">
        <v>21</v>
      </c>
      <c r="E143" s="176"/>
      <c r="F143" s="176">
        <f t="shared" si="3"/>
        <v>0</v>
      </c>
      <c r="G143" s="10"/>
      <c r="I143" s="11"/>
      <c r="K143" s="11"/>
    </row>
    <row r="144" spans="1:11" s="1" customFormat="1" ht="15" customHeight="1">
      <c r="A144" s="102">
        <v>4.7</v>
      </c>
      <c r="B144" s="95" t="s">
        <v>163</v>
      </c>
      <c r="C144" s="112">
        <v>4</v>
      </c>
      <c r="D144" s="209" t="s">
        <v>21</v>
      </c>
      <c r="E144" s="176"/>
      <c r="F144" s="176">
        <f t="shared" si="3"/>
        <v>0</v>
      </c>
      <c r="G144" s="10"/>
      <c r="I144" s="11"/>
      <c r="K144" s="11"/>
    </row>
    <row r="145" spans="1:12" s="1" customFormat="1" ht="25.5" customHeight="1">
      <c r="A145" s="102">
        <v>4.8</v>
      </c>
      <c r="B145" s="95" t="s">
        <v>164</v>
      </c>
      <c r="C145" s="112">
        <v>4</v>
      </c>
      <c r="D145" s="209" t="s">
        <v>21</v>
      </c>
      <c r="E145" s="176"/>
      <c r="F145" s="176">
        <f t="shared" si="3"/>
        <v>0</v>
      </c>
      <c r="G145" s="10"/>
      <c r="I145" s="11"/>
      <c r="J145" s="11"/>
      <c r="K145" s="11"/>
      <c r="L145" s="11"/>
    </row>
    <row r="146" spans="1:9" s="1" customFormat="1" ht="63.75" customHeight="1">
      <c r="A146" s="102">
        <v>4.9</v>
      </c>
      <c r="B146" s="95" t="s">
        <v>165</v>
      </c>
      <c r="C146" s="112">
        <v>4</v>
      </c>
      <c r="D146" s="209" t="s">
        <v>21</v>
      </c>
      <c r="E146" s="176"/>
      <c r="F146" s="176">
        <f t="shared" si="3"/>
        <v>0</v>
      </c>
      <c r="G146" s="10"/>
      <c r="I146" s="11"/>
    </row>
    <row r="147" spans="1:7" s="1" customFormat="1" ht="12.75" customHeight="1">
      <c r="A147" s="117"/>
      <c r="B147" s="95"/>
      <c r="C147" s="90"/>
      <c r="D147" s="201"/>
      <c r="E147" s="163"/>
      <c r="F147" s="163"/>
      <c r="G147" s="10"/>
    </row>
    <row r="148" spans="1:7" s="1" customFormat="1" ht="12.75" customHeight="1">
      <c r="A148" s="91">
        <v>5</v>
      </c>
      <c r="B148" s="89" t="s">
        <v>98</v>
      </c>
      <c r="C148" s="90"/>
      <c r="D148" s="201"/>
      <c r="E148" s="163"/>
      <c r="F148" s="163"/>
      <c r="G148" s="10"/>
    </row>
    <row r="149" spans="1:7" s="1" customFormat="1" ht="25.5" customHeight="1">
      <c r="A149" s="102">
        <v>5.1</v>
      </c>
      <c r="B149" s="95" t="s">
        <v>352</v>
      </c>
      <c r="C149" s="96">
        <v>9</v>
      </c>
      <c r="D149" s="203" t="s">
        <v>21</v>
      </c>
      <c r="E149" s="82"/>
      <c r="F149" s="82">
        <f aca="true" t="shared" si="4" ref="F149:F156">ROUND(C149*E149,2)</f>
        <v>0</v>
      </c>
      <c r="G149" s="10"/>
    </row>
    <row r="150" spans="1:9" s="1" customFormat="1" ht="63" customHeight="1">
      <c r="A150" s="102">
        <v>5.2</v>
      </c>
      <c r="B150" s="95" t="s">
        <v>353</v>
      </c>
      <c r="C150" s="96">
        <v>9</v>
      </c>
      <c r="D150" s="203" t="s">
        <v>21</v>
      </c>
      <c r="E150" s="82"/>
      <c r="F150" s="82">
        <f t="shared" si="4"/>
        <v>0</v>
      </c>
      <c r="G150" s="10"/>
      <c r="I150" s="11"/>
    </row>
    <row r="151" spans="1:7" s="1" customFormat="1" ht="25.5" customHeight="1">
      <c r="A151" s="102">
        <v>5.3</v>
      </c>
      <c r="B151" s="95" t="s">
        <v>99</v>
      </c>
      <c r="C151" s="96">
        <v>9</v>
      </c>
      <c r="D151" s="203" t="s">
        <v>21</v>
      </c>
      <c r="E151" s="82"/>
      <c r="F151" s="82">
        <f t="shared" si="4"/>
        <v>0</v>
      </c>
      <c r="G151" s="10"/>
    </row>
    <row r="152" spans="1:12" s="1" customFormat="1" ht="165.75" customHeight="1">
      <c r="A152" s="102">
        <v>5.4</v>
      </c>
      <c r="B152" s="95" t="s">
        <v>354</v>
      </c>
      <c r="C152" s="19">
        <v>9</v>
      </c>
      <c r="D152" s="203" t="s">
        <v>21</v>
      </c>
      <c r="E152" s="170"/>
      <c r="F152" s="170">
        <f t="shared" si="4"/>
        <v>0</v>
      </c>
      <c r="G152" s="10"/>
      <c r="L152" s="11"/>
    </row>
    <row r="153" spans="1:7" s="1" customFormat="1" ht="28.5" customHeight="1">
      <c r="A153" s="102">
        <v>5.5</v>
      </c>
      <c r="B153" s="95" t="s">
        <v>166</v>
      </c>
      <c r="C153" s="90">
        <v>9</v>
      </c>
      <c r="D153" s="201" t="s">
        <v>21</v>
      </c>
      <c r="E153" s="163"/>
      <c r="F153" s="163">
        <f t="shared" si="4"/>
        <v>0</v>
      </c>
      <c r="G153" s="10"/>
    </row>
    <row r="154" spans="1:13" s="1" customFormat="1" ht="41.25" customHeight="1">
      <c r="A154" s="103">
        <v>5.6</v>
      </c>
      <c r="B154" s="104" t="s">
        <v>167</v>
      </c>
      <c r="C154" s="118">
        <v>9</v>
      </c>
      <c r="D154" s="212" t="s">
        <v>21</v>
      </c>
      <c r="E154" s="179"/>
      <c r="F154" s="179">
        <f t="shared" si="4"/>
        <v>0</v>
      </c>
      <c r="G154" s="10"/>
      <c r="K154" s="11"/>
      <c r="M154" s="11"/>
    </row>
    <row r="155" spans="1:12" s="1" customFormat="1" ht="165.75" customHeight="1">
      <c r="A155" s="102">
        <v>5.7</v>
      </c>
      <c r="B155" s="95" t="s">
        <v>355</v>
      </c>
      <c r="C155" s="19">
        <v>9</v>
      </c>
      <c r="D155" s="203" t="s">
        <v>21</v>
      </c>
      <c r="E155" s="170"/>
      <c r="F155" s="170">
        <f t="shared" si="4"/>
        <v>0</v>
      </c>
      <c r="G155" s="10"/>
      <c r="L155" s="11"/>
    </row>
    <row r="156" spans="1:13" s="1" customFormat="1" ht="51" customHeight="1">
      <c r="A156" s="102">
        <v>5.8</v>
      </c>
      <c r="B156" s="95" t="s">
        <v>226</v>
      </c>
      <c r="C156" s="96">
        <v>9</v>
      </c>
      <c r="D156" s="203" t="s">
        <v>21</v>
      </c>
      <c r="E156" s="82"/>
      <c r="F156" s="170">
        <f t="shared" si="4"/>
        <v>0</v>
      </c>
      <c r="G156" s="10"/>
      <c r="K156" s="11"/>
      <c r="M156" s="11"/>
    </row>
    <row r="157" spans="1:7" s="1" customFormat="1" ht="12.75" customHeight="1">
      <c r="A157" s="117"/>
      <c r="B157" s="95"/>
      <c r="C157" s="90"/>
      <c r="D157" s="201"/>
      <c r="E157" s="163"/>
      <c r="F157" s="82"/>
      <c r="G157" s="10"/>
    </row>
    <row r="158" spans="1:7" s="1" customFormat="1" ht="12.75" customHeight="1">
      <c r="A158" s="88">
        <v>5.9</v>
      </c>
      <c r="B158" s="89" t="s">
        <v>100</v>
      </c>
      <c r="C158" s="90"/>
      <c r="D158" s="201"/>
      <c r="E158" s="163"/>
      <c r="F158" s="82"/>
      <c r="G158" s="10"/>
    </row>
    <row r="159" spans="1:10" s="1" customFormat="1" ht="12.75">
      <c r="A159" s="98" t="s">
        <v>231</v>
      </c>
      <c r="B159" s="95" t="s">
        <v>294</v>
      </c>
      <c r="C159" s="96">
        <v>85.8</v>
      </c>
      <c r="D159" s="203" t="s">
        <v>12</v>
      </c>
      <c r="E159" s="82"/>
      <c r="F159" s="82">
        <f>ROUND(C159*E159,2)</f>
        <v>0</v>
      </c>
      <c r="G159" s="10"/>
      <c r="J159" s="11"/>
    </row>
    <row r="160" spans="1:10" s="1" customFormat="1" ht="12.75">
      <c r="A160" s="98" t="s">
        <v>232</v>
      </c>
      <c r="B160" s="95" t="s">
        <v>357</v>
      </c>
      <c r="C160" s="96">
        <v>102.96</v>
      </c>
      <c r="D160" s="203" t="s">
        <v>12</v>
      </c>
      <c r="E160" s="82"/>
      <c r="F160" s="82"/>
      <c r="G160" s="10"/>
      <c r="J160" s="11"/>
    </row>
    <row r="161" spans="1:10" s="1" customFormat="1" ht="25.5" customHeight="1">
      <c r="A161" s="98" t="s">
        <v>356</v>
      </c>
      <c r="B161" s="95" t="s">
        <v>168</v>
      </c>
      <c r="C161" s="96">
        <v>1</v>
      </c>
      <c r="D161" s="203" t="s">
        <v>21</v>
      </c>
      <c r="E161" s="82"/>
      <c r="F161" s="82">
        <f>ROUND(C161*E161,2)</f>
        <v>0</v>
      </c>
      <c r="G161" s="10"/>
      <c r="J161" s="11"/>
    </row>
    <row r="162" spans="1:7" s="1" customFormat="1" ht="12.75" customHeight="1">
      <c r="A162" s="117"/>
      <c r="B162" s="95"/>
      <c r="C162" s="90"/>
      <c r="D162" s="201"/>
      <c r="E162" s="163"/>
      <c r="F162" s="163"/>
      <c r="G162" s="10"/>
    </row>
    <row r="163" spans="1:7" s="1" customFormat="1" ht="12.75" customHeight="1">
      <c r="A163" s="119">
        <v>5.1</v>
      </c>
      <c r="B163" s="89" t="s">
        <v>101</v>
      </c>
      <c r="C163" s="90"/>
      <c r="D163" s="201"/>
      <c r="E163" s="163"/>
      <c r="F163" s="163"/>
      <c r="G163" s="10"/>
    </row>
    <row r="164" spans="1:10" s="1" customFormat="1" ht="25.5" customHeight="1">
      <c r="A164" s="98" t="s">
        <v>233</v>
      </c>
      <c r="B164" s="95" t="s">
        <v>169</v>
      </c>
      <c r="C164" s="96">
        <v>90.72</v>
      </c>
      <c r="D164" s="203" t="s">
        <v>12</v>
      </c>
      <c r="E164" s="82"/>
      <c r="F164" s="82">
        <f aca="true" t="shared" si="5" ref="F164:F170">ROUND(C164*E164,2)</f>
        <v>0</v>
      </c>
      <c r="G164" s="10"/>
      <c r="J164" s="11"/>
    </row>
    <row r="165" spans="1:10" s="1" customFormat="1" ht="25.5" customHeight="1">
      <c r="A165" s="98" t="s">
        <v>234</v>
      </c>
      <c r="B165" s="95" t="s">
        <v>170</v>
      </c>
      <c r="C165" s="96">
        <v>11.88</v>
      </c>
      <c r="D165" s="203" t="s">
        <v>12</v>
      </c>
      <c r="E165" s="82"/>
      <c r="F165" s="82">
        <f t="shared" si="5"/>
        <v>0</v>
      </c>
      <c r="G165" s="10"/>
      <c r="I165" s="11"/>
      <c r="J165" s="11"/>
    </row>
    <row r="166" spans="1:7" s="1" customFormat="1" ht="12.75" customHeight="1">
      <c r="A166" s="98" t="s">
        <v>235</v>
      </c>
      <c r="B166" s="95" t="s">
        <v>227</v>
      </c>
      <c r="C166" s="90">
        <v>5.4</v>
      </c>
      <c r="D166" s="201" t="s">
        <v>12</v>
      </c>
      <c r="E166" s="163"/>
      <c r="F166" s="163">
        <f t="shared" si="5"/>
        <v>0</v>
      </c>
      <c r="G166" s="10"/>
    </row>
    <row r="167" spans="1:7" s="1" customFormat="1" ht="12.75" customHeight="1">
      <c r="A167" s="98" t="s">
        <v>236</v>
      </c>
      <c r="B167" s="95" t="s">
        <v>228</v>
      </c>
      <c r="C167" s="90">
        <v>5.4</v>
      </c>
      <c r="D167" s="201" t="s">
        <v>12</v>
      </c>
      <c r="E167" s="163"/>
      <c r="F167" s="163">
        <f t="shared" si="5"/>
        <v>0</v>
      </c>
      <c r="G167" s="10"/>
    </row>
    <row r="168" spans="1:7" s="1" customFormat="1" ht="12.75" customHeight="1">
      <c r="A168" s="98" t="s">
        <v>237</v>
      </c>
      <c r="B168" s="95" t="s">
        <v>229</v>
      </c>
      <c r="C168" s="90">
        <v>5.4</v>
      </c>
      <c r="D168" s="201" t="s">
        <v>12</v>
      </c>
      <c r="E168" s="163"/>
      <c r="F168" s="163">
        <f t="shared" si="5"/>
        <v>0</v>
      </c>
      <c r="G168" s="10"/>
    </row>
    <row r="169" spans="1:7" s="1" customFormat="1" ht="12.75" customHeight="1">
      <c r="A169" s="98" t="s">
        <v>238</v>
      </c>
      <c r="B169" s="95" t="s">
        <v>230</v>
      </c>
      <c r="C169" s="90">
        <v>21.6</v>
      </c>
      <c r="D169" s="201" t="s">
        <v>12</v>
      </c>
      <c r="E169" s="163"/>
      <c r="F169" s="163">
        <f t="shared" si="5"/>
        <v>0</v>
      </c>
      <c r="G169" s="10"/>
    </row>
    <row r="170" spans="1:7" s="1" customFormat="1" ht="12.75" customHeight="1">
      <c r="A170" s="98" t="s">
        <v>239</v>
      </c>
      <c r="B170" s="95" t="s">
        <v>102</v>
      </c>
      <c r="C170" s="90">
        <v>102.6</v>
      </c>
      <c r="D170" s="201" t="s">
        <v>12</v>
      </c>
      <c r="E170" s="163"/>
      <c r="F170" s="163">
        <f t="shared" si="5"/>
        <v>0</v>
      </c>
      <c r="G170" s="10"/>
    </row>
    <row r="171" spans="1:7" s="1" customFormat="1" ht="6" customHeight="1">
      <c r="A171" s="117"/>
      <c r="B171" s="95"/>
      <c r="C171" s="90"/>
      <c r="D171" s="201"/>
      <c r="E171" s="163"/>
      <c r="F171" s="163"/>
      <c r="G171" s="10"/>
    </row>
    <row r="172" spans="1:7" s="1" customFormat="1" ht="6" customHeight="1">
      <c r="A172" s="117"/>
      <c r="B172" s="95"/>
      <c r="C172" s="90"/>
      <c r="D172" s="201"/>
      <c r="E172" s="163"/>
      <c r="F172" s="163"/>
      <c r="G172" s="10"/>
    </row>
    <row r="173" spans="1:7" s="1" customFormat="1" ht="12.75" customHeight="1">
      <c r="A173" s="88">
        <v>5.11</v>
      </c>
      <c r="B173" s="89" t="s">
        <v>103</v>
      </c>
      <c r="C173" s="90"/>
      <c r="D173" s="201"/>
      <c r="E173" s="163"/>
      <c r="F173" s="163"/>
      <c r="G173" s="10"/>
    </row>
    <row r="174" spans="1:10" s="1" customFormat="1" ht="25.5" customHeight="1">
      <c r="A174" s="98" t="s">
        <v>240</v>
      </c>
      <c r="B174" s="95" t="s">
        <v>169</v>
      </c>
      <c r="C174" s="96">
        <v>90.72</v>
      </c>
      <c r="D174" s="203" t="s">
        <v>12</v>
      </c>
      <c r="E174" s="82"/>
      <c r="F174" s="82">
        <f aca="true" t="shared" si="6" ref="F174:F179">ROUND(C174*E174,2)</f>
        <v>0</v>
      </c>
      <c r="G174" s="10"/>
      <c r="J174" s="11"/>
    </row>
    <row r="175" spans="1:10" s="1" customFormat="1" ht="25.5" customHeight="1">
      <c r="A175" s="98" t="s">
        <v>241</v>
      </c>
      <c r="B175" s="95" t="s">
        <v>170</v>
      </c>
      <c r="C175" s="96">
        <v>11.88</v>
      </c>
      <c r="D175" s="203" t="s">
        <v>12</v>
      </c>
      <c r="E175" s="82"/>
      <c r="F175" s="82">
        <f t="shared" si="6"/>
        <v>0</v>
      </c>
      <c r="G175" s="10"/>
      <c r="J175" s="11"/>
    </row>
    <row r="176" spans="1:7" s="1" customFormat="1" ht="12.75" customHeight="1">
      <c r="A176" s="98" t="s">
        <v>242</v>
      </c>
      <c r="B176" s="95" t="s">
        <v>227</v>
      </c>
      <c r="C176" s="90">
        <v>5.4</v>
      </c>
      <c r="D176" s="201" t="s">
        <v>12</v>
      </c>
      <c r="E176" s="82"/>
      <c r="F176" s="163">
        <f t="shared" si="6"/>
        <v>0</v>
      </c>
      <c r="G176" s="10"/>
    </row>
    <row r="177" spans="1:7" s="1" customFormat="1" ht="12.75" customHeight="1">
      <c r="A177" s="98" t="s">
        <v>243</v>
      </c>
      <c r="B177" s="95" t="s">
        <v>228</v>
      </c>
      <c r="C177" s="90">
        <v>5.4</v>
      </c>
      <c r="D177" s="201" t="s">
        <v>12</v>
      </c>
      <c r="E177" s="82"/>
      <c r="F177" s="163">
        <f t="shared" si="6"/>
        <v>0</v>
      </c>
      <c r="G177" s="10"/>
    </row>
    <row r="178" spans="1:7" s="1" customFormat="1" ht="12.75" customHeight="1">
      <c r="A178" s="98" t="s">
        <v>244</v>
      </c>
      <c r="B178" s="95" t="s">
        <v>229</v>
      </c>
      <c r="C178" s="90">
        <v>5.4</v>
      </c>
      <c r="D178" s="201" t="s">
        <v>12</v>
      </c>
      <c r="E178" s="82"/>
      <c r="F178" s="163">
        <f t="shared" si="6"/>
        <v>0</v>
      </c>
      <c r="G178" s="10"/>
    </row>
    <row r="179" spans="1:7" s="1" customFormat="1" ht="12.75" customHeight="1">
      <c r="A179" s="98" t="s">
        <v>245</v>
      </c>
      <c r="B179" s="95" t="s">
        <v>230</v>
      </c>
      <c r="C179" s="90">
        <v>21.6</v>
      </c>
      <c r="D179" s="201" t="s">
        <v>12</v>
      </c>
      <c r="E179" s="82"/>
      <c r="F179" s="163">
        <f t="shared" si="6"/>
        <v>0</v>
      </c>
      <c r="G179" s="10"/>
    </row>
    <row r="180" spans="1:7" s="1" customFormat="1" ht="12.75" customHeight="1">
      <c r="A180" s="117"/>
      <c r="B180" s="95"/>
      <c r="C180" s="90"/>
      <c r="D180" s="201"/>
      <c r="E180" s="163"/>
      <c r="F180" s="163"/>
      <c r="G180" s="10"/>
    </row>
    <row r="181" spans="1:7" s="22" customFormat="1" ht="12.75" customHeight="1">
      <c r="A181" s="91">
        <v>5.12</v>
      </c>
      <c r="B181" s="89" t="s">
        <v>171</v>
      </c>
      <c r="C181" s="110"/>
      <c r="D181" s="208"/>
      <c r="E181" s="174"/>
      <c r="F181" s="174"/>
      <c r="G181" s="21"/>
    </row>
    <row r="182" spans="1:12" s="1" customFormat="1" ht="25.5" customHeight="1">
      <c r="A182" s="98" t="s">
        <v>247</v>
      </c>
      <c r="B182" s="95" t="s">
        <v>246</v>
      </c>
      <c r="C182" s="96">
        <v>14</v>
      </c>
      <c r="D182" s="203" t="s">
        <v>21</v>
      </c>
      <c r="E182" s="82"/>
      <c r="F182" s="82">
        <f>ROUND(C182*E182,2)</f>
        <v>0</v>
      </c>
      <c r="G182" s="10"/>
      <c r="I182" s="11"/>
      <c r="J182" s="11"/>
      <c r="K182" s="11"/>
      <c r="L182" s="11"/>
    </row>
    <row r="183" spans="1:7" s="1" customFormat="1" ht="66" customHeight="1">
      <c r="A183" s="98" t="s">
        <v>248</v>
      </c>
      <c r="B183" s="95" t="s">
        <v>358</v>
      </c>
      <c r="C183" s="96">
        <v>9</v>
      </c>
      <c r="D183" s="203" t="s">
        <v>21</v>
      </c>
      <c r="E183" s="82"/>
      <c r="F183" s="82">
        <f aca="true" t="shared" si="7" ref="F183:F189">ROUND(C183*E183,2)</f>
        <v>0</v>
      </c>
      <c r="G183" s="10"/>
    </row>
    <row r="184" spans="1:7" s="1" customFormat="1" ht="68.25" customHeight="1">
      <c r="A184" s="111" t="s">
        <v>249</v>
      </c>
      <c r="B184" s="104" t="s">
        <v>359</v>
      </c>
      <c r="C184" s="118">
        <v>1</v>
      </c>
      <c r="D184" s="212" t="s">
        <v>21</v>
      </c>
      <c r="E184" s="179"/>
      <c r="F184" s="179">
        <f t="shared" si="7"/>
        <v>0</v>
      </c>
      <c r="G184" s="10"/>
    </row>
    <row r="185" spans="1:7" s="1" customFormat="1" ht="66" customHeight="1">
      <c r="A185" s="98" t="s">
        <v>250</v>
      </c>
      <c r="B185" s="95" t="s">
        <v>360</v>
      </c>
      <c r="C185" s="96">
        <v>1</v>
      </c>
      <c r="D185" s="203" t="s">
        <v>21</v>
      </c>
      <c r="E185" s="82"/>
      <c r="F185" s="82">
        <f t="shared" si="7"/>
        <v>0</v>
      </c>
      <c r="G185" s="10"/>
    </row>
    <row r="186" spans="1:7" s="1" customFormat="1" ht="66.75" customHeight="1">
      <c r="A186" s="98" t="s">
        <v>251</v>
      </c>
      <c r="B186" s="95" t="s">
        <v>255</v>
      </c>
      <c r="C186" s="96">
        <v>1</v>
      </c>
      <c r="D186" s="203" t="s">
        <v>21</v>
      </c>
      <c r="E186" s="82"/>
      <c r="F186" s="82">
        <f t="shared" si="7"/>
        <v>0</v>
      </c>
      <c r="G186" s="10"/>
    </row>
    <row r="187" spans="1:7" s="1" customFormat="1" ht="66.75" customHeight="1">
      <c r="A187" s="98" t="s">
        <v>252</v>
      </c>
      <c r="B187" s="95" t="s">
        <v>256</v>
      </c>
      <c r="C187" s="96">
        <v>1</v>
      </c>
      <c r="D187" s="203" t="s">
        <v>21</v>
      </c>
      <c r="E187" s="82"/>
      <c r="F187" s="82">
        <f t="shared" si="7"/>
        <v>0</v>
      </c>
      <c r="G187" s="10"/>
    </row>
    <row r="188" spans="1:7" s="1" customFormat="1" ht="64.5" customHeight="1">
      <c r="A188" s="98" t="s">
        <v>253</v>
      </c>
      <c r="B188" s="95" t="s">
        <v>257</v>
      </c>
      <c r="C188" s="96">
        <v>1</v>
      </c>
      <c r="D188" s="203" t="s">
        <v>21</v>
      </c>
      <c r="E188" s="82"/>
      <c r="F188" s="82">
        <f t="shared" si="7"/>
        <v>0</v>
      </c>
      <c r="G188" s="10"/>
    </row>
    <row r="189" spans="1:11" s="1" customFormat="1" ht="25.5" customHeight="1">
      <c r="A189" s="98" t="s">
        <v>254</v>
      </c>
      <c r="B189" s="95" t="s">
        <v>172</v>
      </c>
      <c r="C189" s="96">
        <v>1</v>
      </c>
      <c r="D189" s="203" t="s">
        <v>21</v>
      </c>
      <c r="E189" s="82"/>
      <c r="F189" s="82">
        <f t="shared" si="7"/>
        <v>0</v>
      </c>
      <c r="G189" s="10"/>
      <c r="J189" s="11"/>
      <c r="K189" s="11"/>
    </row>
    <row r="190" spans="1:11" s="1" customFormat="1" ht="12" customHeight="1">
      <c r="A190" s="98"/>
      <c r="B190" s="95"/>
      <c r="C190" s="96"/>
      <c r="D190" s="203"/>
      <c r="E190" s="82"/>
      <c r="F190" s="82"/>
      <c r="G190" s="10"/>
      <c r="J190" s="11"/>
      <c r="K190" s="11"/>
    </row>
    <row r="191" spans="1:11" s="22" customFormat="1" ht="12.75" customHeight="1">
      <c r="A191" s="91">
        <v>5.13</v>
      </c>
      <c r="B191" s="89" t="s">
        <v>173</v>
      </c>
      <c r="C191" s="120"/>
      <c r="D191" s="213"/>
      <c r="E191" s="175"/>
      <c r="F191" s="175"/>
      <c r="G191" s="21"/>
      <c r="J191" s="24"/>
      <c r="K191" s="24"/>
    </row>
    <row r="192" spans="1:11" s="1" customFormat="1" ht="40.5" customHeight="1">
      <c r="A192" s="92" t="s">
        <v>258</v>
      </c>
      <c r="B192" s="95" t="s">
        <v>370</v>
      </c>
      <c r="C192" s="96">
        <v>1</v>
      </c>
      <c r="D192" s="203" t="s">
        <v>21</v>
      </c>
      <c r="E192" s="82"/>
      <c r="F192" s="82">
        <f>ROUND(C192*E192,2)</f>
        <v>0</v>
      </c>
      <c r="G192" s="10"/>
      <c r="K192" s="11"/>
    </row>
    <row r="193" spans="1:11" s="1" customFormat="1" ht="27" customHeight="1">
      <c r="A193" s="92" t="s">
        <v>259</v>
      </c>
      <c r="B193" s="95" t="s">
        <v>369</v>
      </c>
      <c r="C193" s="96">
        <v>38.4</v>
      </c>
      <c r="D193" s="203" t="s">
        <v>12</v>
      </c>
      <c r="E193" s="82"/>
      <c r="F193" s="82">
        <f>ROUND(C193*E193,2)</f>
        <v>0</v>
      </c>
      <c r="G193" s="10"/>
      <c r="K193" s="11"/>
    </row>
    <row r="194" spans="1:11" s="1" customFormat="1" ht="14.25" customHeight="1">
      <c r="A194" s="92" t="s">
        <v>260</v>
      </c>
      <c r="B194" s="95" t="s">
        <v>357</v>
      </c>
      <c r="C194" s="96">
        <v>46.08</v>
      </c>
      <c r="D194" s="203" t="s">
        <v>12</v>
      </c>
      <c r="E194" s="82"/>
      <c r="F194" s="82">
        <f>ROUND(C194*E194,2)</f>
        <v>0</v>
      </c>
      <c r="G194" s="10"/>
      <c r="K194" s="11"/>
    </row>
    <row r="195" spans="1:7" s="1" customFormat="1" ht="12.75" customHeight="1">
      <c r="A195" s="117"/>
      <c r="B195" s="95"/>
      <c r="C195" s="90"/>
      <c r="D195" s="201"/>
      <c r="E195" s="163"/>
      <c r="F195" s="82"/>
      <c r="G195" s="10"/>
    </row>
    <row r="196" spans="1:7" s="1" customFormat="1" ht="12.75" customHeight="1">
      <c r="A196" s="91">
        <v>6</v>
      </c>
      <c r="B196" s="89" t="s">
        <v>303</v>
      </c>
      <c r="C196" s="90"/>
      <c r="D196" s="201"/>
      <c r="E196" s="163"/>
      <c r="F196" s="82"/>
      <c r="G196" s="10"/>
    </row>
    <row r="197" spans="1:7" s="1" customFormat="1" ht="25.5">
      <c r="A197" s="98">
        <v>6.1</v>
      </c>
      <c r="B197" s="95" t="s">
        <v>261</v>
      </c>
      <c r="C197" s="90">
        <v>55</v>
      </c>
      <c r="D197" s="201" t="s">
        <v>13</v>
      </c>
      <c r="E197" s="163"/>
      <c r="F197" s="82">
        <f>ROUND(C197*E197,2)</f>
        <v>0</v>
      </c>
      <c r="G197" s="10"/>
    </row>
    <row r="198" spans="1:7" s="1" customFormat="1" ht="12.75" customHeight="1">
      <c r="A198" s="98">
        <v>6.2</v>
      </c>
      <c r="B198" s="95" t="s">
        <v>304</v>
      </c>
      <c r="C198" s="90">
        <v>400</v>
      </c>
      <c r="D198" s="201" t="s">
        <v>13</v>
      </c>
      <c r="E198" s="163"/>
      <c r="F198" s="82">
        <f>ROUND(C198*E198,2)</f>
        <v>0</v>
      </c>
      <c r="G198" s="10"/>
    </row>
    <row r="199" spans="1:7" s="1" customFormat="1" ht="25.5">
      <c r="A199" s="98">
        <v>6.3</v>
      </c>
      <c r="B199" s="95" t="s">
        <v>305</v>
      </c>
      <c r="C199" s="90">
        <v>400</v>
      </c>
      <c r="D199" s="201" t="s">
        <v>13</v>
      </c>
      <c r="E199" s="163"/>
      <c r="F199" s="82">
        <f>ROUND(C199*E199,2)</f>
        <v>0</v>
      </c>
      <c r="G199" s="10"/>
    </row>
    <row r="200" spans="1:6" ht="12.75" customHeight="1">
      <c r="A200" s="121"/>
      <c r="B200" s="86"/>
      <c r="C200" s="85"/>
      <c r="D200" s="200"/>
      <c r="E200" s="163"/>
      <c r="F200" s="180"/>
    </row>
    <row r="201" spans="1:6" ht="12.75" customHeight="1">
      <c r="A201" s="87">
        <v>7</v>
      </c>
      <c r="B201" s="84" t="s">
        <v>300</v>
      </c>
      <c r="C201" s="85"/>
      <c r="D201" s="200"/>
      <c r="E201" s="163"/>
      <c r="F201" s="180"/>
    </row>
    <row r="202" spans="1:7" s="1" customFormat="1" ht="63.75">
      <c r="A202" s="98">
        <v>7.1</v>
      </c>
      <c r="B202" s="95" t="s">
        <v>361</v>
      </c>
      <c r="C202" s="112">
        <v>30</v>
      </c>
      <c r="D202" s="209" t="s">
        <v>115</v>
      </c>
      <c r="E202" s="176"/>
      <c r="F202" s="176">
        <f>ROUND(C202*E202,2)</f>
        <v>0</v>
      </c>
      <c r="G202" s="10"/>
    </row>
    <row r="203" spans="1:7" s="1" customFormat="1" ht="12.75">
      <c r="A203" s="98"/>
      <c r="B203" s="95"/>
      <c r="C203" s="112"/>
      <c r="D203" s="209"/>
      <c r="E203" s="176"/>
      <c r="F203" s="176"/>
      <c r="G203" s="10"/>
    </row>
    <row r="204" spans="1:7" s="1" customFormat="1" ht="12.75">
      <c r="A204" s="91">
        <v>7.2</v>
      </c>
      <c r="B204" s="89" t="s">
        <v>312</v>
      </c>
      <c r="C204" s="112"/>
      <c r="D204" s="209"/>
      <c r="E204" s="176"/>
      <c r="F204" s="176"/>
      <c r="G204" s="10"/>
    </row>
    <row r="205" spans="1:7" s="1" customFormat="1" ht="12.75">
      <c r="A205" s="98" t="s">
        <v>306</v>
      </c>
      <c r="B205" s="95" t="s">
        <v>311</v>
      </c>
      <c r="C205" s="112">
        <v>1340</v>
      </c>
      <c r="D205" s="209" t="s">
        <v>12</v>
      </c>
      <c r="E205" s="176"/>
      <c r="F205" s="37">
        <f>ROUND(E205*C205,2)</f>
        <v>0</v>
      </c>
      <c r="G205" s="10"/>
    </row>
    <row r="206" spans="1:7" s="1" customFormat="1" ht="12.75">
      <c r="A206" s="98" t="s">
        <v>307</v>
      </c>
      <c r="B206" s="95" t="s">
        <v>362</v>
      </c>
      <c r="C206" s="112">
        <v>1608</v>
      </c>
      <c r="D206" s="209" t="s">
        <v>302</v>
      </c>
      <c r="E206" s="176"/>
      <c r="F206" s="37">
        <f>ROUND(E206*C206,2)</f>
        <v>0</v>
      </c>
      <c r="G206" s="10"/>
    </row>
    <row r="207" spans="1:7" s="1" customFormat="1" ht="14.25" customHeight="1">
      <c r="A207" s="98" t="s">
        <v>308</v>
      </c>
      <c r="B207" s="95" t="s">
        <v>301</v>
      </c>
      <c r="C207" s="112">
        <v>1675</v>
      </c>
      <c r="D207" s="209" t="s">
        <v>302</v>
      </c>
      <c r="E207" s="176"/>
      <c r="F207" s="37">
        <f>ROUND(E207*C207,2)</f>
        <v>0</v>
      </c>
      <c r="G207" s="10"/>
    </row>
    <row r="208" spans="1:7" s="70" customFormat="1" ht="12.75">
      <c r="A208" s="98" t="s">
        <v>309</v>
      </c>
      <c r="B208" s="122" t="s">
        <v>313</v>
      </c>
      <c r="C208" s="123">
        <v>1675</v>
      </c>
      <c r="D208" s="214" t="s">
        <v>12</v>
      </c>
      <c r="E208" s="181"/>
      <c r="F208" s="37">
        <f>ROUND(E208*C208,2)</f>
        <v>0</v>
      </c>
      <c r="G208" s="38"/>
    </row>
    <row r="209" spans="1:7" s="70" customFormat="1" ht="25.5">
      <c r="A209" s="98" t="s">
        <v>310</v>
      </c>
      <c r="B209" s="122" t="s">
        <v>363</v>
      </c>
      <c r="C209" s="123">
        <v>1340</v>
      </c>
      <c r="D209" s="214" t="s">
        <v>12</v>
      </c>
      <c r="E209" s="181"/>
      <c r="F209" s="37">
        <f>ROUND(E209*C209,2)</f>
        <v>0</v>
      </c>
      <c r="G209" s="38"/>
    </row>
    <row r="210" spans="1:7" s="70" customFormat="1" ht="12.75">
      <c r="A210" s="98"/>
      <c r="B210" s="122"/>
      <c r="C210" s="123"/>
      <c r="D210" s="214"/>
      <c r="E210" s="181"/>
      <c r="F210" s="37"/>
      <c r="G210" s="38"/>
    </row>
    <row r="211" spans="1:7" s="70" customFormat="1" ht="12.75">
      <c r="A211" s="124">
        <v>7.3</v>
      </c>
      <c r="B211" s="125" t="s">
        <v>321</v>
      </c>
      <c r="C211" s="126"/>
      <c r="D211" s="126"/>
      <c r="E211" s="182"/>
      <c r="F211" s="37"/>
      <c r="G211" s="38"/>
    </row>
    <row r="212" spans="1:7" s="70" customFormat="1" ht="12.75">
      <c r="A212" s="127" t="s">
        <v>317</v>
      </c>
      <c r="B212" s="128" t="s">
        <v>314</v>
      </c>
      <c r="C212" s="123">
        <v>96</v>
      </c>
      <c r="D212" s="214" t="s">
        <v>12</v>
      </c>
      <c r="E212" s="183"/>
      <c r="F212" s="37">
        <f>ROUND(C212*E212,2)</f>
        <v>0</v>
      </c>
      <c r="G212" s="38"/>
    </row>
    <row r="213" spans="1:7" s="70" customFormat="1" ht="12.75">
      <c r="A213" s="127" t="s">
        <v>318</v>
      </c>
      <c r="B213" s="128" t="s">
        <v>362</v>
      </c>
      <c r="C213" s="123">
        <v>115.2</v>
      </c>
      <c r="D213" s="214" t="s">
        <v>12</v>
      </c>
      <c r="E213" s="176"/>
      <c r="F213" s="37">
        <f>ROUND(C213*E213,2)</f>
        <v>0</v>
      </c>
      <c r="G213" s="38"/>
    </row>
    <row r="214" spans="1:7" s="70" customFormat="1" ht="12.75">
      <c r="A214" s="127" t="s">
        <v>319</v>
      </c>
      <c r="B214" s="128" t="s">
        <v>315</v>
      </c>
      <c r="C214" s="123">
        <v>21.004285714285714</v>
      </c>
      <c r="D214" s="214" t="s">
        <v>12</v>
      </c>
      <c r="E214" s="176"/>
      <c r="F214" s="37">
        <f>ROUND(C214*E214,2)</f>
        <v>0</v>
      </c>
      <c r="G214" s="38"/>
    </row>
    <row r="215" spans="1:7" s="70" customFormat="1" ht="12.75">
      <c r="A215" s="127" t="s">
        <v>320</v>
      </c>
      <c r="B215" s="128" t="s">
        <v>316</v>
      </c>
      <c r="C215" s="123">
        <v>201</v>
      </c>
      <c r="D215" s="214" t="s">
        <v>13</v>
      </c>
      <c r="E215" s="176"/>
      <c r="F215" s="37">
        <f>ROUND(C215*E215,2)</f>
        <v>0</v>
      </c>
      <c r="G215" s="38"/>
    </row>
    <row r="216" spans="1:7" s="1" customFormat="1" ht="12.75" customHeight="1">
      <c r="A216" s="117"/>
      <c r="B216" s="95"/>
      <c r="C216" s="90"/>
      <c r="D216" s="201"/>
      <c r="E216" s="163"/>
      <c r="F216" s="82"/>
      <c r="G216" s="10"/>
    </row>
    <row r="217" spans="1:7" s="1" customFormat="1" ht="12.75" customHeight="1">
      <c r="A217" s="129">
        <v>8</v>
      </c>
      <c r="B217" s="130" t="s">
        <v>262</v>
      </c>
      <c r="C217" s="105">
        <v>1</v>
      </c>
      <c r="D217" s="204" t="s">
        <v>21</v>
      </c>
      <c r="E217" s="167"/>
      <c r="F217" s="167">
        <f>ROUND(C217*E217,2)</f>
        <v>0</v>
      </c>
      <c r="G217" s="10"/>
    </row>
    <row r="218" spans="1:7" s="1" customFormat="1" ht="12.75" customHeight="1">
      <c r="A218" s="117"/>
      <c r="B218" s="95"/>
      <c r="C218" s="90"/>
      <c r="D218" s="201"/>
      <c r="E218" s="163"/>
      <c r="F218" s="163"/>
      <c r="G218" s="10"/>
    </row>
    <row r="219" spans="1:7" s="22" customFormat="1" ht="12.75" customHeight="1">
      <c r="A219" s="91">
        <v>9</v>
      </c>
      <c r="B219" s="89" t="s">
        <v>174</v>
      </c>
      <c r="C219" s="110"/>
      <c r="D219" s="208"/>
      <c r="E219" s="174"/>
      <c r="F219" s="163"/>
      <c r="G219" s="21"/>
    </row>
    <row r="220" spans="1:7" s="1" customFormat="1" ht="27.75" customHeight="1">
      <c r="A220" s="98">
        <v>9.1</v>
      </c>
      <c r="B220" s="95" t="s">
        <v>263</v>
      </c>
      <c r="C220" s="90">
        <v>1</v>
      </c>
      <c r="D220" s="201" t="s">
        <v>21</v>
      </c>
      <c r="E220" s="163"/>
      <c r="F220" s="163">
        <f>ROUND(C220*E220,2)</f>
        <v>0</v>
      </c>
      <c r="G220" s="10"/>
    </row>
    <row r="221" spans="1:13" s="1" customFormat="1" ht="26.25" customHeight="1">
      <c r="A221" s="98">
        <v>9.2</v>
      </c>
      <c r="B221" s="95" t="s">
        <v>175</v>
      </c>
      <c r="C221" s="90">
        <v>2</v>
      </c>
      <c r="D221" s="201" t="s">
        <v>21</v>
      </c>
      <c r="E221" s="163"/>
      <c r="F221" s="163">
        <f aca="true" t="shared" si="8" ref="F221:F228">ROUND(C221*E221,2)</f>
        <v>0</v>
      </c>
      <c r="G221" s="10"/>
      <c r="J221" s="11"/>
      <c r="K221" s="11"/>
      <c r="L221" s="11"/>
      <c r="M221" s="11"/>
    </row>
    <row r="222" spans="1:7" s="1" customFormat="1" ht="12.75" customHeight="1">
      <c r="A222" s="98">
        <v>9.3</v>
      </c>
      <c r="B222" s="95" t="s">
        <v>176</v>
      </c>
      <c r="C222" s="90">
        <v>9.15</v>
      </c>
      <c r="D222" s="201" t="s">
        <v>20</v>
      </c>
      <c r="E222" s="163"/>
      <c r="F222" s="163">
        <f t="shared" si="8"/>
        <v>0</v>
      </c>
      <c r="G222" s="10"/>
    </row>
    <row r="223" spans="1:7" s="1" customFormat="1" ht="12.75" customHeight="1">
      <c r="A223" s="98">
        <v>9.4</v>
      </c>
      <c r="B223" s="95" t="s">
        <v>177</v>
      </c>
      <c r="C223" s="90">
        <v>1</v>
      </c>
      <c r="D223" s="201" t="s">
        <v>21</v>
      </c>
      <c r="E223" s="163"/>
      <c r="F223" s="163">
        <f t="shared" si="8"/>
        <v>0</v>
      </c>
      <c r="G223" s="10"/>
    </row>
    <row r="224" spans="1:7" s="1" customFormat="1" ht="12.75" customHeight="1">
      <c r="A224" s="98">
        <v>9.5</v>
      </c>
      <c r="B224" s="95" t="s">
        <v>364</v>
      </c>
      <c r="C224" s="90">
        <v>180</v>
      </c>
      <c r="D224" s="201" t="s">
        <v>13</v>
      </c>
      <c r="E224" s="163"/>
      <c r="F224" s="163">
        <f t="shared" si="8"/>
        <v>0</v>
      </c>
      <c r="G224" s="10"/>
    </row>
    <row r="225" spans="1:7" s="1" customFormat="1" ht="27.75" customHeight="1">
      <c r="A225" s="98">
        <v>9.6</v>
      </c>
      <c r="B225" s="95" t="s">
        <v>295</v>
      </c>
      <c r="C225" s="90">
        <v>1</v>
      </c>
      <c r="D225" s="201" t="s">
        <v>21</v>
      </c>
      <c r="E225" s="163"/>
      <c r="F225" s="163">
        <f t="shared" si="8"/>
        <v>0</v>
      </c>
      <c r="G225" s="10"/>
    </row>
    <row r="226" spans="1:7" s="1" customFormat="1" ht="12.75" customHeight="1">
      <c r="A226" s="98">
        <v>9.7</v>
      </c>
      <c r="B226" s="95" t="s">
        <v>178</v>
      </c>
      <c r="C226" s="90">
        <v>2.49</v>
      </c>
      <c r="D226" s="201" t="s">
        <v>12</v>
      </c>
      <c r="E226" s="163"/>
      <c r="F226" s="163">
        <f t="shared" si="8"/>
        <v>0</v>
      </c>
      <c r="G226" s="10"/>
    </row>
    <row r="227" spans="1:7" s="1" customFormat="1" ht="39" customHeight="1">
      <c r="A227" s="98">
        <v>9.8</v>
      </c>
      <c r="B227" s="95" t="s">
        <v>296</v>
      </c>
      <c r="C227" s="90">
        <v>24.9</v>
      </c>
      <c r="D227" s="201" t="s">
        <v>13</v>
      </c>
      <c r="E227" s="163"/>
      <c r="F227" s="163">
        <f t="shared" si="8"/>
        <v>0</v>
      </c>
      <c r="G227" s="10"/>
    </row>
    <row r="228" spans="1:7" s="1" customFormat="1" ht="25.5">
      <c r="A228" s="131">
        <v>9.1</v>
      </c>
      <c r="B228" s="95" t="s">
        <v>264</v>
      </c>
      <c r="C228" s="90">
        <v>1</v>
      </c>
      <c r="D228" s="201" t="s">
        <v>21</v>
      </c>
      <c r="E228" s="163"/>
      <c r="F228" s="163">
        <f t="shared" si="8"/>
        <v>0</v>
      </c>
      <c r="G228" s="10"/>
    </row>
    <row r="229" spans="1:7" s="1" customFormat="1" ht="27" customHeight="1">
      <c r="A229" s="98">
        <v>9.11</v>
      </c>
      <c r="B229" s="95" t="s">
        <v>265</v>
      </c>
      <c r="C229" s="90">
        <v>1</v>
      </c>
      <c r="D229" s="201" t="s">
        <v>21</v>
      </c>
      <c r="E229" s="163"/>
      <c r="F229" s="163">
        <f>ROUND(C229*E229,2)</f>
        <v>0</v>
      </c>
      <c r="G229" s="10"/>
    </row>
    <row r="230" spans="1:7" s="1" customFormat="1" ht="12.75" customHeight="1">
      <c r="A230" s="117"/>
      <c r="B230" s="95"/>
      <c r="C230" s="90"/>
      <c r="D230" s="201"/>
      <c r="E230" s="163"/>
      <c r="F230" s="163"/>
      <c r="G230" s="10"/>
    </row>
    <row r="231" spans="1:7" s="1" customFormat="1" ht="12.75" customHeight="1">
      <c r="A231" s="91">
        <v>10</v>
      </c>
      <c r="B231" s="89" t="s">
        <v>104</v>
      </c>
      <c r="C231" s="90"/>
      <c r="D231" s="201"/>
      <c r="E231" s="163"/>
      <c r="F231" s="163"/>
      <c r="G231" s="10"/>
    </row>
    <row r="232" spans="1:7" s="1" customFormat="1" ht="25.5" customHeight="1">
      <c r="A232" s="102">
        <v>10.1</v>
      </c>
      <c r="B232" s="95" t="s">
        <v>267</v>
      </c>
      <c r="C232" s="96">
        <v>5</v>
      </c>
      <c r="D232" s="203" t="s">
        <v>21</v>
      </c>
      <c r="E232" s="82"/>
      <c r="F232" s="82">
        <f aca="true" t="shared" si="9" ref="F232:F237">ROUND(C232*E232,2)</f>
        <v>0</v>
      </c>
      <c r="G232" s="10"/>
    </row>
    <row r="233" spans="1:7" s="1" customFormat="1" ht="25.5" customHeight="1">
      <c r="A233" s="102">
        <v>10.2</v>
      </c>
      <c r="B233" s="95" t="s">
        <v>266</v>
      </c>
      <c r="C233" s="90">
        <v>5</v>
      </c>
      <c r="D233" s="201" t="s">
        <v>21</v>
      </c>
      <c r="E233" s="163"/>
      <c r="F233" s="163">
        <f t="shared" si="9"/>
        <v>0</v>
      </c>
      <c r="G233" s="10"/>
    </row>
    <row r="234" spans="1:7" s="1" customFormat="1" ht="24.75" customHeight="1">
      <c r="A234" s="102">
        <v>10.3</v>
      </c>
      <c r="B234" s="102" t="s">
        <v>268</v>
      </c>
      <c r="C234" s="90">
        <v>5</v>
      </c>
      <c r="D234" s="201" t="s">
        <v>21</v>
      </c>
      <c r="E234" s="163"/>
      <c r="F234" s="163">
        <f t="shared" si="9"/>
        <v>0</v>
      </c>
      <c r="G234" s="10"/>
    </row>
    <row r="235" spans="1:7" s="1" customFormat="1" ht="25.5" customHeight="1">
      <c r="A235" s="102">
        <v>10.4</v>
      </c>
      <c r="B235" s="95" t="s">
        <v>269</v>
      </c>
      <c r="C235" s="96">
        <v>2</v>
      </c>
      <c r="D235" s="203" t="s">
        <v>21</v>
      </c>
      <c r="E235" s="82"/>
      <c r="F235" s="82">
        <f t="shared" si="9"/>
        <v>0</v>
      </c>
      <c r="G235" s="10"/>
    </row>
    <row r="236" spans="1:7" s="1" customFormat="1" ht="12.75" customHeight="1">
      <c r="A236" s="102">
        <v>10.5</v>
      </c>
      <c r="B236" s="95" t="s">
        <v>270</v>
      </c>
      <c r="C236" s="90">
        <v>4</v>
      </c>
      <c r="D236" s="201" t="s">
        <v>21</v>
      </c>
      <c r="E236" s="163"/>
      <c r="F236" s="163">
        <f t="shared" si="9"/>
        <v>0</v>
      </c>
      <c r="G236" s="10"/>
    </row>
    <row r="237" spans="1:7" s="1" customFormat="1" ht="12.75" customHeight="1">
      <c r="A237" s="102">
        <v>10.6</v>
      </c>
      <c r="B237" s="95" t="s">
        <v>271</v>
      </c>
      <c r="C237" s="90">
        <v>4</v>
      </c>
      <c r="D237" s="201" t="s">
        <v>21</v>
      </c>
      <c r="E237" s="163"/>
      <c r="F237" s="163">
        <f t="shared" si="9"/>
        <v>0</v>
      </c>
      <c r="G237" s="10"/>
    </row>
    <row r="238" spans="1:7" s="1" customFormat="1" ht="12.75" customHeight="1">
      <c r="A238" s="117"/>
      <c r="B238" s="95"/>
      <c r="C238" s="90"/>
      <c r="D238" s="201"/>
      <c r="E238" s="163"/>
      <c r="F238" s="163"/>
      <c r="G238" s="10"/>
    </row>
    <row r="239" spans="1:22" s="27" customFormat="1" ht="25.5">
      <c r="A239" s="132">
        <v>11</v>
      </c>
      <c r="B239" s="133" t="s">
        <v>179</v>
      </c>
      <c r="C239" s="25"/>
      <c r="D239" s="205"/>
      <c r="E239" s="184"/>
      <c r="F239" s="169"/>
      <c r="G239" s="13"/>
      <c r="H239" s="30"/>
      <c r="I239" s="30"/>
      <c r="J239" s="30"/>
      <c r="K239" s="30"/>
      <c r="L239" s="7"/>
      <c r="M239" s="7"/>
      <c r="N239" s="7"/>
      <c r="O239" s="7"/>
      <c r="P239" s="7"/>
      <c r="Q239" s="7"/>
      <c r="R239" s="7"/>
      <c r="S239" s="7"/>
      <c r="T239" s="7"/>
      <c r="U239" s="7"/>
      <c r="V239" s="26"/>
    </row>
    <row r="240" spans="1:22" s="27" customFormat="1" ht="25.5">
      <c r="A240" s="102">
        <v>11.1</v>
      </c>
      <c r="B240" s="107" t="s">
        <v>192</v>
      </c>
      <c r="C240" s="19">
        <v>3.2</v>
      </c>
      <c r="D240" s="206" t="s">
        <v>12</v>
      </c>
      <c r="E240" s="185"/>
      <c r="F240" s="169">
        <f aca="true" t="shared" si="10" ref="F240:F258">ROUND(E240*C240,2)</f>
        <v>0</v>
      </c>
      <c r="G240" s="13"/>
      <c r="H240" s="30"/>
      <c r="I240" s="30"/>
      <c r="J240" s="30"/>
      <c r="K240" s="30"/>
      <c r="L240" s="7"/>
      <c r="M240" s="7"/>
      <c r="N240" s="7"/>
      <c r="O240" s="7"/>
      <c r="P240" s="7"/>
      <c r="Q240" s="7"/>
      <c r="R240" s="7"/>
      <c r="S240" s="7"/>
      <c r="T240" s="7"/>
      <c r="U240" s="7"/>
      <c r="V240" s="26"/>
    </row>
    <row r="241" spans="1:22" s="27" customFormat="1" ht="12.75">
      <c r="A241" s="134">
        <v>11.2</v>
      </c>
      <c r="B241" s="107" t="s">
        <v>297</v>
      </c>
      <c r="C241" s="19">
        <v>1</v>
      </c>
      <c r="D241" s="206" t="s">
        <v>21</v>
      </c>
      <c r="E241" s="185"/>
      <c r="F241" s="169">
        <f t="shared" si="10"/>
        <v>0</v>
      </c>
      <c r="G241" s="13"/>
      <c r="H241" s="30"/>
      <c r="I241" s="30"/>
      <c r="J241" s="30"/>
      <c r="K241" s="30"/>
      <c r="L241" s="7"/>
      <c r="M241" s="7"/>
      <c r="N241" s="7"/>
      <c r="O241" s="7"/>
      <c r="P241" s="7"/>
      <c r="Q241" s="7"/>
      <c r="R241" s="7"/>
      <c r="S241" s="7"/>
      <c r="T241" s="7"/>
      <c r="U241" s="7"/>
      <c r="V241" s="26"/>
    </row>
    <row r="242" spans="1:22" s="27" customFormat="1" ht="12.75">
      <c r="A242" s="102">
        <v>11.3</v>
      </c>
      <c r="B242" s="107" t="s">
        <v>180</v>
      </c>
      <c r="C242" s="12">
        <v>1</v>
      </c>
      <c r="D242" s="205" t="s">
        <v>21</v>
      </c>
      <c r="E242" s="184"/>
      <c r="F242" s="169">
        <f t="shared" si="10"/>
        <v>0</v>
      </c>
      <c r="G242" s="13"/>
      <c r="H242" s="30"/>
      <c r="I242" s="30"/>
      <c r="J242" s="30"/>
      <c r="K242" s="30"/>
      <c r="L242" s="7"/>
      <c r="M242" s="7"/>
      <c r="N242" s="7"/>
      <c r="O242" s="7"/>
      <c r="P242" s="7"/>
      <c r="Q242" s="7"/>
      <c r="R242" s="7"/>
      <c r="S242" s="7"/>
      <c r="T242" s="7"/>
      <c r="U242" s="7"/>
      <c r="V242" s="26"/>
    </row>
    <row r="243" spans="1:22" s="27" customFormat="1" ht="12.75">
      <c r="A243" s="134">
        <v>11.4</v>
      </c>
      <c r="B243" s="107" t="s">
        <v>187</v>
      </c>
      <c r="C243" s="12">
        <v>1</v>
      </c>
      <c r="D243" s="205" t="s">
        <v>21</v>
      </c>
      <c r="E243" s="186"/>
      <c r="F243" s="169">
        <f t="shared" si="10"/>
        <v>0</v>
      </c>
      <c r="G243" s="13"/>
      <c r="H243" s="30"/>
      <c r="I243" s="30"/>
      <c r="J243" s="30"/>
      <c r="K243" s="30"/>
      <c r="L243" s="7"/>
      <c r="M243" s="7"/>
      <c r="N243" s="7"/>
      <c r="O243" s="7"/>
      <c r="P243" s="7"/>
      <c r="Q243" s="7"/>
      <c r="R243" s="7"/>
      <c r="S243" s="7"/>
      <c r="T243" s="7"/>
      <c r="U243" s="7"/>
      <c r="V243" s="26"/>
    </row>
    <row r="244" spans="1:22" s="27" customFormat="1" ht="12.75">
      <c r="A244" s="102">
        <v>11.5</v>
      </c>
      <c r="B244" s="107" t="s">
        <v>181</v>
      </c>
      <c r="C244" s="12">
        <v>7</v>
      </c>
      <c r="D244" s="205" t="s">
        <v>21</v>
      </c>
      <c r="E244" s="186"/>
      <c r="F244" s="169">
        <f t="shared" si="10"/>
        <v>0</v>
      </c>
      <c r="G244" s="13"/>
      <c r="H244" s="30"/>
      <c r="I244" s="30"/>
      <c r="J244" s="30"/>
      <c r="K244" s="30"/>
      <c r="L244" s="7"/>
      <c r="M244" s="7"/>
      <c r="N244" s="7"/>
      <c r="O244" s="7"/>
      <c r="P244" s="7"/>
      <c r="Q244" s="7"/>
      <c r="R244" s="7"/>
      <c r="S244" s="7"/>
      <c r="T244" s="7"/>
      <c r="U244" s="7"/>
      <c r="V244" s="26"/>
    </row>
    <row r="245" spans="1:11" s="7" customFormat="1" ht="12.75">
      <c r="A245" s="134">
        <v>11.6</v>
      </c>
      <c r="B245" s="107" t="s">
        <v>182</v>
      </c>
      <c r="C245" s="12">
        <v>8</v>
      </c>
      <c r="D245" s="205" t="s">
        <v>21</v>
      </c>
      <c r="E245" s="186"/>
      <c r="F245" s="169">
        <f>ROUND(E245*C245,2)</f>
        <v>0</v>
      </c>
      <c r="G245" s="13"/>
      <c r="H245" s="30"/>
      <c r="I245" s="30"/>
      <c r="J245" s="30"/>
      <c r="K245" s="30"/>
    </row>
    <row r="246" spans="1:11" s="7" customFormat="1" ht="12.75">
      <c r="A246" s="102">
        <v>11.7</v>
      </c>
      <c r="B246" s="107" t="s">
        <v>188</v>
      </c>
      <c r="C246" s="12">
        <v>3</v>
      </c>
      <c r="D246" s="205" t="s">
        <v>21</v>
      </c>
      <c r="E246" s="186"/>
      <c r="F246" s="169">
        <f t="shared" si="10"/>
        <v>0</v>
      </c>
      <c r="G246" s="13"/>
      <c r="H246" s="30"/>
      <c r="I246" s="30"/>
      <c r="J246" s="30"/>
      <c r="K246" s="30"/>
    </row>
    <row r="247" spans="1:7" s="14" customFormat="1" ht="12.75">
      <c r="A247" s="134">
        <v>11.8</v>
      </c>
      <c r="B247" s="107" t="s">
        <v>191</v>
      </c>
      <c r="C247" s="12">
        <v>4</v>
      </c>
      <c r="D247" s="205" t="s">
        <v>21</v>
      </c>
      <c r="E247" s="171"/>
      <c r="F247" s="169">
        <f t="shared" si="10"/>
        <v>0</v>
      </c>
      <c r="G247" s="13"/>
    </row>
    <row r="248" spans="1:7" s="14" customFormat="1" ht="12.75">
      <c r="A248" s="102">
        <v>11.9</v>
      </c>
      <c r="B248" s="107" t="s">
        <v>190</v>
      </c>
      <c r="C248" s="19">
        <v>3</v>
      </c>
      <c r="D248" s="205" t="s">
        <v>21</v>
      </c>
      <c r="E248" s="168"/>
      <c r="F248" s="169">
        <f t="shared" si="10"/>
        <v>0</v>
      </c>
      <c r="G248" s="13"/>
    </row>
    <row r="249" spans="1:11" s="7" customFormat="1" ht="12.75" customHeight="1">
      <c r="A249" s="135">
        <v>11.1</v>
      </c>
      <c r="B249" s="107" t="s">
        <v>189</v>
      </c>
      <c r="C249" s="12">
        <v>1</v>
      </c>
      <c r="D249" s="205" t="s">
        <v>21</v>
      </c>
      <c r="E249" s="186"/>
      <c r="F249" s="169">
        <f t="shared" si="10"/>
        <v>0</v>
      </c>
      <c r="G249" s="13"/>
      <c r="H249" s="30"/>
      <c r="I249" s="30"/>
      <c r="J249" s="30"/>
      <c r="K249" s="30"/>
    </row>
    <row r="250" spans="1:34" s="32" customFormat="1" ht="12.75">
      <c r="A250" s="135">
        <v>11.11</v>
      </c>
      <c r="B250" s="107" t="s">
        <v>183</v>
      </c>
      <c r="C250" s="12">
        <v>14</v>
      </c>
      <c r="D250" s="205" t="s">
        <v>21</v>
      </c>
      <c r="E250" s="187"/>
      <c r="F250" s="169">
        <f t="shared" si="10"/>
        <v>0</v>
      </c>
      <c r="G250" s="13"/>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row>
    <row r="251" spans="1:22" s="27" customFormat="1" ht="12.75">
      <c r="A251" s="135">
        <v>11.12</v>
      </c>
      <c r="B251" s="107" t="s">
        <v>184</v>
      </c>
      <c r="C251" s="19">
        <v>10</v>
      </c>
      <c r="D251" s="205" t="s">
        <v>21</v>
      </c>
      <c r="E251" s="184"/>
      <c r="F251" s="169">
        <f t="shared" si="10"/>
        <v>0</v>
      </c>
      <c r="G251" s="13"/>
      <c r="H251" s="30"/>
      <c r="I251" s="30"/>
      <c r="J251" s="30"/>
      <c r="K251" s="30"/>
      <c r="L251" s="7"/>
      <c r="M251" s="7"/>
      <c r="N251" s="7"/>
      <c r="O251" s="7"/>
      <c r="P251" s="7"/>
      <c r="Q251" s="7"/>
      <c r="R251" s="7"/>
      <c r="S251" s="7"/>
      <c r="T251" s="7"/>
      <c r="U251" s="7"/>
      <c r="V251" s="26"/>
    </row>
    <row r="252" spans="1:22" s="27" customFormat="1" ht="12.75">
      <c r="A252" s="135">
        <v>11.13</v>
      </c>
      <c r="B252" s="107" t="s">
        <v>185</v>
      </c>
      <c r="C252" s="12">
        <v>5</v>
      </c>
      <c r="D252" s="205" t="s">
        <v>21</v>
      </c>
      <c r="E252" s="184"/>
      <c r="F252" s="169">
        <f t="shared" si="10"/>
        <v>0</v>
      </c>
      <c r="G252" s="13"/>
      <c r="H252" s="30"/>
      <c r="I252" s="30"/>
      <c r="J252" s="30"/>
      <c r="K252" s="30"/>
      <c r="L252" s="7"/>
      <c r="M252" s="7"/>
      <c r="N252" s="7"/>
      <c r="O252" s="7"/>
      <c r="P252" s="7"/>
      <c r="Q252" s="7"/>
      <c r="R252" s="7"/>
      <c r="S252" s="7"/>
      <c r="T252" s="7"/>
      <c r="U252" s="7"/>
      <c r="V252" s="26"/>
    </row>
    <row r="253" spans="1:22" s="27" customFormat="1" ht="12.75">
      <c r="A253" s="135">
        <v>11.14</v>
      </c>
      <c r="B253" s="107" t="s">
        <v>186</v>
      </c>
      <c r="C253" s="19">
        <v>4</v>
      </c>
      <c r="D253" s="205" t="s">
        <v>21</v>
      </c>
      <c r="E253" s="184"/>
      <c r="F253" s="169">
        <f t="shared" si="10"/>
        <v>0</v>
      </c>
      <c r="G253" s="13"/>
      <c r="H253" s="30"/>
      <c r="I253" s="30"/>
      <c r="J253" s="30"/>
      <c r="K253" s="30"/>
      <c r="L253" s="7"/>
      <c r="M253" s="7"/>
      <c r="N253" s="7"/>
      <c r="O253" s="7"/>
      <c r="P253" s="7"/>
      <c r="Q253" s="7"/>
      <c r="R253" s="7"/>
      <c r="S253" s="7"/>
      <c r="T253" s="7"/>
      <c r="U253" s="7"/>
      <c r="V253" s="26"/>
    </row>
    <row r="254" spans="1:22" s="27" customFormat="1" ht="12.75">
      <c r="A254" s="135">
        <v>11.15</v>
      </c>
      <c r="B254" s="107" t="s">
        <v>123</v>
      </c>
      <c r="C254" s="12">
        <v>1</v>
      </c>
      <c r="D254" s="205" t="s">
        <v>21</v>
      </c>
      <c r="E254" s="186"/>
      <c r="F254" s="169">
        <f t="shared" si="10"/>
        <v>0</v>
      </c>
      <c r="G254" s="13"/>
      <c r="H254" s="30"/>
      <c r="I254" s="30"/>
      <c r="J254" s="30"/>
      <c r="K254" s="30"/>
      <c r="L254" s="7"/>
      <c r="M254" s="7"/>
      <c r="N254" s="7"/>
      <c r="O254" s="7"/>
      <c r="P254" s="7"/>
      <c r="Q254" s="7"/>
      <c r="R254" s="7"/>
      <c r="S254" s="7"/>
      <c r="T254" s="7"/>
      <c r="U254" s="7"/>
      <c r="V254" s="26"/>
    </row>
    <row r="255" spans="1:22" s="29" customFormat="1" ht="12.75">
      <c r="A255" s="136"/>
      <c r="B255" s="137"/>
      <c r="C255" s="12"/>
      <c r="D255" s="205"/>
      <c r="E255" s="186"/>
      <c r="F255" s="169">
        <f t="shared" si="10"/>
        <v>0</v>
      </c>
      <c r="G255" s="13"/>
      <c r="H255" s="30"/>
      <c r="I255" s="30"/>
      <c r="J255" s="30"/>
      <c r="K255" s="30"/>
      <c r="L255" s="7"/>
      <c r="M255" s="7"/>
      <c r="N255" s="7"/>
      <c r="O255" s="7"/>
      <c r="P255" s="7"/>
      <c r="Q255" s="7"/>
      <c r="R255" s="7"/>
      <c r="S255" s="7"/>
      <c r="T255" s="7"/>
      <c r="U255" s="7"/>
      <c r="V255" s="28"/>
    </row>
    <row r="256" spans="1:7" s="22" customFormat="1" ht="12.75" customHeight="1">
      <c r="A256" s="91">
        <v>12</v>
      </c>
      <c r="B256" s="89" t="s">
        <v>193</v>
      </c>
      <c r="C256" s="110"/>
      <c r="D256" s="208"/>
      <c r="E256" s="174"/>
      <c r="F256" s="163">
        <f t="shared" si="10"/>
        <v>0</v>
      </c>
      <c r="G256" s="21"/>
    </row>
    <row r="257" spans="1:22" s="27" customFormat="1" ht="39" customHeight="1">
      <c r="A257" s="134">
        <v>12.1</v>
      </c>
      <c r="B257" s="107" t="s">
        <v>195</v>
      </c>
      <c r="C257" s="19">
        <v>1</v>
      </c>
      <c r="D257" s="206" t="s">
        <v>21</v>
      </c>
      <c r="E257" s="185"/>
      <c r="F257" s="169">
        <f t="shared" si="10"/>
        <v>0</v>
      </c>
      <c r="G257" s="13"/>
      <c r="H257" s="30"/>
      <c r="I257" s="30"/>
      <c r="J257" s="30"/>
      <c r="K257" s="30"/>
      <c r="L257" s="7"/>
      <c r="M257" s="7"/>
      <c r="N257" s="7"/>
      <c r="O257" s="7"/>
      <c r="P257" s="7"/>
      <c r="Q257" s="7"/>
      <c r="R257" s="7"/>
      <c r="S257" s="7"/>
      <c r="T257" s="7"/>
      <c r="U257" s="7"/>
      <c r="V257" s="26"/>
    </row>
    <row r="258" spans="1:22" s="27" customFormat="1" ht="12.75">
      <c r="A258" s="138">
        <v>12.2</v>
      </c>
      <c r="B258" s="107" t="s">
        <v>194</v>
      </c>
      <c r="C258" s="12">
        <v>1</v>
      </c>
      <c r="D258" s="205" t="s">
        <v>21</v>
      </c>
      <c r="E258" s="186"/>
      <c r="F258" s="169">
        <f t="shared" si="10"/>
        <v>0</v>
      </c>
      <c r="G258" s="13"/>
      <c r="H258" s="30"/>
      <c r="I258" s="30"/>
      <c r="J258" s="30"/>
      <c r="K258" s="30"/>
      <c r="L258" s="7"/>
      <c r="M258" s="7"/>
      <c r="N258" s="7"/>
      <c r="O258" s="7"/>
      <c r="P258" s="7"/>
      <c r="Q258" s="7"/>
      <c r="R258" s="7"/>
      <c r="S258" s="7"/>
      <c r="T258" s="7"/>
      <c r="U258" s="7"/>
      <c r="V258" s="26"/>
    </row>
    <row r="259" spans="1:6" ht="12.75" customHeight="1">
      <c r="A259" s="139"/>
      <c r="B259" s="140" t="s">
        <v>109</v>
      </c>
      <c r="C259" s="141"/>
      <c r="D259" s="141"/>
      <c r="E259" s="174"/>
      <c r="F259" s="174">
        <f>SUM(F50:F258)</f>
        <v>0</v>
      </c>
    </row>
    <row r="260" spans="1:6" ht="12.75" customHeight="1">
      <c r="A260" s="142"/>
      <c r="B260" s="143"/>
      <c r="C260" s="144"/>
      <c r="D260" s="215"/>
      <c r="E260" s="167"/>
      <c r="F260" s="167"/>
    </row>
    <row r="261" spans="1:6" ht="12.75" customHeight="1">
      <c r="A261" s="83" t="s">
        <v>107</v>
      </c>
      <c r="B261" s="84" t="s">
        <v>108</v>
      </c>
      <c r="C261" s="85"/>
      <c r="D261" s="200"/>
      <c r="E261" s="163"/>
      <c r="F261" s="163"/>
    </row>
    <row r="262" spans="1:6" ht="12.75" customHeight="1">
      <c r="A262" s="83"/>
      <c r="B262" s="84"/>
      <c r="C262" s="85"/>
      <c r="D262" s="200"/>
      <c r="E262" s="163"/>
      <c r="F262" s="163"/>
    </row>
    <row r="263" spans="1:7" s="1" customFormat="1" ht="12.75" customHeight="1">
      <c r="A263" s="91">
        <v>1</v>
      </c>
      <c r="B263" s="89" t="s">
        <v>276</v>
      </c>
      <c r="C263" s="90"/>
      <c r="D263" s="201"/>
      <c r="E263" s="163"/>
      <c r="F263" s="163"/>
      <c r="G263" s="10"/>
    </row>
    <row r="264" spans="1:11" s="1" customFormat="1" ht="26.25" customHeight="1">
      <c r="A264" s="102">
        <v>1.1</v>
      </c>
      <c r="B264" s="95" t="s">
        <v>272</v>
      </c>
      <c r="C264" s="90">
        <v>1</v>
      </c>
      <c r="D264" s="201" t="s">
        <v>21</v>
      </c>
      <c r="E264" s="163"/>
      <c r="F264" s="163">
        <f>ROUND(C264*E264,2)</f>
        <v>0</v>
      </c>
      <c r="G264" s="10"/>
      <c r="K264" s="11"/>
    </row>
    <row r="265" spans="1:11" s="1" customFormat="1" ht="13.5" customHeight="1">
      <c r="A265" s="102">
        <v>1.2</v>
      </c>
      <c r="B265" s="95" t="s">
        <v>273</v>
      </c>
      <c r="C265" s="90">
        <v>6.3</v>
      </c>
      <c r="D265" s="201" t="s">
        <v>13</v>
      </c>
      <c r="E265" s="163"/>
      <c r="F265" s="163">
        <f>ROUND(C265*E265,2)</f>
        <v>0</v>
      </c>
      <c r="G265" s="10"/>
      <c r="K265" s="11"/>
    </row>
    <row r="266" spans="1:11" s="1" customFormat="1" ht="25.5" customHeight="1">
      <c r="A266" s="102">
        <v>1.3</v>
      </c>
      <c r="B266" s="95" t="s">
        <v>368</v>
      </c>
      <c r="C266" s="96">
        <v>0.48149999999999993</v>
      </c>
      <c r="D266" s="203" t="s">
        <v>12</v>
      </c>
      <c r="E266" s="82"/>
      <c r="F266" s="82">
        <f>ROUND(C266*E266,2)</f>
        <v>0</v>
      </c>
      <c r="G266" s="10"/>
      <c r="K266" s="11"/>
    </row>
    <row r="267" spans="1:11" s="1" customFormat="1" ht="12" customHeight="1">
      <c r="A267" s="102"/>
      <c r="B267" s="95"/>
      <c r="C267" s="96"/>
      <c r="D267" s="203"/>
      <c r="E267" s="82"/>
      <c r="F267" s="82"/>
      <c r="G267" s="10"/>
      <c r="K267" s="11"/>
    </row>
    <row r="268" spans="1:7" s="1" customFormat="1" ht="12.75" customHeight="1">
      <c r="A268" s="88">
        <v>1.4</v>
      </c>
      <c r="B268" s="89" t="s">
        <v>275</v>
      </c>
      <c r="C268" s="96"/>
      <c r="D268" s="203"/>
      <c r="E268" s="82"/>
      <c r="F268" s="82"/>
      <c r="G268" s="10"/>
    </row>
    <row r="269" spans="1:7" s="1" customFormat="1" ht="12.75" customHeight="1">
      <c r="A269" s="98" t="s">
        <v>365</v>
      </c>
      <c r="B269" s="95" t="s">
        <v>114</v>
      </c>
      <c r="C269" s="90">
        <v>17.85</v>
      </c>
      <c r="D269" s="201" t="s">
        <v>13</v>
      </c>
      <c r="E269" s="163"/>
      <c r="F269" s="82">
        <f>ROUND(C269*E269,2)</f>
        <v>0</v>
      </c>
      <c r="G269" s="10"/>
    </row>
    <row r="270" spans="1:7" s="1" customFormat="1" ht="15" customHeight="1">
      <c r="A270" s="98" t="s">
        <v>366</v>
      </c>
      <c r="B270" s="95" t="s">
        <v>274</v>
      </c>
      <c r="C270" s="90">
        <v>17.85</v>
      </c>
      <c r="D270" s="201" t="s">
        <v>13</v>
      </c>
      <c r="E270" s="163"/>
      <c r="F270" s="82">
        <f>ROUND(C270*E270,2)</f>
        <v>0</v>
      </c>
      <c r="G270" s="10"/>
    </row>
    <row r="271" spans="1:7" s="1" customFormat="1" ht="15" customHeight="1">
      <c r="A271" s="98" t="s">
        <v>367</v>
      </c>
      <c r="B271" s="95" t="s">
        <v>277</v>
      </c>
      <c r="C271" s="90">
        <v>10</v>
      </c>
      <c r="D271" s="201" t="s">
        <v>13</v>
      </c>
      <c r="E271" s="163"/>
      <c r="F271" s="82">
        <f>ROUND(C271*E271,2)</f>
        <v>0</v>
      </c>
      <c r="G271" s="10"/>
    </row>
    <row r="272" spans="1:48" s="17" customFormat="1" ht="12.75">
      <c r="A272" s="102"/>
      <c r="B272" s="95"/>
      <c r="C272" s="90"/>
      <c r="D272" s="201"/>
      <c r="E272" s="163"/>
      <c r="F272" s="82"/>
      <c r="G272" s="33"/>
      <c r="H272" s="16"/>
      <c r="I272" s="34"/>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row>
    <row r="273" spans="1:9" s="16" customFormat="1" ht="51">
      <c r="A273" s="102">
        <v>2</v>
      </c>
      <c r="B273" s="93" t="s">
        <v>278</v>
      </c>
      <c r="C273" s="94">
        <v>1</v>
      </c>
      <c r="D273" s="202" t="s">
        <v>14</v>
      </c>
      <c r="E273" s="164"/>
      <c r="F273" s="165">
        <f>ROUND((C273*E273),2)</f>
        <v>0</v>
      </c>
      <c r="G273" s="33"/>
      <c r="I273" s="34"/>
    </row>
    <row r="274" spans="1:12" s="1" customFormat="1" ht="12.75" customHeight="1">
      <c r="A274" s="102"/>
      <c r="B274" s="93"/>
      <c r="C274" s="94"/>
      <c r="D274" s="202"/>
      <c r="E274" s="164"/>
      <c r="F274" s="165"/>
      <c r="G274" s="10"/>
      <c r="L274" s="11"/>
    </row>
    <row r="275" spans="1:7" s="1" customFormat="1" ht="12.75" customHeight="1">
      <c r="A275" s="102">
        <v>3</v>
      </c>
      <c r="B275" s="95" t="s">
        <v>298</v>
      </c>
      <c r="C275" s="19">
        <v>800</v>
      </c>
      <c r="D275" s="203" t="s">
        <v>13</v>
      </c>
      <c r="E275" s="163"/>
      <c r="F275" s="163">
        <f>ROUND(C275*E275,2)</f>
        <v>0</v>
      </c>
      <c r="G275" s="10"/>
    </row>
    <row r="276" spans="1:11" s="72" customFormat="1" ht="14.25" customHeight="1">
      <c r="A276" s="145">
        <v>4</v>
      </c>
      <c r="B276" s="146" t="s">
        <v>110</v>
      </c>
      <c r="C276" s="90">
        <v>1</v>
      </c>
      <c r="D276" s="201" t="s">
        <v>21</v>
      </c>
      <c r="E276" s="163"/>
      <c r="F276" s="163">
        <f>ROUND(C276*E276,2)</f>
        <v>0</v>
      </c>
      <c r="G276" s="45"/>
      <c r="K276" s="73"/>
    </row>
    <row r="277" spans="1:7" s="74" customFormat="1" ht="12.75">
      <c r="A277" s="139"/>
      <c r="B277" s="140" t="s">
        <v>112</v>
      </c>
      <c r="C277" s="141"/>
      <c r="D277" s="141"/>
      <c r="E277" s="188"/>
      <c r="F277" s="174">
        <f>SUM(F263:F276)</f>
        <v>0</v>
      </c>
      <c r="G277" s="45"/>
    </row>
    <row r="278" spans="1:12" s="74" customFormat="1" ht="14.25" customHeight="1">
      <c r="A278" s="147"/>
      <c r="B278" s="147"/>
      <c r="C278" s="147"/>
      <c r="D278" s="147"/>
      <c r="E278" s="189"/>
      <c r="F278" s="190"/>
      <c r="G278" s="45"/>
      <c r="L278" s="75"/>
    </row>
    <row r="279" spans="1:7" s="36" customFormat="1" ht="12.75">
      <c r="A279" s="147" t="s">
        <v>23</v>
      </c>
      <c r="B279" s="84" t="s">
        <v>15</v>
      </c>
      <c r="C279" s="85"/>
      <c r="D279" s="153"/>
      <c r="E279" s="163"/>
      <c r="F279" s="162"/>
      <c r="G279" s="76"/>
    </row>
    <row r="280" spans="1:7" s="36" customFormat="1" ht="51">
      <c r="A280" s="98">
        <v>1</v>
      </c>
      <c r="B280" s="86" t="s">
        <v>281</v>
      </c>
      <c r="C280" s="148">
        <v>1</v>
      </c>
      <c r="D280" s="216" t="s">
        <v>21</v>
      </c>
      <c r="E280" s="191"/>
      <c r="F280" s="192">
        <f>ROUND(E280*C280,2)</f>
        <v>0</v>
      </c>
      <c r="G280" s="76"/>
    </row>
    <row r="281" spans="1:7" s="74" customFormat="1" ht="25.5">
      <c r="A281" s="98">
        <v>2</v>
      </c>
      <c r="B281" s="86" t="s">
        <v>323</v>
      </c>
      <c r="C281" s="148">
        <v>4</v>
      </c>
      <c r="D281" s="216" t="s">
        <v>279</v>
      </c>
      <c r="E281" s="193"/>
      <c r="F281" s="192">
        <f>ROUND(E281*C281,2)</f>
        <v>0</v>
      </c>
      <c r="G281" s="45"/>
    </row>
    <row r="282" spans="1:7" s="74" customFormat="1" ht="12.75">
      <c r="A282" s="147"/>
      <c r="B282" s="147" t="s">
        <v>24</v>
      </c>
      <c r="C282" s="90"/>
      <c r="D282" s="217"/>
      <c r="E282" s="163"/>
      <c r="F282" s="174">
        <f>SUM(F280:F281)</f>
        <v>0</v>
      </c>
      <c r="G282" s="45"/>
    </row>
    <row r="283" spans="1:6" ht="12.75">
      <c r="A283" s="147"/>
      <c r="B283" s="147"/>
      <c r="C283" s="147"/>
      <c r="D283" s="147"/>
      <c r="E283" s="189"/>
      <c r="F283" s="190"/>
    </row>
    <row r="284" spans="1:6" ht="12" customHeight="1">
      <c r="A284" s="149"/>
      <c r="B284" s="150" t="s">
        <v>0</v>
      </c>
      <c r="C284" s="149"/>
      <c r="D284" s="149"/>
      <c r="E284" s="194"/>
      <c r="F284" s="195">
        <f>ROUND(F259+F277+F282,2)</f>
        <v>0</v>
      </c>
    </row>
    <row r="285" spans="1:6" ht="12" customHeight="1">
      <c r="A285" s="151"/>
      <c r="B285" s="152" t="s">
        <v>0</v>
      </c>
      <c r="C285" s="151"/>
      <c r="D285" s="151"/>
      <c r="E285" s="196"/>
      <c r="F285" s="197">
        <f>F284</f>
        <v>0</v>
      </c>
    </row>
    <row r="286" spans="1:6" ht="12.75">
      <c r="A286" s="153"/>
      <c r="B286" s="147"/>
      <c r="C286" s="85"/>
      <c r="D286" s="218"/>
      <c r="E286" s="163"/>
      <c r="F286" s="190"/>
    </row>
    <row r="287" spans="1:8" ht="12.75">
      <c r="A287" s="153"/>
      <c r="B287" s="154" t="s">
        <v>1</v>
      </c>
      <c r="C287" s="85"/>
      <c r="D287" s="218"/>
      <c r="E287" s="163"/>
      <c r="F287" s="190"/>
      <c r="G287" s="77"/>
      <c r="H287" s="74"/>
    </row>
    <row r="288" spans="1:8" ht="12.75">
      <c r="A288" s="153"/>
      <c r="B288" s="155" t="s">
        <v>2</v>
      </c>
      <c r="C288" s="156">
        <v>0.04</v>
      </c>
      <c r="D288" s="156"/>
      <c r="E288" s="163"/>
      <c r="F288" s="162">
        <f aca="true" t="shared" si="11" ref="F288:F293">ROUND($F$284*C288,2)</f>
        <v>0</v>
      </c>
      <c r="G288" s="77"/>
      <c r="H288" s="74"/>
    </row>
    <row r="289" spans="1:13" ht="12.75">
      <c r="A289" s="153"/>
      <c r="B289" s="155" t="s">
        <v>3</v>
      </c>
      <c r="C289" s="156">
        <v>0.1</v>
      </c>
      <c r="D289" s="156"/>
      <c r="E289" s="163"/>
      <c r="F289" s="162">
        <f t="shared" si="11"/>
        <v>0</v>
      </c>
      <c r="G289" s="77"/>
      <c r="H289" s="75"/>
      <c r="I289" s="45"/>
      <c r="K289" s="5"/>
      <c r="L289" s="2"/>
      <c r="M289" s="2"/>
    </row>
    <row r="290" spans="1:13" ht="12.75">
      <c r="A290" s="153"/>
      <c r="B290" s="155" t="s">
        <v>4</v>
      </c>
      <c r="C290" s="156">
        <v>0.04</v>
      </c>
      <c r="D290" s="156"/>
      <c r="E290" s="163"/>
      <c r="F290" s="162">
        <f t="shared" si="11"/>
        <v>0</v>
      </c>
      <c r="G290" s="77"/>
      <c r="H290" s="74"/>
      <c r="K290" s="5"/>
      <c r="L290" s="2"/>
      <c r="M290" s="78"/>
    </row>
    <row r="291" spans="1:13" ht="12.75">
      <c r="A291" s="153"/>
      <c r="B291" s="155" t="s">
        <v>16</v>
      </c>
      <c r="C291" s="156">
        <v>0.05</v>
      </c>
      <c r="D291" s="156"/>
      <c r="E291" s="163"/>
      <c r="F291" s="162">
        <f t="shared" si="11"/>
        <v>0</v>
      </c>
      <c r="G291" s="77"/>
      <c r="H291" s="75"/>
      <c r="I291" s="45"/>
      <c r="K291" s="5"/>
      <c r="L291" s="78"/>
      <c r="M291" s="78"/>
    </row>
    <row r="292" spans="1:13" ht="12.75">
      <c r="A292" s="153"/>
      <c r="B292" s="155" t="s">
        <v>5</v>
      </c>
      <c r="C292" s="156">
        <v>0.04</v>
      </c>
      <c r="D292" s="156"/>
      <c r="E292" s="163"/>
      <c r="F292" s="162">
        <f t="shared" si="11"/>
        <v>0</v>
      </c>
      <c r="G292" s="77"/>
      <c r="H292" s="79"/>
      <c r="K292" s="5"/>
      <c r="L292" s="78"/>
      <c r="M292" s="78"/>
    </row>
    <row r="293" spans="1:8" ht="12.75">
      <c r="A293" s="153"/>
      <c r="B293" s="155" t="s">
        <v>6</v>
      </c>
      <c r="C293" s="156">
        <v>0.01</v>
      </c>
      <c r="D293" s="156"/>
      <c r="E293" s="163"/>
      <c r="F293" s="162">
        <f t="shared" si="11"/>
        <v>0</v>
      </c>
      <c r="G293" s="80"/>
      <c r="H293" s="74"/>
    </row>
    <row r="294" spans="1:16" s="7" customFormat="1" ht="13.5" customHeight="1">
      <c r="A294" s="153"/>
      <c r="B294" s="155" t="s">
        <v>113</v>
      </c>
      <c r="C294" s="157">
        <v>0.18</v>
      </c>
      <c r="D294" s="156"/>
      <c r="E294" s="163"/>
      <c r="F294" s="162">
        <f>+C294*F289</f>
        <v>0</v>
      </c>
      <c r="G294" s="6"/>
      <c r="H294" s="35"/>
      <c r="P294" s="8"/>
    </row>
    <row r="295" spans="1:6" ht="12.75">
      <c r="A295" s="158"/>
      <c r="B295" s="159" t="s">
        <v>280</v>
      </c>
      <c r="C295" s="160">
        <v>0.001</v>
      </c>
      <c r="D295" s="219"/>
      <c r="E295" s="198"/>
      <c r="F295" s="162">
        <f>ROUND($F$284*C295,2)</f>
        <v>0</v>
      </c>
    </row>
    <row r="296" spans="1:6" ht="12.75">
      <c r="A296" s="153"/>
      <c r="B296" s="155" t="s">
        <v>8</v>
      </c>
      <c r="C296" s="156">
        <v>0.05</v>
      </c>
      <c r="D296" s="156"/>
      <c r="E296" s="163"/>
      <c r="F296" s="162">
        <f>ROUND($F$284*C296,2)</f>
        <v>0</v>
      </c>
    </row>
    <row r="297" spans="1:6" ht="12.75">
      <c r="A297" s="153"/>
      <c r="B297" s="155" t="s">
        <v>299</v>
      </c>
      <c r="C297" s="156">
        <v>0.1</v>
      </c>
      <c r="D297" s="156"/>
      <c r="E297" s="163"/>
      <c r="F297" s="162">
        <f>ROUND($F$284*C297,2)</f>
        <v>0</v>
      </c>
    </row>
    <row r="298" spans="1:6" ht="12.75">
      <c r="A298" s="147"/>
      <c r="B298" s="154" t="s">
        <v>7</v>
      </c>
      <c r="C298" s="141"/>
      <c r="D298" s="220"/>
      <c r="E298" s="174"/>
      <c r="F298" s="190">
        <f>SUM(F288:F297)</f>
        <v>0</v>
      </c>
    </row>
    <row r="299" spans="1:6" ht="12.75">
      <c r="A299" s="147"/>
      <c r="B299" s="154"/>
      <c r="C299" s="141"/>
      <c r="D299" s="220"/>
      <c r="E299" s="174"/>
      <c r="F299" s="190"/>
    </row>
    <row r="300" spans="1:6" ht="12.75">
      <c r="A300" s="129"/>
      <c r="B300" s="161" t="s">
        <v>9</v>
      </c>
      <c r="C300" s="149"/>
      <c r="D300" s="149"/>
      <c r="E300" s="194"/>
      <c r="F300" s="195">
        <f>+F298+F285</f>
        <v>0</v>
      </c>
    </row>
    <row r="301" spans="1:6" ht="12.75">
      <c r="A301" s="221"/>
      <c r="B301" s="222"/>
      <c r="C301" s="224"/>
      <c r="D301" s="224"/>
      <c r="E301" s="224"/>
      <c r="F301" s="224"/>
    </row>
    <row r="652" spans="7:254" ht="12.75">
      <c r="G652" s="3"/>
      <c r="IO652" s="39"/>
      <c r="IP652" s="40"/>
      <c r="IQ652" s="22"/>
      <c r="IT652" s="39"/>
    </row>
    <row r="653" spans="1:251" ht="12.75">
      <c r="A653" s="3"/>
      <c r="D653" s="3"/>
      <c r="E653" s="3"/>
      <c r="G653" s="3"/>
      <c r="IO653" s="42"/>
      <c r="IP653" s="43"/>
      <c r="IQ653" s="44"/>
    </row>
    <row r="654" spans="1:254" ht="12.75">
      <c r="A654" s="3"/>
      <c r="D654" s="3"/>
      <c r="E654" s="3"/>
      <c r="G654" s="3"/>
      <c r="IO654" s="42"/>
      <c r="IP654" s="43"/>
      <c r="IQ654" s="44"/>
      <c r="IR654" s="81"/>
      <c r="IT654" s="42"/>
    </row>
    <row r="655" spans="1:254" ht="12.75">
      <c r="A655" s="3"/>
      <c r="D655" s="3"/>
      <c r="E655" s="3"/>
      <c r="G655" s="3"/>
      <c r="IO655" s="42"/>
      <c r="IP655" s="43"/>
      <c r="IQ655" s="44"/>
      <c r="IR655" s="81"/>
      <c r="IT655" s="42"/>
    </row>
    <row r="656" spans="1:254" ht="12.75">
      <c r="A656" s="3"/>
      <c r="D656" s="3"/>
      <c r="E656" s="3"/>
      <c r="G656" s="3"/>
      <c r="IO656" s="42"/>
      <c r="IP656" s="43"/>
      <c r="IQ656" s="44"/>
      <c r="IR656" s="81"/>
      <c r="IT656" s="42"/>
    </row>
    <row r="657" spans="1:254" ht="12.75">
      <c r="A657" s="3"/>
      <c r="D657" s="3"/>
      <c r="E657" s="3"/>
      <c r="G657" s="3"/>
      <c r="IO657" s="42"/>
      <c r="IP657" s="43"/>
      <c r="IQ657" s="44"/>
      <c r="IR657" s="81"/>
      <c r="IT657" s="42"/>
    </row>
    <row r="658" spans="1:254" ht="12.75">
      <c r="A658" s="3"/>
      <c r="D658" s="3"/>
      <c r="E658" s="3"/>
      <c r="G658" s="3"/>
      <c r="IO658" s="42"/>
      <c r="IP658" s="43"/>
      <c r="IQ658" s="44"/>
      <c r="IR658" s="81"/>
      <c r="IT658" s="42"/>
    </row>
    <row r="659" spans="1:254" ht="12.75">
      <c r="A659" s="3"/>
      <c r="D659" s="3"/>
      <c r="E659" s="3"/>
      <c r="G659" s="3"/>
      <c r="IO659" s="42"/>
      <c r="IP659" s="43"/>
      <c r="IQ659" s="44"/>
      <c r="IR659" s="81"/>
      <c r="IT659" s="42"/>
    </row>
    <row r="660" spans="1:254" ht="12.75">
      <c r="A660" s="3"/>
      <c r="D660" s="3"/>
      <c r="E660" s="3"/>
      <c r="G660" s="3"/>
      <c r="IO660" s="42"/>
      <c r="IP660" s="43"/>
      <c r="IQ660" s="44"/>
      <c r="IR660" s="81"/>
      <c r="IT660" s="42"/>
    </row>
    <row r="661" spans="1:254" ht="12.75">
      <c r="A661" s="3"/>
      <c r="D661" s="3"/>
      <c r="E661" s="3"/>
      <c r="G661" s="3"/>
      <c r="IO661" s="42"/>
      <c r="IP661" s="43"/>
      <c r="IQ661" s="44"/>
      <c r="IR661" s="81"/>
      <c r="IT661" s="42"/>
    </row>
    <row r="662" spans="1:254" ht="12.75">
      <c r="A662" s="3"/>
      <c r="D662" s="3"/>
      <c r="E662" s="3"/>
      <c r="G662" s="3"/>
      <c r="IO662" s="42"/>
      <c r="IP662" s="43"/>
      <c r="IQ662" s="4"/>
      <c r="IR662" s="81"/>
      <c r="IT662" s="42"/>
    </row>
    <row r="663" spans="1:254" ht="12.75">
      <c r="A663" s="3"/>
      <c r="D663" s="3"/>
      <c r="E663" s="3"/>
      <c r="G663" s="3"/>
      <c r="IO663" s="42"/>
      <c r="IP663" s="43"/>
      <c r="IQ663" s="44"/>
      <c r="IR663" s="81"/>
      <c r="IT663" s="42"/>
    </row>
    <row r="664" spans="1:254" ht="12.75">
      <c r="A664" s="3"/>
      <c r="D664" s="3"/>
      <c r="E664" s="3"/>
      <c r="G664" s="3"/>
      <c r="IO664" s="42"/>
      <c r="IP664" s="43"/>
      <c r="IQ664" s="44"/>
      <c r="IR664" s="81"/>
      <c r="IT664" s="42"/>
    </row>
    <row r="665" spans="1:254" ht="12.75">
      <c r="A665" s="3"/>
      <c r="D665" s="3"/>
      <c r="E665" s="3"/>
      <c r="G665" s="3"/>
      <c r="IO665" s="42"/>
      <c r="IP665" s="43"/>
      <c r="IQ665" s="44"/>
      <c r="IR665" s="81"/>
      <c r="IT665" s="42"/>
    </row>
    <row r="666" spans="1:254" ht="12.75">
      <c r="A666" s="3"/>
      <c r="D666" s="3"/>
      <c r="E666" s="3"/>
      <c r="G666" s="3"/>
      <c r="IO666" s="42"/>
      <c r="IP666" s="43"/>
      <c r="IQ666" s="44"/>
      <c r="IR666" s="81"/>
      <c r="IT666" s="42"/>
    </row>
    <row r="667" spans="1:254" ht="12.75">
      <c r="A667" s="3"/>
      <c r="D667" s="3"/>
      <c r="E667" s="3"/>
      <c r="G667" s="3"/>
      <c r="IO667" s="42"/>
      <c r="IP667" s="43"/>
      <c r="IQ667" s="44"/>
      <c r="IR667" s="81"/>
      <c r="IT667" s="42"/>
    </row>
    <row r="668" spans="1:254" ht="12.75">
      <c r="A668" s="3"/>
      <c r="D668" s="3"/>
      <c r="E668" s="3"/>
      <c r="G668" s="3"/>
      <c r="IO668" s="42"/>
      <c r="IP668" s="43"/>
      <c r="IQ668" s="44"/>
      <c r="IR668" s="81"/>
      <c r="IT668" s="42"/>
    </row>
    <row r="669" spans="1:254" ht="12.75">
      <c r="A669" s="3"/>
      <c r="D669" s="3"/>
      <c r="E669" s="3"/>
      <c r="G669" s="3"/>
      <c r="IO669" s="42"/>
      <c r="IP669" s="43"/>
      <c r="IQ669" s="44"/>
      <c r="IR669" s="81"/>
      <c r="IT669" s="42"/>
    </row>
    <row r="670" spans="1:254" ht="12.75">
      <c r="A670" s="3"/>
      <c r="D670" s="3"/>
      <c r="E670" s="3"/>
      <c r="G670" s="3"/>
      <c r="IO670" s="42"/>
      <c r="IP670" s="43"/>
      <c r="IQ670" s="44"/>
      <c r="IR670" s="81"/>
      <c r="IT670" s="42"/>
    </row>
    <row r="671" spans="1:251" ht="12.75">
      <c r="A671" s="3"/>
      <c r="D671" s="3"/>
      <c r="E671" s="3"/>
      <c r="G671" s="3"/>
      <c r="IO671" s="42"/>
      <c r="IP671" s="43"/>
      <c r="IQ671" s="44"/>
    </row>
    <row r="672" spans="1:251" ht="12.75">
      <c r="A672" s="3"/>
      <c r="D672" s="3"/>
      <c r="E672" s="3"/>
      <c r="G672" s="3"/>
      <c r="IO672" s="42"/>
      <c r="IP672" s="43"/>
      <c r="IQ672" s="44"/>
    </row>
    <row r="673" spans="1:251" ht="12.75">
      <c r="A673" s="3"/>
      <c r="D673" s="3"/>
      <c r="E673" s="3"/>
      <c r="G673" s="3"/>
      <c r="IO673" s="42"/>
      <c r="IP673" s="43"/>
      <c r="IQ673" s="44"/>
    </row>
    <row r="674" spans="1:251" ht="12.75">
      <c r="A674" s="3"/>
      <c r="D674" s="3"/>
      <c r="E674" s="3"/>
      <c r="G674" s="3"/>
      <c r="IO674" s="42"/>
      <c r="IP674" s="43"/>
      <c r="IQ674" s="44"/>
    </row>
    <row r="675" spans="1:251" ht="12.75">
      <c r="A675" s="3"/>
      <c r="D675" s="3"/>
      <c r="E675" s="3"/>
      <c r="G675" s="3"/>
      <c r="IO675" s="42"/>
      <c r="IP675" s="43"/>
      <c r="IQ675" s="44"/>
    </row>
    <row r="676" spans="1:251" ht="12.75">
      <c r="A676" s="3"/>
      <c r="D676" s="3"/>
      <c r="E676" s="3"/>
      <c r="G676" s="3"/>
      <c r="IO676" s="42"/>
      <c r="IP676" s="43"/>
      <c r="IQ676" s="44"/>
    </row>
    <row r="677" spans="1:251" ht="12.75">
      <c r="A677" s="3"/>
      <c r="D677" s="3"/>
      <c r="E677" s="3"/>
      <c r="G677" s="3"/>
      <c r="IO677" s="42"/>
      <c r="IP677" s="43"/>
      <c r="IQ677" s="44"/>
    </row>
    <row r="678" spans="1:251" ht="12.75">
      <c r="A678" s="3"/>
      <c r="D678" s="3"/>
      <c r="E678" s="3"/>
      <c r="G678" s="3"/>
      <c r="IO678" s="42"/>
      <c r="IP678" s="43"/>
      <c r="IQ678" s="44"/>
    </row>
    <row r="679" spans="1:251" ht="12.75">
      <c r="A679" s="3"/>
      <c r="D679" s="3"/>
      <c r="E679" s="3"/>
      <c r="G679" s="3"/>
      <c r="IO679" s="42"/>
      <c r="IP679" s="43"/>
      <c r="IQ679" s="44"/>
    </row>
    <row r="680" spans="1:251" ht="12.75">
      <c r="A680" s="3"/>
      <c r="D680" s="3"/>
      <c r="E680" s="3"/>
      <c r="G680" s="3"/>
      <c r="IO680" s="42"/>
      <c r="IP680" s="43"/>
      <c r="IQ680" s="44"/>
    </row>
    <row r="681" spans="1:251" ht="12.75">
      <c r="A681" s="3"/>
      <c r="D681" s="3"/>
      <c r="E681" s="3"/>
      <c r="G681" s="3"/>
      <c r="IO681" s="42"/>
      <c r="IP681" s="43"/>
      <c r="IQ681" s="44"/>
    </row>
    <row r="682" spans="1:251" ht="12.75">
      <c r="A682" s="3"/>
      <c r="D682" s="3"/>
      <c r="E682" s="3"/>
      <c r="G682" s="3"/>
      <c r="IO682" s="42"/>
      <c r="IP682" s="43"/>
      <c r="IQ682" s="44"/>
    </row>
    <row r="683" spans="1:251" ht="12.75">
      <c r="A683" s="3"/>
      <c r="D683" s="3"/>
      <c r="E683" s="3"/>
      <c r="G683" s="3"/>
      <c r="IO683" s="42"/>
      <c r="IP683" s="43"/>
      <c r="IQ683" s="44"/>
    </row>
    <row r="684" spans="1:251" ht="12.75">
      <c r="A684" s="3"/>
      <c r="D684" s="3"/>
      <c r="E684" s="3"/>
      <c r="G684" s="3"/>
      <c r="IO684" s="42"/>
      <c r="IP684" s="43"/>
      <c r="IQ684" s="44"/>
    </row>
    <row r="685" spans="1:251" ht="12.75">
      <c r="A685" s="3"/>
      <c r="D685" s="3"/>
      <c r="E685" s="3"/>
      <c r="G685" s="3"/>
      <c r="IO685" s="42"/>
      <c r="IP685" s="43"/>
      <c r="IQ685" s="44"/>
    </row>
    <row r="686" spans="1:5" ht="12.75">
      <c r="A686" s="3"/>
      <c r="D686" s="3"/>
      <c r="E686" s="3"/>
    </row>
  </sheetData>
  <sheetProtection password="8A46" sheet="1"/>
  <autoFilter ref="A43:F285"/>
  <mergeCells count="5">
    <mergeCell ref="C301:F301"/>
    <mergeCell ref="A36:F36"/>
    <mergeCell ref="A37:F37"/>
    <mergeCell ref="A38:F38"/>
    <mergeCell ref="A41:F41"/>
  </mergeCells>
  <dataValidations count="1">
    <dataValidation type="list" allowBlank="1" showInputMessage="1" showErrorMessage="1" sqref="B40">
      <formula1>$B$2:$B$34</formula1>
    </dataValidation>
  </dataValidations>
  <printOptions horizontalCentered="1"/>
  <pageMargins left="0.1968503937007874" right="0.1968503937007874" top="0.1968503937007874" bottom="0.1968503937007874" header="0" footer="0"/>
  <pageSetup horizontalDpi="600" verticalDpi="600" orientation="portrait" scale="90" r:id="rId3"/>
  <headerFooter alignWithMargins="0">
    <oddFooter>&amp;CPágina &amp;P</oddFooter>
  </headerFooter>
  <rowBreaks count="8" manualBreakCount="8">
    <brk id="79" max="5" man="1"/>
    <brk id="116" max="5" man="1"/>
    <brk id="135" max="5" man="1"/>
    <brk id="154" max="5" man="1"/>
    <brk id="184" max="5" man="1"/>
    <brk id="217" max="5" man="1"/>
    <brk id="260" max="5" man="1"/>
    <brk id="284"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UEAR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JOSE-PRESUPUESTO</dc:creator>
  <cp:keywords/>
  <dc:description/>
  <cp:lastModifiedBy>Johanny María Mercedes Villa</cp:lastModifiedBy>
  <cp:lastPrinted>2019-06-28T18:12:03Z</cp:lastPrinted>
  <dcterms:created xsi:type="dcterms:W3CDTF">2006-09-01T15:53:30Z</dcterms:created>
  <dcterms:modified xsi:type="dcterms:W3CDTF">2019-07-29T18:49:49Z</dcterms:modified>
  <cp:category/>
  <cp:version/>
  <cp:contentType/>
  <cp:contentStatus/>
</cp:coreProperties>
</file>