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440" windowHeight="7035" activeTab="0"/>
  </bookViews>
  <sheets>
    <sheet name=".LISTADO DE PARTIDA" sheetId="1" r:id="rId1"/>
  </sheets>
  <externalReferences>
    <externalReference r:id="rId4"/>
  </externalReferences>
  <definedNames>
    <definedName name="_xlnm.Print_Area" localSheetId="0">'.LISTADO DE PARTIDA'!$A$1:$F$345</definedName>
    <definedName name="INSUMO_1">'[1]AC. LOS LIMONES ACERO '!$D$2</definedName>
    <definedName name="_xlnm.Print_Titles" localSheetId="0">'.LISTADO DE PARTIDA'!$3:$6</definedName>
  </definedNames>
  <calcPr fullCalcOnLoad="1"/>
</workbook>
</file>

<file path=xl/sharedStrings.xml><?xml version="1.0" encoding="utf-8"?>
<sst xmlns="http://schemas.openxmlformats.org/spreadsheetml/2006/main" count="525" uniqueCount="279">
  <si>
    <t>A</t>
  </si>
  <si>
    <t>M</t>
  </si>
  <si>
    <t>M3</t>
  </si>
  <si>
    <t>U</t>
  </si>
  <si>
    <t>REPLANTEO</t>
  </si>
  <si>
    <t>UD</t>
  </si>
  <si>
    <t>B</t>
  </si>
  <si>
    <t>C</t>
  </si>
  <si>
    <t>D</t>
  </si>
  <si>
    <t>E</t>
  </si>
  <si>
    <t>PA</t>
  </si>
  <si>
    <t>CANTIDAD</t>
  </si>
  <si>
    <t>M2</t>
  </si>
  <si>
    <t>HR</t>
  </si>
  <si>
    <t>MANO DE OBRA</t>
  </si>
  <si>
    <t>PAÑETE INTERIOR</t>
  </si>
  <si>
    <t>P</t>
  </si>
  <si>
    <t>ML</t>
  </si>
  <si>
    <t>P.A.</t>
  </si>
  <si>
    <t>COLOCACION DE TUBERIAS</t>
  </si>
  <si>
    <t>UND</t>
  </si>
  <si>
    <t>PIES</t>
  </si>
  <si>
    <t xml:space="preserve">SUB-TOTAL GENERAL </t>
  </si>
  <si>
    <t>GASTOS INDIRECTOS</t>
  </si>
  <si>
    <t>GASTOS ADMINISTRATIVOS</t>
  </si>
  <si>
    <t>HONORARIOS PROFESIONALES</t>
  </si>
  <si>
    <t>SEGUROS, POLIZAS Y FIANZAS</t>
  </si>
  <si>
    <t xml:space="preserve">SUPERVISION </t>
  </si>
  <si>
    <t>GASTOS DE TRANSPORTE</t>
  </si>
  <si>
    <t>LEY 6-86</t>
  </si>
  <si>
    <t>ITBIS DE LOS HONORARIOS PROFESIONALES</t>
  </si>
  <si>
    <t xml:space="preserve">TOTAL GASTOS INDIRECTOS </t>
  </si>
  <si>
    <t>TOTAL A EJECUTAR</t>
  </si>
  <si>
    <t>TOTAL A CONTRATAR</t>
  </si>
  <si>
    <t>Provincia: AZUA</t>
  </si>
  <si>
    <t>ZONA: II</t>
  </si>
  <si>
    <t>D E S C R I P C I O N</t>
  </si>
  <si>
    <t>P.U. (RD$)</t>
  </si>
  <si>
    <t>VALOR ( RD$)</t>
  </si>
  <si>
    <t xml:space="preserve">EXTRACCION DE TUBERIA </t>
  </si>
  <si>
    <t xml:space="preserve">EXCAVACION MATERIAL COMPACTO CON EQUIPO </t>
  </si>
  <si>
    <t>SUMINISTRO DE TUBERIAS DE:</t>
  </si>
  <si>
    <t>SUMINISTRO Y COLOCACION  DE PIEZAS ESPECIALES</t>
  </si>
  <si>
    <t>TUBERIA DE Ø 6" PVC SDR-21  C/J.G</t>
  </si>
  <si>
    <t>TUBERIA DE Ø 8" PVC SDR-26  C/J.G</t>
  </si>
  <si>
    <t>SUMINISTRO Y COLOCACION DE VALVULAS:</t>
  </si>
  <si>
    <t>CAJA TELESCOPICA PARA VALVULA</t>
  </si>
  <si>
    <t>INSTALACION ELECTRICA PRIMARIA</t>
  </si>
  <si>
    <t>ESTRUCTURA HA-100B (VIENTO COMPLETO)</t>
  </si>
  <si>
    <t>ESTRUCTURA MT-301</t>
  </si>
  <si>
    <t>ESTRUCTURA MT-302</t>
  </si>
  <si>
    <t>ESTRUCTURA MT-307</t>
  </si>
  <si>
    <t>ESTRUCTURA MT-316</t>
  </si>
  <si>
    <t>ESTRUCTURA PR-101 (ATERRIZAJE COMPLETO)</t>
  </si>
  <si>
    <t>ESTRUCTURA PR-208</t>
  </si>
  <si>
    <t>TRANSFORMADOR 15KVA, 7200/277-480V, TIPO POSTE</t>
  </si>
  <si>
    <t>PERCHA PARA TRANSFORMADORES</t>
  </si>
  <si>
    <t>CUT-OUT 200A, 15KV</t>
  </si>
  <si>
    <t>APARTARRAYO 9KV</t>
  </si>
  <si>
    <t xml:space="preserve">HOYO PARA POSTES </t>
  </si>
  <si>
    <t>HOYO PARA VIENTOS</t>
  </si>
  <si>
    <t>INSTALACION DE POSTES</t>
  </si>
  <si>
    <t>ALAMBRE THW No.4</t>
  </si>
  <si>
    <t>ALAMBRE THW No.6</t>
  </si>
  <si>
    <t>TUBO IMC DE 2" X 10</t>
  </si>
  <si>
    <t>TUBO PVC DE 2" X 19</t>
  </si>
  <si>
    <t>CURVA PVC 2"</t>
  </si>
  <si>
    <t>CONDULET IMC DE 2"</t>
  </si>
  <si>
    <t xml:space="preserve">LAMPARA DE HPS, 250 WATT, 240V, TIPO COBRA </t>
  </si>
  <si>
    <t>SUMINISTRO E INSTALACION DE ELECTROBOMBA</t>
  </si>
  <si>
    <t>INSTALACION DE ELECTROBOMBA</t>
  </si>
  <si>
    <t>NIPLE DE 3" X 12" PLATILLADO EN UN EXTREMO</t>
  </si>
  <si>
    <t>NIPLE DE 3" X 12" PLATILLADO EN AMBOS  EXTREMO</t>
  </si>
  <si>
    <t>NIPLE DE 2" X 12" PLATILLADO EN UN  EXTREMO</t>
  </si>
  <si>
    <t>INSTALACION MANOMETRICA COMPLETA</t>
  </si>
  <si>
    <t>MANO DE OBRAS CONSTRUCCION DE DESCARGA DE 3"</t>
  </si>
  <si>
    <t>SUMINISTRO Y COLOCACION ASIENTO DE ARENA</t>
  </si>
  <si>
    <t>PERFORACION DE POZO</t>
  </si>
  <si>
    <t xml:space="preserve">SUB-TOTAL </t>
  </si>
  <si>
    <t>GASTOS INDIRECTOS PARA POZOS</t>
  </si>
  <si>
    <t>SUPERVISION DE LA OBRA</t>
  </si>
  <si>
    <t xml:space="preserve">ITBIS DE LOS HONORARIOS PROFESIONALES </t>
  </si>
  <si>
    <t xml:space="preserve">SUB-TOTAL GASTOS INDIRECTOS  </t>
  </si>
  <si>
    <t xml:space="preserve">SUB-TOTAL GENERAL PERFORACION DE POZO    </t>
  </si>
  <si>
    <t>ENCAMISADO EN Ø 10"  ACERO</t>
  </si>
  <si>
    <t>ELECTRICACION SECUNDARIA CARCAMO DE BOMBEO</t>
  </si>
  <si>
    <t>LINEA MATRIZ DESDE  DEPOSITO A CONSTRUIR VITRIFICADO ALTO LAS FLORES PARA ABASTECER VIETNAM Y LAS FLORES</t>
  </si>
  <si>
    <t>MANO DE OBRA EMPALME (INCLUYE MOV DE TEIRRA ADICIONAL CORTE DE TUBERIA Y/O EXTRACCION DE PIEZAS EXISTENTE)</t>
  </si>
  <si>
    <t>VARIOS</t>
  </si>
  <si>
    <t>Z</t>
  </si>
  <si>
    <t>RANURADO DE TUBERIA EN Ø10" ACERO</t>
  </si>
  <si>
    <t>LINEA DE IMPULSION D/ ZONA POZO 1  H/ DEPOSITO REGULADOR A CONSTRUIR VITRIFICADO.</t>
  </si>
  <si>
    <t xml:space="preserve">PRUEBA HIDROSTATICA </t>
  </si>
  <si>
    <t>PRUEBA HIDROSTATICA PARA TUBERIA DE Ø 6"</t>
  </si>
  <si>
    <t>CONTROL Y MANEJO DE TRANSITO</t>
  </si>
  <si>
    <t>I</t>
  </si>
  <si>
    <t>II</t>
  </si>
  <si>
    <t>SUMINISTRO DE ZAPATA DE ACERO DE Ø 10"</t>
  </si>
  <si>
    <t>LIMPIEZA Y DESARROLLO POR PISTONEO</t>
  </si>
  <si>
    <t>PART.</t>
  </si>
  <si>
    <t xml:space="preserve">USO DE EQUIPO ( CAT-320) PARA EXCAVACION Y DESVIO DEL RIO </t>
  </si>
  <si>
    <t>HRS.</t>
  </si>
  <si>
    <t>DIAS</t>
  </si>
  <si>
    <t xml:space="preserve">REPLANTEO </t>
  </si>
  <si>
    <t>MOVIMIENTO DE TIERRA</t>
  </si>
  <si>
    <t xml:space="preserve">LIMPIEZA FINAL </t>
  </si>
  <si>
    <t>ESTUDIOS Y DISENOS</t>
  </si>
  <si>
    <t>ELECTRIFICACION Y EQUIPAMIENTO POZOS NUEVOS</t>
  </si>
  <si>
    <t>JUNTA MECANICA TIPO DRESSER 3" 150 PSI</t>
  </si>
  <si>
    <t xml:space="preserve">TEE  DE 3" X 2" ACERO SCH-80 CON PROTECCION ANTICORROSIVA </t>
  </si>
  <si>
    <t xml:space="preserve">REDUCCION DE 6" A 3" SCH-40 CON PROTECCION ANTICORROSIVA </t>
  </si>
  <si>
    <t>PINTURA AZUL PARA DESCARGA (ANTIOXIDO)</t>
  </si>
  <si>
    <t xml:space="preserve">SEÑALIZACION, CONTROL Y SEGURIDAD EN LA OBRA </t>
  </si>
  <si>
    <t xml:space="preserve">LIMPIEZA FINAL Y CONTINUA </t>
  </si>
  <si>
    <t xml:space="preserve">TEE DE Ø 6" X 6" ACERO SCH-40 C/PROTECCION ANTICORROSIVA </t>
  </si>
  <si>
    <t>ACHIQUE CON BOMBA 3"</t>
  </si>
  <si>
    <t>VALLA ANUNCIANDO OBRA 16'X 10' IMPRESION FULL COLOR, CONTENIENTO LOGO DE INAPA, NOMBRE PROYECTO Y  CONTRATISTA. ESTRUCTURA EN TUBOS GALVANIZADOS 1 1/2 X 1 1/2 Y SOPORTESA EN TUBO CUAD. 4X4</t>
  </si>
  <si>
    <t>MES</t>
  </si>
  <si>
    <t>SUB-TOTAL FASE Z</t>
  </si>
  <si>
    <t>PERFORACION EN ACERO EN Ø 10"  POR PERCUCION</t>
  </si>
  <si>
    <t>SUMINISTRO DE TUBERIA DE Ø10" ACERO SCH-40</t>
  </si>
  <si>
    <t xml:space="preserve">CODIA </t>
  </si>
  <si>
    <t>IMPREVISTOS</t>
  </si>
  <si>
    <t>MANTENIMIENTO Y OPERACION SISTEMA</t>
  </si>
  <si>
    <t>SUMINISTRO DE ELECTROBOMBA SUMERGIBLE DE 15 HP, EQUIPADO CON ARRANCADOR DIRECTO A LINEA (ESTOS DATOS SON ASUMIDOS SE DEBE ESPERAR HASTA AFORAR EL POZO PARA  PARA RACTIFICAR DICHOS DATOS)</t>
  </si>
  <si>
    <t xml:space="preserve">RELLENO COMPACTADO C/ COMPACTADOR MECANICO EN CAPA DE 0.20 M. </t>
  </si>
  <si>
    <t>CODO Ø 6 X 45 ACERO SCH-40 CON PROTECCION ANTICORROSIVA</t>
  </si>
  <si>
    <t xml:space="preserve">ANCLAJE DE H.A. TIPO 1 SEGÚN DETALLE </t>
  </si>
  <si>
    <t xml:space="preserve">ANCLAJE DE H.A. TIPO 2 SEGÚN DETALLE </t>
  </si>
  <si>
    <t xml:space="preserve">MOTOSOLDADORA, (INC. PERSONAL, EQUIPOS Y MATERIALES) </t>
  </si>
  <si>
    <t xml:space="preserve">EQUIPO DE CORTE (INC. PERSONAL, EQUIPOS Y MATERIALES) </t>
  </si>
  <si>
    <t>BOTE DE MATERIAL CON CAMION  D= 5 KM</t>
  </si>
  <si>
    <t>TUBERIA DE Ø 4" PVC SDR-21  C/J.G</t>
  </si>
  <si>
    <t>SUMINISTRO Y COLOCACION DE VALVULAS EN REDES DE DISTRIBUCCION EXISTENTE:</t>
  </si>
  <si>
    <t xml:space="preserve">EMPALME A TUBERIA EXISTENTE </t>
  </si>
  <si>
    <t>USO BOMBA DE ACHIQUE</t>
  </si>
  <si>
    <t>MANO DE OBRA PARA COLOCACION DE VALVULAS EN TUBERIAS EXISTENTE, ( INC. CORTE DE TUBERIA Y MOVIMIENTO DE TIERRA)</t>
  </si>
  <si>
    <t>SUB-TOTAL FASE  A</t>
  </si>
  <si>
    <t>VIGA AMARRE 0.15 x 0.20 - 4.57 QQ/M3</t>
  </si>
  <si>
    <t xml:space="preserve">MUROS DE BLOCK </t>
  </si>
  <si>
    <t>MURO BLOCK 6"  SNP VIOLINADO 2 CARAS</t>
  </si>
  <si>
    <t>TERMINACIÓN DE SUPERFICIE:</t>
  </si>
  <si>
    <t>PAÑETE TECHO</t>
  </si>
  <si>
    <t xml:space="preserve">FINO DE TECHO </t>
  </si>
  <si>
    <t>PISO HORMIGON  SIMPLE</t>
  </si>
  <si>
    <t xml:space="preserve">CANTOS </t>
  </si>
  <si>
    <t>PUERTA DE BARRA CUADRADA  DE (1.80 X1.10 ), COMPLETA INC. INSTALACION</t>
  </si>
  <si>
    <t>ACERA EXTERIOR 0.80</t>
  </si>
  <si>
    <t>4.3.1</t>
  </si>
  <si>
    <t>4.3.2</t>
  </si>
  <si>
    <t>4.3.3</t>
  </si>
  <si>
    <t>4.4.1</t>
  </si>
  <si>
    <t>4.5.1</t>
  </si>
  <si>
    <t>4.5.2</t>
  </si>
  <si>
    <t>4.5.3</t>
  </si>
  <si>
    <t>4.5.4</t>
  </si>
  <si>
    <t>4.5.5</t>
  </si>
  <si>
    <t>POSTE H.A. 35´ 800 DAN</t>
  </si>
  <si>
    <t>POSTE H.A. 35´ 500 DAN</t>
  </si>
  <si>
    <t>ALAMBRE AAAC NO.1/0</t>
  </si>
  <si>
    <t>ALAMBRE No.2 A 7 HILO TRENZADO</t>
  </si>
  <si>
    <t>TUBO EMT DE 2" X 10</t>
  </si>
  <si>
    <t>MAIN BREAKER DE 80/3 AMPS. ENCLOSURE NEMA1</t>
  </si>
  <si>
    <t>ALAMBRE VINIL No. 10/2</t>
  </si>
  <si>
    <t>CABEZAL DE DESCARGA TIPO CUELLO DE GANZO</t>
  </si>
  <si>
    <t>VALVULA DE DE AIRE 1" A 200 PSI</t>
  </si>
  <si>
    <t xml:space="preserve">CHECK HORIZONTAL,  DE Ø3" A 200 PSI, PLATILLADO  </t>
  </si>
  <si>
    <t xml:space="preserve">CODO DE 4 X45 ACERO SCH-80 CON PROTECCION ANTICORROSIVA </t>
  </si>
  <si>
    <t>MEDIDOR DE FLUJO DE 3"</t>
  </si>
  <si>
    <t>CAMISA INDUCTORA DE FLUJO</t>
  </si>
  <si>
    <t>ANCLAJE H.A SEGÚN DETALLE EN DESCARGA</t>
  </si>
  <si>
    <t xml:space="preserve">ALAMBRE DE GOMA No.8/4 </t>
  </si>
  <si>
    <t xml:space="preserve">CODO 6 X50 ACERO SCH-40 C/PROTECCION ANTICORROSIVA </t>
  </si>
  <si>
    <t xml:space="preserve">JUNTA MECANICA TIPO DRESSER DE Ø8" 150 PSI </t>
  </si>
  <si>
    <t>JUNTA MECANICA TIPO DRESSER DE Ø6" 150 PSI</t>
  </si>
  <si>
    <t xml:space="preserve">CODO 6 X70 ACERO SCH-40 C/PROTECCION ANTICORROSIVA </t>
  </si>
  <si>
    <t xml:space="preserve">CODO 8 X30 ACERO SCH-40 C/PROTECCION ANTICORROSIVA </t>
  </si>
  <si>
    <t xml:space="preserve">TEE DE Ø 8" X 3" ACERO SCH-40 C/PROTECCION ANTICORROSIVA </t>
  </si>
  <si>
    <t>JUNTA MECANICA TIPO DRESSER DE Ø3" 150 PSI</t>
  </si>
  <si>
    <t xml:space="preserve">CODO 8 X70 ACERO SCH-40 C/PROTECCION ANTICORROSIVA </t>
  </si>
  <si>
    <t xml:space="preserve">CODO 6 X45 ACERO SCH-40 C/PROTECCION ANTICORROSIVA </t>
  </si>
  <si>
    <t>CRUZ DE Ø 8" X 6" ACERO SCH-40 C/PROTECCION ANTICORROSIVA</t>
  </si>
  <si>
    <t xml:space="preserve">CODO 6 X20 ACERO SCH-40 C/PROTECCION ANTICORROSIVA </t>
  </si>
  <si>
    <t xml:space="preserve">CODO 6 X90 ACERO SCH-40 C/PROTECCION ANTICORROSIVA </t>
  </si>
  <si>
    <t xml:space="preserve">JUNTA MECANICA TIPO DRESSER DE Ø12" 150 PSI </t>
  </si>
  <si>
    <t xml:space="preserve">TEE DE Ø 12" X 6" ACERO SCH-30 C/PROTECCION ANTICORROSIVA </t>
  </si>
  <si>
    <t>ANCLAJES H.S PIEZAS DE ACERO</t>
  </si>
  <si>
    <t>LOSA DE TECHO 0.10 - 1.65 QQ/M3</t>
  </si>
  <si>
    <t>ZAPATA MURO 0.98 QQ/M3</t>
  </si>
  <si>
    <t xml:space="preserve">REGISTRO PARA VALVULAS DE AIRE SEGÚN DETALLE </t>
  </si>
  <si>
    <t xml:space="preserve">USO BOMBA DE ACHIQUE DE 3"
</t>
  </si>
  <si>
    <t xml:space="preserve">CODO 6 X35 ACERO SCH-40 C/PROTECCION ANTICORROSIVA </t>
  </si>
  <si>
    <t xml:space="preserve">CODO 3 X90 ACERO SCH-80 C/PROTECCION ANTICORROSIVA </t>
  </si>
  <si>
    <t>JUNTA TAPON DE Ø 4"ACERO SCH-80 C/PROTECCION ANTICORROSIVA</t>
  </si>
  <si>
    <t>VALVULA DE AIRE COMBINADA Ø1" H.F. 150 PSI COMPLETA</t>
  </si>
  <si>
    <t>CORTE Y EXTRACION DE CARPETA ASFALTICA</t>
  </si>
  <si>
    <t>REPOSICION DE ASFALTO:</t>
  </si>
  <si>
    <t>EXCAVACION MATERIAL COMPACTO C/EQUIPO</t>
  </si>
  <si>
    <t>IMPRIMACION SENCILLA</t>
  </si>
  <si>
    <t xml:space="preserve">REPOSICION DE ASFALTO 2" </t>
  </si>
  <si>
    <t xml:space="preserve">COLOCACION CARPETA  ASFALTICA 2" </t>
  </si>
  <si>
    <t>RIEGO ADHERENCIA</t>
  </si>
  <si>
    <t xml:space="preserve">TRANSPORTE ASFALTO DINSTANCIA APROXIMADA 50 KM </t>
  </si>
  <si>
    <t>M3/KM</t>
  </si>
  <si>
    <t>REDUCCION 8" X3 ACERO SCH-40 C/PROTECCION ANTICORROSIVA</t>
  </si>
  <si>
    <t>REDUCCION 6" X3 ACERO SCH-40 C/PROTECCION ANTICORROSIVA</t>
  </si>
  <si>
    <t xml:space="preserve">REGISTRO PARA VALVULA DE Ø 12"SEGÚN DETALLE </t>
  </si>
  <si>
    <t xml:space="preserve">CAJA TELESCOPICA PARA VALVULA, DE Ø 4" Y 6"  SEGÚN DETALLE </t>
  </si>
  <si>
    <t xml:space="preserve">DE COMPUERTA DE 6" H.F. 150 PSI PLATILLADA COMPLETA (INCLUYE: CUERPO DE LA VALVULA, TORNILLOS 5/8" X 3", JUNTA DE GOMA, NIPLE PLATILLADO DE Ø X 12", JUNTA DRESSER Ø,)  </t>
  </si>
  <si>
    <t xml:space="preserve">DE COMPUERTA DE 4" H.F. 150 PSI PLATILLADA COMPLETA (INCLUYE: CUERPO DE LA VALVULA, TORNILLOS 5/8" X 3", JUNTA DE GOMA, NIPLE PLATILLADO DE Ø X 12", JUNTA DRESSER Ø,)  </t>
  </si>
  <si>
    <t xml:space="preserve">DE COMPUERTA DE 12" H.F. 150 PSI PLATILLADA COMPLETA (INCLUYE: CUERPO DE LA VALVULA, TORNILLOS 5/8" X 3", JUNTA DE GOMA, NIPLE PLATILLADO DE Ø X 12", JUNTA DRESSER Ø,)  </t>
  </si>
  <si>
    <t xml:space="preserve">DE COMPUERTA DE 3" H.F. 200 PSI PLATILLADA COMPLETA (INCLUYE: CUERPO DE LA VALVULA, TORNILLOS 5/8" X 3", JUNTA DE GOMA, NIPLE PLATILLADO DE Ø X 12", JUNTA DRESSER Ø,)  </t>
  </si>
  <si>
    <t xml:space="preserve">DE COMPUERTA DE 2" H.F. 200 PSI PLATILLADA COMPLETA (INCLUYE: CUERPO DE LA VALVULA, TORNILLOS 5/8" X 3", JUNTA DE GOMA, NIPLE PLATILLADO DE Ø X 12", JUNTA DRESSER Ø,)  </t>
  </si>
  <si>
    <t>SUB-TOTAL  FASE B</t>
  </si>
  <si>
    <t xml:space="preserve">CODO 6 X32 ACERO SCH-40 C/PROTECCION ANTICORROSIVA </t>
  </si>
  <si>
    <t xml:space="preserve">DE DESAGUE DE 4" H.F. 150 PSI PLATILLADA COMPLETA (INCLUYE: CUERPO DE LA VALVULA, TORNILLOS 5/8" X 3", JUNTA DE GOMA, NIPLE PLATILLADO DE Ø X 12", JUNTA DRESSER Ø,TEE DEL Ø Y UN TUBO DE ACERO DE LØ DONDE SE COLOCARA) </t>
  </si>
  <si>
    <t xml:space="preserve">JUNTA MECANICA TIPO DRESSER DE Ø6" 150 PSI </t>
  </si>
  <si>
    <t xml:space="preserve">JUNTA MECANICA TIPO DRESSER DE Ø3" 150 PSI </t>
  </si>
  <si>
    <t xml:space="preserve">                    </t>
  </si>
  <si>
    <t>CONSTRUCCIÓN CASETA DE CLORACIÓN DE 2,000 LIBRAS</t>
  </si>
  <si>
    <t>PRELIMINARES:</t>
  </si>
  <si>
    <t>HORMIGÓN ARMADO (F'C=180 KG/CM²) EN:</t>
  </si>
  <si>
    <t>ZAPATA DE MURO 0.66 QQ/M3</t>
  </si>
  <si>
    <t>MURO DE BLOCK</t>
  </si>
  <si>
    <t>FINO DE TECHO</t>
  </si>
  <si>
    <t>PINTURA ACRÍLICA</t>
  </si>
  <si>
    <t>ANTEPECHO</t>
  </si>
  <si>
    <t>ZABALETA</t>
  </si>
  <si>
    <t>ACERA EXTERIOR 0.60</t>
  </si>
  <si>
    <t>INSTALACIONES ELÉCTRICAS:</t>
  </si>
  <si>
    <t>SISTEMA DE CLORACIÓN:</t>
  </si>
  <si>
    <t>MOVIMIENTO DE TIERRA (INCLUYE NIVELACION)</t>
  </si>
  <si>
    <t>PISO H.S.</t>
  </si>
  <si>
    <t xml:space="preserve">ENTRADA ELÉCTRICA (SALIDA) </t>
  </si>
  <si>
    <t xml:space="preserve">SALIDA CENITALES (SALIDA) </t>
  </si>
  <si>
    <t>INTERRUPTORES SENCILLOS</t>
  </si>
  <si>
    <t>TOMACORRIENTES SENCILLOS</t>
  </si>
  <si>
    <t>LÁMPARA FLUORESCENTE 4X40W</t>
  </si>
  <si>
    <t>ALIMENTACION ELÉCTRICA EXTERNA (DESGLOSAR PARTIDA)</t>
  </si>
  <si>
    <t>CONSTRUCCIÓN CASETA DE CLORACIÓN, PARA SISTEMA DE CLORACIÓN DE 2,000 LIBRAS.</t>
  </si>
  <si>
    <t>SUB-TOTAL FASE D</t>
  </si>
  <si>
    <t>COLUMNA 0.30 X 0.30 - 2.78 QQ/M3</t>
  </si>
  <si>
    <t>ZAPATA DE COLUMNA 1.15 QQ/M3</t>
  </si>
  <si>
    <t>VIGA  0.20X0.30 - 6.10 QQ/M3</t>
  </si>
  <si>
    <t>LOSA DE TECHO 0.12 - 1.24 QQ/M3</t>
  </si>
  <si>
    <t>DE  Ø6" SNP</t>
  </si>
  <si>
    <t xml:space="preserve">PAÑETE EXTERIOR </t>
  </si>
  <si>
    <t xml:space="preserve">PAÑETE INTERIOR </t>
  </si>
  <si>
    <t>SUMINISTRO DE CALICHE PARA RELLENO EN EN INTERIOR DE CASETA</t>
  </si>
  <si>
    <t>DOSIFICADOR DE CLORO APLICACIÓN AL VACIO CON RANGO DE APLICACIÓN DE 0-100</t>
  </si>
  <si>
    <t>BOMBA ROMPEDORA DE PRESION TIPO BOOSTER DE 5.5 GPM</t>
  </si>
  <si>
    <t>CILINDRO DE GAS CLORO 2, 000 LB LLENO, (INC. INSTALACION)</t>
  </si>
  <si>
    <t>SISTEMA DE RODAJE DE CILINDRO INC. VIGA W8 X 31</t>
  </si>
  <si>
    <t>DIFERENCIAL MANUAL  DE 2 TONELADAS  (CUBICAR CON FACTURA CON COMPROBANTE FISCAL )</t>
  </si>
  <si>
    <t xml:space="preserve">DIFUSOR DE CLORO </t>
  </si>
  <si>
    <t>DETECTOR DE CLORO</t>
  </si>
  <si>
    <t xml:space="preserve">DESAGUE DE CASETA </t>
  </si>
  <si>
    <t xml:space="preserve">CARRIL METÁLICO PARA ELEVADOR DE CILINDRO 2,000 LBS.  </t>
  </si>
  <si>
    <t>REGISTRO EN PUNTO DE APLICACIÓN DE CLORO ( 2.00 X 1.75 X 2.65), INC, TAPA DE TOLA 1/4" DE ESPESOR Y ANGULAR (2.00 X 2.00 X 1/4) Y ESCALERA H.G. H= 1.78 M.</t>
  </si>
  <si>
    <t xml:space="preserve">PIEZAS Y ASCESORIOS </t>
  </si>
  <si>
    <t>ANALISIS FISICO QUIMICO Y BACTERIOLOGICO, (INC. MUESTRA, TRASLADO AL LABORATORIO Y RESULTADOS)</t>
  </si>
  <si>
    <t>INFORME FINAL INCLUYE RECOMENDACIONES</t>
  </si>
  <si>
    <t>PRUEBA DE AFORO (24 HORAS) (CAUDAL MINIMO ESTIMADO DE AFORO 300 GPM)</t>
  </si>
  <si>
    <t xml:space="preserve">TAPE DE VINIL </t>
  </si>
  <si>
    <t xml:space="preserve">TAPE DE GOMA </t>
  </si>
  <si>
    <t xml:space="preserve">MANO DE OBRA </t>
  </si>
  <si>
    <t xml:space="preserve">ZETA DE 3" X 3 M P/INTERCONECTAR DESCARGA A LINEA DE IMPULSION </t>
  </si>
  <si>
    <t xml:space="preserve">NICHO PARA PANELES </t>
  </si>
  <si>
    <t>CORTE DE CARPETA ASFALTICA CON DISCO E=2"</t>
  </si>
  <si>
    <t>EXTRACCION CARPETA ASFALTICA E=2</t>
  </si>
  <si>
    <t>BOTE DE MATERIAL CON CAMION D MIN 5KM</t>
  </si>
  <si>
    <t>REPLANTEO Y CONTROL TOPOGRAFICO</t>
  </si>
  <si>
    <t xml:space="preserve">CRUCE DE PUENTE </t>
  </si>
  <si>
    <t>TUBERIA DE ACERO Ø 6" SCH-40, SIN COSTURA CON PROTECCION ANTICORROSIVA  ( INC. TUBERIAS PARA CONFECCION ZETA)</t>
  </si>
  <si>
    <t>SUMINISTRO MATERIAL BASE, INC TRANSPORTE</t>
  </si>
  <si>
    <t>CAMPAMENTO, ( INC. ALQUILER DE SOLAR CON O SIN CASA,  CASETA PARA MATERIALES Y ALAMBRADA DE PUA CON POSTES CADA 3 M Y ZINC)</t>
  </si>
  <si>
    <t>SUB-TOTAL FASE C</t>
  </si>
  <si>
    <t>SUB-TOTAL FASE E</t>
  </si>
  <si>
    <t>Obra: CAMPO DE POZOS, LINEA DE IMPULSION Y REDES AMPLIACION ACUEDUCTO LAS YAYAS EXTENSION SECTOR VIETNAM, ALTO LAS FLORES Y LAS FLORES</t>
  </si>
</sst>
</file>

<file path=xl/styles.xml><?xml version="1.0" encoding="utf-8"?>
<styleSheet xmlns="http://schemas.openxmlformats.org/spreadsheetml/2006/main">
  <numFmts count="6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_);\(&quot;$&quot;#,##0.00\)"/>
    <numFmt numFmtId="173" formatCode="_(&quot;$&quot;* #,##0_);_(&quot;$&quot;* \(#,##0\);_(&quot;$&quot;* &quot;-&quot;_);_(@_)"/>
    <numFmt numFmtId="174" formatCode="#,##0.00;[Red]#,##0.00"/>
    <numFmt numFmtId="175" formatCode="0.0"/>
    <numFmt numFmtId="176" formatCode="_-* #,##0.00_-;\-* #,##0.00_-;_-* &quot;-&quot;??_-;_-@_-"/>
    <numFmt numFmtId="177" formatCode="0.0000"/>
    <numFmt numFmtId="178" formatCode="0.000"/>
    <numFmt numFmtId="179" formatCode="#,##0.000;[Red]#,##0.000"/>
    <numFmt numFmtId="180" formatCode="#,##0.0000;[Red]#,##0.0000"/>
    <numFmt numFmtId="181" formatCode="#,##0.0_);\(#,##0.0\)"/>
    <numFmt numFmtId="182" formatCode="#,##0.0000"/>
    <numFmt numFmtId="183" formatCode="0.00000"/>
    <numFmt numFmtId="184" formatCode="#,##0.00000_);\(#,##0.00000\)"/>
    <numFmt numFmtId="185" formatCode="_(* #,##0.000_);_(* \(#,##0.000\);_(* &quot;-&quot;??_);_(@_)"/>
    <numFmt numFmtId="186" formatCode="#,##0.000"/>
    <numFmt numFmtId="187" formatCode="#,##0.00000;[Red]#,##0.00000"/>
    <numFmt numFmtId="188" formatCode="&quot;$&quot;#,##0.00"/>
    <numFmt numFmtId="189" formatCode="m/d/yyyy;@"/>
    <numFmt numFmtId="190" formatCode="#,##0.00_ ;\-#,##0.00\ "/>
    <numFmt numFmtId="191" formatCode="&quot;$&quot;#,##0.00;\-&quot;$&quot;#,##0.00"/>
    <numFmt numFmtId="192" formatCode="_-* #,##0.00000_-;\-* #,##0.00000_-;_-* &quot;-&quot;??_-;_-@_-"/>
    <numFmt numFmtId="193" formatCode="0.00_)"/>
    <numFmt numFmtId="194" formatCode="#,##0.0\ _€;\-#,##0.0\ _€"/>
    <numFmt numFmtId="195" formatCode="#,##0;\-#,##0"/>
    <numFmt numFmtId="196" formatCode="#,##0.0;\-#,##0.0"/>
    <numFmt numFmtId="197" formatCode="#.00&quot; M3/DIA&quot;#"/>
    <numFmt numFmtId="198" formatCode="&quot;RD$&quot;#,##0.00"/>
    <numFmt numFmtId="199" formatCode="General_)"/>
    <numFmt numFmtId="200" formatCode="#,##0.0_ ;\-#,##0.0\ "/>
    <numFmt numFmtId="201" formatCode="#,##0.0000000"/>
    <numFmt numFmtId="202" formatCode="mmmm\ d\,\ yyyy"/>
    <numFmt numFmtId="203" formatCode="#."/>
    <numFmt numFmtId="204" formatCode="_-[$€-2]* #,##0.00_-;\-[$€-2]* #,##0.00_-;_-[$€-2]* &quot;-&quot;??_-"/>
    <numFmt numFmtId="205" formatCode="0.000%"/>
    <numFmt numFmtId="206" formatCode="_ * #,##0.00_ ;_ * \-#,##0.00_ ;_ * &quot;-&quot;??_ ;_ @_ "/>
    <numFmt numFmtId="207" formatCode="_(* #,##0_);_(* \(#,##0\);_(* &quot;-&quot;??_);_(@_)"/>
    <numFmt numFmtId="208" formatCode="_-* #,##0.00\ _P_t_s_-;\-* #,##0.00\ _P_t_s_-;_-* &quot;-&quot;??\ _P_t_s_-;_-@_-"/>
    <numFmt numFmtId="209" formatCode="_(* #,##0.0_);_(* \(#,##0.0\);_(* &quot;-&quot;??_);_(@_)"/>
    <numFmt numFmtId="210" formatCode="#,##0.0"/>
    <numFmt numFmtId="211" formatCode="#,##0.000_ ;\-#,##0.000\ "/>
    <numFmt numFmtId="212" formatCode="#,##0.000000"/>
    <numFmt numFmtId="213" formatCode="[$-C0A]dddd\,\ dd&quot; de &quot;mmmm&quot; de &quot;yyyy"/>
    <numFmt numFmtId="214" formatCode="0_);\(0\)"/>
    <numFmt numFmtId="215" formatCode="0.0_);\(0.0\)"/>
    <numFmt numFmtId="216" formatCode="#"/>
    <numFmt numFmtId="217" formatCode="0.00_);\(0.00\)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ms Rmn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sz val="12"/>
      <name val="Tms Rmn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47" fillId="34" borderId="0" applyNumberFormat="0" applyBorder="0" applyAlignment="0" applyProtection="0"/>
    <xf numFmtId="0" fontId="19" fillId="35" borderId="1" applyNumberFormat="0" applyAlignment="0" applyProtection="0"/>
    <xf numFmtId="0" fontId="48" fillId="36" borderId="2" applyNumberFormat="0" applyAlignment="0" applyProtection="0"/>
    <xf numFmtId="0" fontId="49" fillId="37" borderId="3" applyNumberFormat="0" applyAlignment="0" applyProtection="0"/>
    <xf numFmtId="0" fontId="50" fillId="0" borderId="4" applyNumberFormat="0" applyFill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53" fillId="44" borderId="2" applyNumberFormat="0" applyAlignment="0" applyProtection="0"/>
    <xf numFmtId="20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03" fontId="20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203" fontId="21" fillId="0" borderId="0">
      <alignment/>
      <protection locked="0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5" fillId="46" borderId="0" applyNumberFormat="0" applyBorder="0" applyAlignment="0" applyProtection="0"/>
    <xf numFmtId="0" fontId="25" fillId="0" borderId="0">
      <alignment/>
      <protection/>
    </xf>
    <xf numFmtId="193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7" fillId="0" borderId="0">
      <alignment/>
      <protection/>
    </xf>
    <xf numFmtId="39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39" fontId="10" fillId="0" borderId="0">
      <alignment/>
      <protection/>
    </xf>
    <xf numFmtId="39" fontId="7" fillId="0" borderId="0">
      <alignment/>
      <protection/>
    </xf>
    <xf numFmtId="3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9" fontId="7" fillId="0" borderId="0">
      <alignment/>
      <protection/>
    </xf>
    <xf numFmtId="39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39" fontId="1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0" fillId="0" borderId="0">
      <alignment/>
      <protection/>
    </xf>
    <xf numFmtId="0" fontId="0" fillId="47" borderId="9" applyNumberFormat="0" applyFont="0" applyAlignment="0" applyProtection="0"/>
    <xf numFmtId="0" fontId="17" fillId="35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36" borderId="1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52" fillId="0" borderId="13" applyNumberFormat="0" applyFill="0" applyAlignment="0" applyProtection="0"/>
    <xf numFmtId="0" fontId="62" fillId="0" borderId="14" applyNumberFormat="0" applyFill="0" applyAlignment="0" applyProtection="0"/>
  </cellStyleXfs>
  <cellXfs count="349">
    <xf numFmtId="0" fontId="0" fillId="0" borderId="0" xfId="0" applyAlignment="1">
      <alignment/>
    </xf>
    <xf numFmtId="4" fontId="0" fillId="48" borderId="15" xfId="0" applyNumberFormat="1" applyFont="1" applyFill="1" applyBorder="1" applyAlignment="1">
      <alignment/>
    </xf>
    <xf numFmtId="4" fontId="0" fillId="48" borderId="15" xfId="0" applyNumberFormat="1" applyFont="1" applyFill="1" applyBorder="1" applyAlignment="1" applyProtection="1">
      <alignment horizontal="right" wrapText="1"/>
      <protection locked="0"/>
    </xf>
    <xf numFmtId="4" fontId="0" fillId="48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48" borderId="15" xfId="0" applyFont="1" applyFill="1" applyBorder="1" applyAlignment="1">
      <alignment/>
    </xf>
    <xf numFmtId="4" fontId="0" fillId="48" borderId="15" xfId="118" applyNumberFormat="1" applyFont="1" applyFill="1" applyBorder="1" applyAlignment="1" applyProtection="1">
      <alignment horizontal="right" wrapText="1"/>
      <protection/>
    </xf>
    <xf numFmtId="4" fontId="0" fillId="48" borderId="15" xfId="118" applyNumberFormat="1" applyFont="1" applyFill="1" applyBorder="1" applyAlignment="1" applyProtection="1">
      <alignment horizontal="right" wrapText="1"/>
      <protection locked="0"/>
    </xf>
    <xf numFmtId="4" fontId="0" fillId="48" borderId="15" xfId="0" applyNumberFormat="1" applyFont="1" applyFill="1" applyBorder="1" applyAlignment="1" applyProtection="1">
      <alignment horizontal="right" vertical="top"/>
      <protection locked="0"/>
    </xf>
    <xf numFmtId="209" fontId="6" fillId="48" borderId="15" xfId="115" applyNumberFormat="1" applyFont="1" applyFill="1" applyBorder="1" applyAlignment="1" applyProtection="1">
      <alignment horizontal="right" vertical="center"/>
      <protection/>
    </xf>
    <xf numFmtId="4" fontId="1" fillId="48" borderId="15" xfId="118" applyNumberFormat="1" applyFont="1" applyFill="1" applyBorder="1" applyAlignment="1" applyProtection="1">
      <alignment horizontal="right" wrapText="1"/>
      <protection/>
    </xf>
    <xf numFmtId="4" fontId="1" fillId="48" borderId="15" xfId="118" applyNumberFormat="1" applyFont="1" applyFill="1" applyBorder="1" applyAlignment="1" applyProtection="1">
      <alignment horizontal="right" wrapText="1"/>
      <protection locked="0"/>
    </xf>
    <xf numFmtId="207" fontId="5" fillId="48" borderId="15" xfId="115" applyNumberFormat="1" applyFont="1" applyFill="1" applyBorder="1" applyAlignment="1" applyProtection="1">
      <alignment horizontal="right" vertical="top"/>
      <protection/>
    </xf>
    <xf numFmtId="4" fontId="0" fillId="48" borderId="15" xfId="118" applyNumberFormat="1" applyFont="1" applyFill="1" applyBorder="1" applyAlignment="1" applyProtection="1">
      <alignment horizontal="right" vertical="center" wrapText="1"/>
      <protection/>
    </xf>
    <xf numFmtId="0" fontId="1" fillId="48" borderId="0" xfId="0" applyFont="1" applyFill="1" applyBorder="1" applyAlignment="1">
      <alignment horizontal="right" wrapText="1"/>
    </xf>
    <xf numFmtId="4" fontId="1" fillId="48" borderId="0" xfId="0" applyNumberFormat="1" applyFont="1" applyFill="1" applyBorder="1" applyAlignment="1">
      <alignment horizontal="right" wrapText="1"/>
    </xf>
    <xf numFmtId="4" fontId="1" fillId="48" borderId="0" xfId="0" applyNumberFormat="1" applyFont="1" applyFill="1" applyBorder="1" applyAlignment="1">
      <alignment horizontal="center" wrapText="1"/>
    </xf>
    <xf numFmtId="4" fontId="1" fillId="48" borderId="0" xfId="89" applyNumberFormat="1" applyFont="1" applyFill="1" applyBorder="1" applyAlignment="1">
      <alignment horizontal="right" wrapText="1"/>
    </xf>
    <xf numFmtId="0" fontId="0" fillId="48" borderId="0" xfId="0" applyFont="1" applyFill="1" applyAlignment="1">
      <alignment horizontal="right" wrapText="1"/>
    </xf>
    <xf numFmtId="0" fontId="0" fillId="48" borderId="0" xfId="0" applyFont="1" applyFill="1" applyAlignment="1">
      <alignment/>
    </xf>
    <xf numFmtId="37" fontId="5" fillId="48" borderId="15" xfId="0" applyNumberFormat="1" applyFont="1" applyFill="1" applyBorder="1" applyAlignment="1" applyProtection="1">
      <alignment horizontal="right" vertical="top" wrapText="1"/>
      <protection/>
    </xf>
    <xf numFmtId="4" fontId="1" fillId="48" borderId="15" xfId="143" applyNumberFormat="1" applyFont="1" applyFill="1" applyBorder="1" applyAlignment="1">
      <alignment horizontal="right" vertical="center"/>
      <protection/>
    </xf>
    <xf numFmtId="176" fontId="1" fillId="48" borderId="15" xfId="98" applyNumberFormat="1" applyFont="1" applyFill="1" applyBorder="1" applyAlignment="1">
      <alignment horizontal="right" vertical="center" wrapText="1"/>
    </xf>
    <xf numFmtId="4" fontId="0" fillId="48" borderId="15" xfId="0" applyNumberFormat="1" applyFont="1" applyFill="1" applyBorder="1" applyAlignment="1">
      <alignment/>
    </xf>
    <xf numFmtId="196" fontId="0" fillId="48" borderId="15" xfId="0" applyNumberFormat="1" applyFont="1" applyFill="1" applyBorder="1" applyAlignment="1" applyProtection="1">
      <alignment horizontal="right" vertical="center" wrapText="1"/>
      <protection/>
    </xf>
    <xf numFmtId="195" fontId="1" fillId="48" borderId="15" xfId="0" applyNumberFormat="1" applyFont="1" applyFill="1" applyBorder="1" applyAlignment="1" applyProtection="1">
      <alignment horizontal="right" vertical="center" wrapText="1"/>
      <protection/>
    </xf>
    <xf numFmtId="196" fontId="0" fillId="48" borderId="15" xfId="0" applyNumberFormat="1" applyFont="1" applyFill="1" applyBorder="1" applyAlignment="1" applyProtection="1">
      <alignment horizontal="right" vertical="top" wrapText="1"/>
      <protection/>
    </xf>
    <xf numFmtId="4" fontId="0" fillId="48" borderId="15" xfId="0" applyNumberFormat="1" applyFont="1" applyFill="1" applyBorder="1" applyAlignment="1" applyProtection="1">
      <alignment vertical="top"/>
      <protection locked="0"/>
    </xf>
    <xf numFmtId="195" fontId="0" fillId="48" borderId="15" xfId="0" applyNumberFormat="1" applyFont="1" applyFill="1" applyBorder="1" applyAlignment="1" applyProtection="1">
      <alignment horizontal="right" vertical="center" wrapText="1"/>
      <protection/>
    </xf>
    <xf numFmtId="4" fontId="0" fillId="48" borderId="15" xfId="0" applyNumberFormat="1" applyFont="1" applyFill="1" applyBorder="1" applyAlignment="1" applyProtection="1">
      <alignment horizontal="right" vertical="top" wrapText="1"/>
      <protection locked="0"/>
    </xf>
    <xf numFmtId="4" fontId="0" fillId="48" borderId="15" xfId="118" applyNumberFormat="1" applyFont="1" applyFill="1" applyBorder="1" applyAlignment="1" applyProtection="1">
      <alignment horizontal="right" vertical="center" wrapText="1"/>
      <protection locked="0"/>
    </xf>
    <xf numFmtId="39" fontId="0" fillId="48" borderId="15" xfId="150" applyNumberFormat="1" applyFont="1" applyFill="1" applyBorder="1" applyAlignment="1" applyProtection="1">
      <alignment horizontal="right" vertical="center"/>
      <protection/>
    </xf>
    <xf numFmtId="10" fontId="0" fillId="48" borderId="15" xfId="177" applyNumberFormat="1" applyFont="1" applyFill="1" applyBorder="1" applyAlignment="1" applyProtection="1">
      <alignment horizontal="right" vertical="center"/>
      <protection/>
    </xf>
    <xf numFmtId="0" fontId="0" fillId="48" borderId="0" xfId="0" applyFont="1" applyFill="1" applyBorder="1" applyAlignment="1">
      <alignment/>
    </xf>
    <xf numFmtId="4" fontId="0" fillId="48" borderId="15" xfId="167" applyNumberFormat="1" applyFont="1" applyFill="1" applyBorder="1" applyAlignment="1" applyProtection="1">
      <alignment vertical="center" wrapText="1"/>
      <protection/>
    </xf>
    <xf numFmtId="4" fontId="0" fillId="48" borderId="15" xfId="167" applyNumberFormat="1" applyFont="1" applyFill="1" applyBorder="1" applyAlignment="1" applyProtection="1">
      <alignment wrapText="1"/>
      <protection/>
    </xf>
    <xf numFmtId="43" fontId="45" fillId="48" borderId="15" xfId="0" applyNumberFormat="1" applyFont="1" applyFill="1" applyBorder="1" applyAlignment="1" applyProtection="1">
      <alignment horizontal="right" wrapText="1"/>
      <protection locked="0"/>
    </xf>
    <xf numFmtId="0" fontId="0" fillId="48" borderId="0" xfId="0" applyFont="1" applyFill="1" applyAlignment="1">
      <alignment vertical="top" wrapText="1"/>
    </xf>
    <xf numFmtId="43" fontId="11" fillId="48" borderId="0" xfId="89" applyFont="1" applyFill="1" applyAlignment="1">
      <alignment vertical="top" wrapText="1"/>
    </xf>
    <xf numFmtId="0" fontId="1" fillId="48" borderId="0" xfId="0" applyFont="1" applyFill="1" applyAlignment="1">
      <alignment vertical="top" wrapText="1"/>
    </xf>
    <xf numFmtId="174" fontId="0" fillId="48" borderId="0" xfId="0" applyNumberFormat="1" applyFont="1" applyFill="1" applyBorder="1" applyAlignment="1">
      <alignment vertical="top" wrapText="1"/>
    </xf>
    <xf numFmtId="43" fontId="12" fillId="48" borderId="0" xfId="89" applyFont="1" applyFill="1" applyBorder="1" applyAlignment="1">
      <alignment horizontal="right" vertical="top" wrapText="1"/>
    </xf>
    <xf numFmtId="43" fontId="12" fillId="48" borderId="0" xfId="89" applyFont="1" applyFill="1" applyBorder="1" applyAlignment="1" applyProtection="1">
      <alignment horizontal="right" vertical="center" wrapText="1"/>
      <protection/>
    </xf>
    <xf numFmtId="43" fontId="12" fillId="48" borderId="0" xfId="89" applyFont="1" applyFill="1" applyBorder="1" applyAlignment="1">
      <alignment vertical="top" wrapText="1"/>
    </xf>
    <xf numFmtId="174" fontId="0" fillId="48" borderId="0" xfId="0" applyNumberFormat="1" applyFont="1" applyFill="1" applyAlignment="1">
      <alignment vertical="top" wrapText="1"/>
    </xf>
    <xf numFmtId="43" fontId="28" fillId="48" borderId="0" xfId="89" applyFont="1" applyFill="1" applyBorder="1" applyAlignment="1">
      <alignment horizontal="right" vertical="center" wrapText="1"/>
    </xf>
    <xf numFmtId="0" fontId="1" fillId="48" borderId="16" xfId="0" applyFont="1" applyFill="1" applyBorder="1" applyAlignment="1">
      <alignment horizontal="center" vertical="top"/>
    </xf>
    <xf numFmtId="0" fontId="1" fillId="48" borderId="16" xfId="0" applyFont="1" applyFill="1" applyBorder="1" applyAlignment="1">
      <alignment vertical="top" wrapText="1"/>
    </xf>
    <xf numFmtId="0" fontId="0" fillId="48" borderId="16" xfId="0" applyFont="1" applyFill="1" applyBorder="1" applyAlignment="1">
      <alignment/>
    </xf>
    <xf numFmtId="0" fontId="0" fillId="48" borderId="16" xfId="0" applyFont="1" applyFill="1" applyBorder="1" applyAlignment="1">
      <alignment horizontal="center" vertical="center"/>
    </xf>
    <xf numFmtId="4" fontId="0" fillId="48" borderId="16" xfId="0" applyNumberFormat="1" applyFont="1" applyFill="1" applyBorder="1" applyAlignment="1">
      <alignment/>
    </xf>
    <xf numFmtId="39" fontId="0" fillId="48" borderId="16" xfId="0" applyNumberFormat="1" applyFont="1" applyFill="1" applyBorder="1" applyAlignment="1" applyProtection="1">
      <alignment horizontal="right" wrapText="1"/>
      <protection locked="0"/>
    </xf>
    <xf numFmtId="43" fontId="12" fillId="48" borderId="0" xfId="89" applyFont="1" applyFill="1" applyAlignment="1">
      <alignment/>
    </xf>
    <xf numFmtId="43" fontId="11" fillId="48" borderId="0" xfId="89" applyFont="1" applyFill="1" applyAlignment="1">
      <alignment/>
    </xf>
    <xf numFmtId="43" fontId="12" fillId="48" borderId="0" xfId="89" applyFont="1" applyFill="1" applyAlignment="1">
      <alignment vertical="top" wrapText="1"/>
    </xf>
    <xf numFmtId="4" fontId="0" fillId="48" borderId="0" xfId="0" applyNumberFormat="1" applyFont="1" applyFill="1" applyAlignment="1">
      <alignment vertical="top" wrapText="1"/>
    </xf>
    <xf numFmtId="0" fontId="0" fillId="48" borderId="0" xfId="0" applyFont="1" applyFill="1" applyBorder="1" applyAlignment="1">
      <alignment vertical="top" wrapText="1"/>
    </xf>
    <xf numFmtId="4" fontId="0" fillId="48" borderId="0" xfId="0" applyNumberFormat="1" applyFont="1" applyFill="1" applyBorder="1" applyAlignment="1">
      <alignment/>
    </xf>
    <xf numFmtId="4" fontId="0" fillId="48" borderId="0" xfId="0" applyNumberFormat="1" applyFont="1" applyFill="1" applyAlignment="1">
      <alignment/>
    </xf>
    <xf numFmtId="39" fontId="7" fillId="48" borderId="0" xfId="142" applyFill="1">
      <alignment/>
      <protection/>
    </xf>
    <xf numFmtId="39" fontId="0" fillId="48" borderId="0" xfId="142" applyFont="1" applyFill="1">
      <alignment/>
      <protection/>
    </xf>
    <xf numFmtId="43" fontId="0" fillId="48" borderId="0" xfId="0" applyNumberFormat="1" applyFont="1" applyFill="1" applyAlignment="1">
      <alignment/>
    </xf>
    <xf numFmtId="171" fontId="0" fillId="48" borderId="0" xfId="0" applyNumberFormat="1" applyFont="1" applyFill="1" applyAlignment="1">
      <alignment/>
    </xf>
    <xf numFmtId="190" fontId="0" fillId="48" borderId="0" xfId="0" applyNumberFormat="1" applyFont="1" applyFill="1" applyAlignment="1">
      <alignment/>
    </xf>
    <xf numFmtId="43" fontId="12" fillId="48" borderId="0" xfId="89" applyFont="1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198" fontId="0" fillId="48" borderId="0" xfId="0" applyNumberFormat="1" applyFill="1" applyBorder="1" applyAlignment="1">
      <alignment horizontal="center"/>
    </xf>
    <xf numFmtId="43" fontId="12" fillId="48" borderId="0" xfId="89" applyFont="1" applyFill="1" applyBorder="1" applyAlignment="1">
      <alignment/>
    </xf>
    <xf numFmtId="0" fontId="0" fillId="48" borderId="0" xfId="0" applyFill="1" applyBorder="1" applyAlignment="1">
      <alignment/>
    </xf>
    <xf numFmtId="0" fontId="14" fillId="48" borderId="0" xfId="0" applyFont="1" applyFill="1" applyBorder="1" applyAlignment="1">
      <alignment wrapText="1"/>
    </xf>
    <xf numFmtId="198" fontId="14" fillId="48" borderId="0" xfId="0" applyNumberFormat="1" applyFont="1" applyFill="1" applyBorder="1" applyAlignment="1">
      <alignment horizontal="center" vertical="center"/>
    </xf>
    <xf numFmtId="43" fontId="29" fillId="48" borderId="0" xfId="89" applyFont="1" applyFill="1" applyAlignment="1">
      <alignment/>
    </xf>
    <xf numFmtId="39" fontId="7" fillId="48" borderId="0" xfId="136" applyFill="1">
      <alignment/>
      <protection/>
    </xf>
    <xf numFmtId="39" fontId="0" fillId="48" borderId="0" xfId="136" applyFont="1" applyFill="1">
      <alignment/>
      <protection/>
    </xf>
    <xf numFmtId="39" fontId="0" fillId="48" borderId="0" xfId="136" applyFont="1" applyFill="1" applyBorder="1" applyAlignment="1">
      <alignment vertical="top"/>
      <protection/>
    </xf>
    <xf numFmtId="4" fontId="1" fillId="48" borderId="15" xfId="0" applyNumberFormat="1" applyFont="1" applyFill="1" applyBorder="1" applyAlignment="1" applyProtection="1">
      <alignment horizontal="right" wrapText="1"/>
      <protection locked="0"/>
    </xf>
    <xf numFmtId="209" fontId="0" fillId="48" borderId="15" xfId="115" applyNumberFormat="1" applyFont="1" applyFill="1" applyBorder="1" applyAlignment="1" applyProtection="1">
      <alignment horizontal="right" vertical="center"/>
      <protection/>
    </xf>
    <xf numFmtId="174" fontId="1" fillId="48" borderId="0" xfId="0" applyNumberFormat="1" applyFont="1" applyFill="1" applyAlignment="1">
      <alignment/>
    </xf>
    <xf numFmtId="39" fontId="1" fillId="48" borderId="15" xfId="150" applyNumberFormat="1" applyFont="1" applyFill="1" applyBorder="1" applyAlignment="1" applyProtection="1">
      <alignment horizontal="right" vertical="center"/>
      <protection/>
    </xf>
    <xf numFmtId="171" fontId="58" fillId="48" borderId="0" xfId="103" applyFont="1" applyFill="1" applyBorder="1" applyAlignment="1">
      <alignment vertical="center" wrapText="1"/>
    </xf>
    <xf numFmtId="171" fontId="0" fillId="48" borderId="0" xfId="0" applyNumberFormat="1" applyFont="1" applyFill="1" applyBorder="1" applyAlignment="1">
      <alignment/>
    </xf>
    <xf numFmtId="171" fontId="0" fillId="48" borderId="0" xfId="103" applyFont="1" applyFill="1" applyBorder="1" applyAlignment="1">
      <alignment/>
    </xf>
    <xf numFmtId="0" fontId="0" fillId="48" borderId="17" xfId="150" applyFont="1" applyFill="1" applyBorder="1" applyAlignment="1">
      <alignment horizontal="center" vertical="top" wrapText="1"/>
      <protection/>
    </xf>
    <xf numFmtId="0" fontId="1" fillId="48" borderId="17" xfId="0" applyFont="1" applyFill="1" applyBorder="1" applyAlignment="1">
      <alignment horizontal="right" wrapText="1"/>
    </xf>
    <xf numFmtId="176" fontId="0" fillId="48" borderId="17" xfId="97" applyNumberFormat="1" applyFont="1" applyFill="1" applyBorder="1" applyAlignment="1">
      <alignment vertical="top"/>
    </xf>
    <xf numFmtId="174" fontId="0" fillId="48" borderId="17" xfId="150" applyNumberFormat="1" applyFont="1" applyFill="1" applyBorder="1" applyAlignment="1">
      <alignment horizontal="center" vertical="top"/>
      <protection/>
    </xf>
    <xf numFmtId="4" fontId="1" fillId="48" borderId="17" xfId="91" applyNumberFormat="1" applyFont="1" applyFill="1" applyBorder="1" applyAlignment="1">
      <alignment horizontal="right" wrapText="1"/>
    </xf>
    <xf numFmtId="0" fontId="0" fillId="48" borderId="0" xfId="150" applyFont="1" applyFill="1" applyBorder="1" applyAlignment="1">
      <alignment horizontal="center" vertical="top" wrapText="1"/>
      <protection/>
    </xf>
    <xf numFmtId="176" fontId="0" fillId="48" borderId="0" xfId="97" applyNumberFormat="1" applyFont="1" applyFill="1" applyBorder="1" applyAlignment="1">
      <alignment vertical="top"/>
    </xf>
    <xf numFmtId="174" fontId="0" fillId="48" borderId="0" xfId="150" applyNumberFormat="1" applyFont="1" applyFill="1" applyBorder="1" applyAlignment="1">
      <alignment horizontal="center" vertical="top"/>
      <protection/>
    </xf>
    <xf numFmtId="4" fontId="1" fillId="48" borderId="0" xfId="91" applyNumberFormat="1" applyFont="1" applyFill="1" applyBorder="1" applyAlignment="1">
      <alignment horizontal="right" wrapText="1"/>
    </xf>
    <xf numFmtId="0" fontId="0" fillId="48" borderId="0" xfId="0" applyFont="1" applyFill="1" applyBorder="1" applyAlignment="1">
      <alignment horizontal="right" vertical="center"/>
    </xf>
    <xf numFmtId="0" fontId="0" fillId="48" borderId="0" xfId="0" applyFont="1" applyFill="1" applyBorder="1" applyAlignment="1">
      <alignment horizontal="left" vertical="center" wrapText="1"/>
    </xf>
    <xf numFmtId="4" fontId="0" fillId="48" borderId="0" xfId="0" applyNumberFormat="1" applyFont="1" applyFill="1" applyBorder="1" applyAlignment="1">
      <alignment vertical="center"/>
    </xf>
    <xf numFmtId="4" fontId="0" fillId="48" borderId="0" xfId="0" applyNumberFormat="1" applyFont="1" applyFill="1" applyBorder="1" applyAlignment="1">
      <alignment horizontal="center" vertical="center"/>
    </xf>
    <xf numFmtId="171" fontId="0" fillId="48" borderId="0" xfId="92" applyFont="1" applyFill="1" applyBorder="1" applyAlignment="1">
      <alignment vertical="center"/>
    </xf>
    <xf numFmtId="4" fontId="1" fillId="48" borderId="0" xfId="125" applyNumberFormat="1" applyFont="1" applyFill="1" applyBorder="1" applyAlignment="1">
      <alignment horizontal="right" vertical="center" wrapText="1"/>
    </xf>
    <xf numFmtId="174" fontId="0" fillId="49" borderId="0" xfId="0" applyNumberFormat="1" applyFont="1" applyFill="1" applyBorder="1" applyAlignment="1">
      <alignment vertical="top" wrapText="1"/>
    </xf>
    <xf numFmtId="43" fontId="12" fillId="49" borderId="0" xfId="89" applyFont="1" applyFill="1" applyBorder="1" applyAlignment="1">
      <alignment horizontal="right" vertical="top" wrapText="1"/>
    </xf>
    <xf numFmtId="39" fontId="7" fillId="49" borderId="0" xfId="142" applyFill="1">
      <alignment/>
      <protection/>
    </xf>
    <xf numFmtId="39" fontId="0" fillId="49" borderId="0" xfId="142" applyFont="1" applyFill="1">
      <alignment/>
      <protection/>
    </xf>
    <xf numFmtId="0" fontId="0" fillId="49" borderId="0" xfId="0" applyFont="1" applyFill="1" applyAlignment="1">
      <alignment vertical="top" wrapText="1"/>
    </xf>
    <xf numFmtId="4" fontId="0" fillId="48" borderId="18" xfId="0" applyNumberFormat="1" applyFont="1" applyFill="1" applyBorder="1" applyAlignment="1" applyProtection="1">
      <alignment horizontal="right" wrapText="1"/>
      <protection locked="0"/>
    </xf>
    <xf numFmtId="4" fontId="1" fillId="48" borderId="18" xfId="0" applyNumberFormat="1" applyFont="1" applyFill="1" applyBorder="1" applyAlignment="1" applyProtection="1">
      <alignment horizontal="right" wrapText="1"/>
      <protection locked="0"/>
    </xf>
    <xf numFmtId="39" fontId="1" fillId="48" borderId="15" xfId="167" applyFont="1" applyFill="1" applyBorder="1" applyAlignment="1" applyProtection="1">
      <alignment horizontal="center" vertical="center" wrapText="1"/>
      <protection/>
    </xf>
    <xf numFmtId="0" fontId="1" fillId="48" borderId="15" xfId="0" applyFont="1" applyFill="1" applyBorder="1" applyAlignment="1" applyProtection="1">
      <alignment/>
      <protection/>
    </xf>
    <xf numFmtId="4" fontId="1" fillId="48" borderId="15" xfId="143" applyNumberFormat="1" applyFont="1" applyFill="1" applyBorder="1" applyAlignment="1" applyProtection="1">
      <alignment horizontal="center" vertical="center"/>
      <protection/>
    </xf>
    <xf numFmtId="4" fontId="1" fillId="48" borderId="15" xfId="143" applyNumberFormat="1" applyFont="1" applyFill="1" applyBorder="1" applyAlignment="1" applyProtection="1">
      <alignment horizontal="right" vertical="center"/>
      <protection/>
    </xf>
    <xf numFmtId="37" fontId="1" fillId="48" borderId="15" xfId="167" applyNumberFormat="1" applyFont="1" applyFill="1" applyBorder="1" applyAlignment="1" applyProtection="1">
      <alignment horizontal="right" vertical="center" wrapText="1"/>
      <protection/>
    </xf>
    <xf numFmtId="49" fontId="1" fillId="48" borderId="15" xfId="167" applyNumberFormat="1" applyFont="1" applyFill="1" applyBorder="1" applyAlignment="1" applyProtection="1">
      <alignment horizontal="left" vertical="center" wrapText="1"/>
      <protection/>
    </xf>
    <xf numFmtId="200" fontId="0" fillId="48" borderId="15" xfId="167" applyNumberFormat="1" applyFont="1" applyFill="1" applyBorder="1" applyAlignment="1" applyProtection="1">
      <alignment horizontal="right" vertical="center" wrapText="1"/>
      <protection/>
    </xf>
    <xf numFmtId="49" fontId="0" fillId="48" borderId="15" xfId="167" applyNumberFormat="1" applyFont="1" applyFill="1" applyBorder="1" applyAlignment="1" applyProtection="1">
      <alignment horizontal="left" vertical="center" wrapText="1"/>
      <protection/>
    </xf>
    <xf numFmtId="4" fontId="0" fillId="48" borderId="15" xfId="143" applyNumberFormat="1" applyFont="1" applyFill="1" applyBorder="1" applyAlignment="1" applyProtection="1">
      <alignment horizontal="right" vertical="center"/>
      <protection/>
    </xf>
    <xf numFmtId="4" fontId="0" fillId="48" borderId="15" xfId="143" applyNumberFormat="1" applyFont="1" applyFill="1" applyBorder="1" applyAlignment="1" applyProtection="1">
      <alignment horizontal="center" vertical="center"/>
      <protection/>
    </xf>
    <xf numFmtId="43" fontId="0" fillId="48" borderId="15" xfId="89" applyFont="1" applyFill="1" applyBorder="1" applyAlignment="1" applyProtection="1">
      <alignment horizontal="right" vertical="center" wrapText="1"/>
      <protection/>
    </xf>
    <xf numFmtId="190" fontId="0" fillId="48" borderId="15" xfId="167" applyNumberFormat="1" applyFont="1" applyFill="1" applyBorder="1" applyAlignment="1" applyProtection="1">
      <alignment horizontal="right" vertical="center" wrapText="1"/>
      <protection/>
    </xf>
    <xf numFmtId="4" fontId="0" fillId="48" borderId="15" xfId="167" applyNumberFormat="1" applyFont="1" applyFill="1" applyBorder="1" applyAlignment="1" applyProtection="1">
      <alignment horizontal="right" vertical="center" wrapText="1"/>
      <protection/>
    </xf>
    <xf numFmtId="37" fontId="0" fillId="48" borderId="15" xfId="167" applyNumberFormat="1" applyFont="1" applyFill="1" applyBorder="1" applyAlignment="1" applyProtection="1">
      <alignment vertical="center" wrapText="1"/>
      <protection/>
    </xf>
    <xf numFmtId="209" fontId="0" fillId="48" borderId="15" xfId="89" applyNumberFormat="1" applyFont="1" applyFill="1" applyBorder="1" applyAlignment="1" applyProtection="1">
      <alignment horizontal="right" vertical="center" wrapText="1"/>
      <protection/>
    </xf>
    <xf numFmtId="0" fontId="0" fillId="48" borderId="15" xfId="0" applyFont="1" applyFill="1" applyBorder="1" applyAlignment="1" applyProtection="1">
      <alignment vertical="top" wrapText="1"/>
      <protection/>
    </xf>
    <xf numFmtId="4" fontId="0" fillId="48" borderId="15" xfId="0" applyNumberFormat="1" applyFont="1" applyFill="1" applyBorder="1" applyAlignment="1" applyProtection="1">
      <alignment vertical="top" wrapText="1"/>
      <protection/>
    </xf>
    <xf numFmtId="4" fontId="0" fillId="48" borderId="15" xfId="0" applyNumberFormat="1" applyFont="1" applyFill="1" applyBorder="1" applyAlignment="1" applyProtection="1">
      <alignment horizontal="center" vertical="center" wrapText="1"/>
      <protection/>
    </xf>
    <xf numFmtId="39" fontId="0" fillId="48" borderId="15" xfId="167" applyNumberFormat="1" applyFont="1" applyFill="1" applyBorder="1" applyAlignment="1" applyProtection="1">
      <alignment vertical="center"/>
      <protection/>
    </xf>
    <xf numFmtId="200" fontId="0" fillId="48" borderId="15" xfId="167" applyNumberFormat="1" applyFont="1" applyFill="1" applyBorder="1" applyAlignment="1" applyProtection="1">
      <alignment horizontal="right" vertical="top" wrapText="1"/>
      <protection/>
    </xf>
    <xf numFmtId="39" fontId="0" fillId="48" borderId="15" xfId="167" applyNumberFormat="1" applyFont="1" applyFill="1" applyBorder="1" applyAlignment="1" applyProtection="1">
      <alignment horizontal="center" vertical="center"/>
      <protection/>
    </xf>
    <xf numFmtId="200" fontId="0" fillId="48" borderId="18" xfId="167" applyNumberFormat="1" applyFont="1" applyFill="1" applyBorder="1" applyAlignment="1" applyProtection="1">
      <alignment horizontal="right" vertical="center" wrapText="1"/>
      <protection/>
    </xf>
    <xf numFmtId="49" fontId="0" fillId="48" borderId="18" xfId="167" applyNumberFormat="1" applyFont="1" applyFill="1" applyBorder="1" applyAlignment="1" applyProtection="1">
      <alignment horizontal="left" vertical="center" wrapText="1"/>
      <protection/>
    </xf>
    <xf numFmtId="4" fontId="0" fillId="48" borderId="18" xfId="167" applyNumberFormat="1" applyFont="1" applyFill="1" applyBorder="1" applyAlignment="1" applyProtection="1">
      <alignment horizontal="right" vertical="center" wrapText="1"/>
      <protection/>
    </xf>
    <xf numFmtId="39" fontId="0" fillId="48" borderId="18" xfId="167" applyNumberFormat="1" applyFont="1" applyFill="1" applyBorder="1" applyAlignment="1" applyProtection="1">
      <alignment horizontal="center" vertical="center"/>
      <protection/>
    </xf>
    <xf numFmtId="190" fontId="0" fillId="48" borderId="15" xfId="167" applyNumberFormat="1" applyFont="1" applyFill="1" applyBorder="1" applyAlignment="1" applyProtection="1">
      <alignment horizontal="right" vertical="top" wrapText="1"/>
      <protection/>
    </xf>
    <xf numFmtId="49" fontId="0" fillId="48" borderId="15" xfId="167" applyNumberFormat="1" applyFont="1" applyFill="1" applyBorder="1" applyAlignment="1" applyProtection="1">
      <alignment horizontal="left" vertical="top" wrapText="1"/>
      <protection/>
    </xf>
    <xf numFmtId="3" fontId="1" fillId="48" borderId="15" xfId="167" applyNumberFormat="1" applyFont="1" applyFill="1" applyBorder="1" applyAlignment="1" applyProtection="1">
      <alignment horizontal="right" vertical="top" wrapText="1"/>
      <protection/>
    </xf>
    <xf numFmtId="49" fontId="1" fillId="48" borderId="15" xfId="167" applyNumberFormat="1" applyFont="1" applyFill="1" applyBorder="1" applyAlignment="1" applyProtection="1">
      <alignment horizontal="left" vertical="top" wrapText="1"/>
      <protection/>
    </xf>
    <xf numFmtId="3" fontId="0" fillId="48" borderId="15" xfId="167" applyNumberFormat="1" applyFont="1" applyFill="1" applyBorder="1" applyAlignment="1" applyProtection="1">
      <alignment horizontal="right" vertical="top" wrapText="1"/>
      <protection/>
    </xf>
    <xf numFmtId="210" fontId="0" fillId="48" borderId="15" xfId="167" applyNumberFormat="1" applyFont="1" applyFill="1" applyBorder="1" applyAlignment="1" applyProtection="1">
      <alignment horizontal="right" vertical="top" wrapText="1"/>
      <protection/>
    </xf>
    <xf numFmtId="210" fontId="1" fillId="48" borderId="15" xfId="167" applyNumberFormat="1" applyFont="1" applyFill="1" applyBorder="1" applyAlignment="1" applyProtection="1">
      <alignment horizontal="right" vertical="top" wrapText="1"/>
      <protection/>
    </xf>
    <xf numFmtId="0" fontId="1" fillId="48" borderId="15" xfId="0" applyFont="1" applyFill="1" applyBorder="1" applyAlignment="1" applyProtection="1">
      <alignment vertical="center"/>
      <protection/>
    </xf>
    <xf numFmtId="39" fontId="0" fillId="48" borderId="15" xfId="167" applyNumberFormat="1" applyFont="1" applyFill="1" applyBorder="1" applyAlignment="1" applyProtection="1">
      <alignment horizontal="center"/>
      <protection/>
    </xf>
    <xf numFmtId="0" fontId="0" fillId="48" borderId="15" xfId="150" applyFont="1" applyFill="1" applyBorder="1" applyAlignment="1" applyProtection="1">
      <alignment horizontal="center" vertical="top" wrapText="1"/>
      <protection/>
    </xf>
    <xf numFmtId="0" fontId="1" fillId="48" borderId="15" xfId="0" applyFont="1" applyFill="1" applyBorder="1" applyAlignment="1" applyProtection="1">
      <alignment horizontal="center" wrapText="1"/>
      <protection/>
    </xf>
    <xf numFmtId="176" fontId="0" fillId="48" borderId="15" xfId="97" applyNumberFormat="1" applyFont="1" applyFill="1" applyBorder="1" applyAlignment="1" applyProtection="1">
      <alignment vertical="top"/>
      <protection/>
    </xf>
    <xf numFmtId="174" fontId="0" fillId="48" borderId="15" xfId="150" applyNumberFormat="1" applyFont="1" applyFill="1" applyBorder="1" applyAlignment="1" applyProtection="1">
      <alignment horizontal="center" vertical="top"/>
      <protection/>
    </xf>
    <xf numFmtId="37" fontId="1" fillId="48" borderId="15" xfId="0" applyNumberFormat="1" applyFont="1" applyFill="1" applyBorder="1" applyAlignment="1" applyProtection="1">
      <alignment horizontal="center" vertical="top" wrapText="1"/>
      <protection/>
    </xf>
    <xf numFmtId="0" fontId="1" fillId="48" borderId="15" xfId="0" applyFont="1" applyFill="1" applyBorder="1" applyAlignment="1" applyProtection="1">
      <alignment wrapText="1"/>
      <protection/>
    </xf>
    <xf numFmtId="4" fontId="0" fillId="48" borderId="15" xfId="0" applyNumberFormat="1" applyFont="1" applyFill="1" applyBorder="1" applyAlignment="1" applyProtection="1">
      <alignment/>
      <protection/>
    </xf>
    <xf numFmtId="4" fontId="0" fillId="48" borderId="15" xfId="0" applyNumberFormat="1" applyFont="1" applyFill="1" applyBorder="1" applyAlignment="1" applyProtection="1">
      <alignment horizontal="center" vertical="center"/>
      <protection/>
    </xf>
    <xf numFmtId="37" fontId="1" fillId="48" borderId="15" xfId="0" applyNumberFormat="1" applyFont="1" applyFill="1" applyBorder="1" applyAlignment="1" applyProtection="1">
      <alignment horizontal="right" vertical="center" wrapText="1"/>
      <protection/>
    </xf>
    <xf numFmtId="4" fontId="0" fillId="48" borderId="15" xfId="0" applyNumberFormat="1" applyFont="1" applyFill="1" applyBorder="1" applyAlignment="1" applyProtection="1">
      <alignment wrapText="1"/>
      <protection/>
    </xf>
    <xf numFmtId="4" fontId="0" fillId="48" borderId="15" xfId="0" applyNumberFormat="1" applyFont="1" applyFill="1" applyBorder="1" applyAlignment="1" applyProtection="1">
      <alignment horizontal="center" vertical="top"/>
      <protection/>
    </xf>
    <xf numFmtId="0" fontId="0" fillId="48" borderId="18" xfId="0" applyFont="1" applyFill="1" applyBorder="1" applyAlignment="1" applyProtection="1">
      <alignment wrapText="1"/>
      <protection/>
    </xf>
    <xf numFmtId="4" fontId="0" fillId="48" borderId="18" xfId="0" applyNumberFormat="1" applyFont="1" applyFill="1" applyBorder="1" applyAlignment="1" applyProtection="1">
      <alignment wrapText="1"/>
      <protection/>
    </xf>
    <xf numFmtId="0" fontId="1" fillId="48" borderId="15" xfId="0" applyFont="1" applyFill="1" applyBorder="1" applyAlignment="1" applyProtection="1">
      <alignment vertical="top" wrapText="1"/>
      <protection/>
    </xf>
    <xf numFmtId="181" fontId="0" fillId="48" borderId="15" xfId="0" applyNumberFormat="1" applyFont="1" applyFill="1" applyBorder="1" applyAlignment="1" applyProtection="1">
      <alignment horizontal="right" vertical="center" wrapText="1"/>
      <protection/>
    </xf>
    <xf numFmtId="4" fontId="0" fillId="48" borderId="15" xfId="0" applyNumberFormat="1" applyFont="1" applyFill="1" applyBorder="1" applyAlignment="1" applyProtection="1">
      <alignment horizontal="center" wrapText="1"/>
      <protection/>
    </xf>
    <xf numFmtId="0" fontId="0" fillId="48" borderId="15" xfId="0" applyFont="1" applyFill="1" applyBorder="1" applyAlignment="1" applyProtection="1">
      <alignment vertical="center" wrapText="1"/>
      <protection/>
    </xf>
    <xf numFmtId="4" fontId="0" fillId="48" borderId="15" xfId="0" applyNumberFormat="1" applyFont="1" applyFill="1" applyBorder="1" applyAlignment="1" applyProtection="1">
      <alignment horizontal="center"/>
      <protection/>
    </xf>
    <xf numFmtId="37" fontId="1" fillId="48" borderId="15" xfId="0" applyNumberFormat="1" applyFont="1" applyFill="1" applyBorder="1" applyAlignment="1" applyProtection="1">
      <alignment horizontal="right" vertical="top" wrapText="1"/>
      <protection/>
    </xf>
    <xf numFmtId="181" fontId="0" fillId="48" borderId="15" xfId="0" applyNumberFormat="1" applyFont="1" applyFill="1" applyBorder="1" applyAlignment="1" applyProtection="1">
      <alignment horizontal="right" vertical="top" wrapText="1"/>
      <protection/>
    </xf>
    <xf numFmtId="0" fontId="0" fillId="48" borderId="15" xfId="0" applyFont="1" applyFill="1" applyBorder="1" applyAlignment="1" applyProtection="1">
      <alignment wrapText="1"/>
      <protection/>
    </xf>
    <xf numFmtId="37" fontId="1" fillId="48" borderId="15" xfId="0" applyNumberFormat="1" applyFont="1" applyFill="1" applyBorder="1" applyAlignment="1" applyProtection="1">
      <alignment wrapText="1"/>
      <protection/>
    </xf>
    <xf numFmtId="4" fontId="1" fillId="48" borderId="15" xfId="0" applyNumberFormat="1" applyFont="1" applyFill="1" applyBorder="1" applyAlignment="1" applyProtection="1">
      <alignment wrapText="1"/>
      <protection/>
    </xf>
    <xf numFmtId="194" fontId="0" fillId="48" borderId="15" xfId="0" applyNumberFormat="1" applyFont="1" applyFill="1" applyBorder="1" applyAlignment="1" applyProtection="1">
      <alignment horizontal="right" vertical="center" wrapText="1"/>
      <protection/>
    </xf>
    <xf numFmtId="194" fontId="0" fillId="48" borderId="15" xfId="0" applyNumberFormat="1" applyFont="1" applyFill="1" applyBorder="1" applyAlignment="1" applyProtection="1">
      <alignment vertical="center" wrapText="1"/>
      <protection/>
    </xf>
    <xf numFmtId="37" fontId="0" fillId="48" borderId="15" xfId="0" applyNumberFormat="1" applyFont="1" applyFill="1" applyBorder="1" applyAlignment="1" applyProtection="1">
      <alignment vertical="center" wrapText="1"/>
      <protection/>
    </xf>
    <xf numFmtId="37" fontId="1" fillId="48" borderId="15" xfId="0" applyNumberFormat="1" applyFont="1" applyFill="1" applyBorder="1" applyAlignment="1" applyProtection="1">
      <alignment vertical="center" wrapText="1"/>
      <protection/>
    </xf>
    <xf numFmtId="194" fontId="0" fillId="48" borderId="15" xfId="0" applyNumberFormat="1" applyFont="1" applyFill="1" applyBorder="1" applyAlignment="1" applyProtection="1">
      <alignment vertical="top" wrapText="1"/>
      <protection/>
    </xf>
    <xf numFmtId="194" fontId="0" fillId="48" borderId="15" xfId="0" applyNumberFormat="1" applyFont="1" applyFill="1" applyBorder="1" applyAlignment="1" applyProtection="1">
      <alignment horizontal="right" vertical="top" wrapText="1"/>
      <protection/>
    </xf>
    <xf numFmtId="37" fontId="1" fillId="48" borderId="15" xfId="0" applyNumberFormat="1" applyFont="1" applyFill="1" applyBorder="1" applyAlignment="1" applyProtection="1">
      <alignment vertical="top" wrapText="1"/>
      <protection/>
    </xf>
    <xf numFmtId="37" fontId="0" fillId="48" borderId="15" xfId="0" applyNumberFormat="1" applyFont="1" applyFill="1" applyBorder="1" applyAlignment="1" applyProtection="1">
      <alignment vertical="top" wrapText="1"/>
      <protection/>
    </xf>
    <xf numFmtId="39" fontId="0" fillId="48" borderId="15" xfId="0" applyNumberFormat="1" applyFont="1" applyFill="1" applyBorder="1" applyAlignment="1" applyProtection="1">
      <alignment horizontal="right" vertical="top" wrapText="1"/>
      <protection/>
    </xf>
    <xf numFmtId="4" fontId="0" fillId="48" borderId="18" xfId="0" applyNumberFormat="1" applyFont="1" applyFill="1" applyBorder="1" applyAlignment="1" applyProtection="1">
      <alignment horizontal="center"/>
      <protection/>
    </xf>
    <xf numFmtId="4" fontId="0" fillId="48" borderId="15" xfId="0" applyNumberFormat="1" applyFont="1" applyFill="1" applyBorder="1" applyAlignment="1" applyProtection="1">
      <alignment horizontal="center" vertical="top" wrapText="1"/>
      <protection/>
    </xf>
    <xf numFmtId="4" fontId="0" fillId="48" borderId="15" xfId="0" applyNumberFormat="1" applyFont="1" applyFill="1" applyBorder="1" applyAlignment="1" applyProtection="1">
      <alignment vertical="center" wrapText="1"/>
      <protection/>
    </xf>
    <xf numFmtId="4" fontId="5" fillId="48" borderId="15" xfId="0" applyNumberFormat="1" applyFont="1" applyFill="1" applyBorder="1" applyAlignment="1" applyProtection="1">
      <alignment horizontal="center" vertical="center" wrapText="1"/>
      <protection/>
    </xf>
    <xf numFmtId="0" fontId="1" fillId="48" borderId="15" xfId="0" applyFont="1" applyFill="1" applyBorder="1" applyAlignment="1" applyProtection="1">
      <alignment vertical="center" wrapText="1"/>
      <protection/>
    </xf>
    <xf numFmtId="0" fontId="0" fillId="48" borderId="15" xfId="0" applyFont="1" applyFill="1" applyBorder="1" applyAlignment="1" applyProtection="1">
      <alignment horizontal="left" vertical="top" wrapText="1"/>
      <protection/>
    </xf>
    <xf numFmtId="43" fontId="0" fillId="48" borderId="15" xfId="89" applyFont="1" applyFill="1" applyBorder="1" applyAlignment="1" applyProtection="1">
      <alignment horizontal="right" vertical="top" wrapText="1"/>
      <protection/>
    </xf>
    <xf numFmtId="0" fontId="0" fillId="48" borderId="15" xfId="0" applyFont="1" applyFill="1" applyBorder="1" applyAlignment="1" applyProtection="1">
      <alignment horizontal="center" vertical="top"/>
      <protection/>
    </xf>
    <xf numFmtId="4" fontId="5" fillId="48" borderId="15" xfId="0" applyNumberFormat="1" applyFont="1" applyFill="1" applyBorder="1" applyAlignment="1" applyProtection="1">
      <alignment horizontal="center" wrapText="1"/>
      <protection/>
    </xf>
    <xf numFmtId="0" fontId="0" fillId="48" borderId="15" xfId="0" applyFont="1" applyFill="1" applyBorder="1" applyAlignment="1" applyProtection="1">
      <alignment horizontal="center" vertical="top" wrapText="1"/>
      <protection/>
    </xf>
    <xf numFmtId="0" fontId="0" fillId="48" borderId="15" xfId="0" applyNumberFormat="1" applyFont="1" applyFill="1" applyBorder="1" applyAlignment="1" applyProtection="1">
      <alignment/>
      <protection/>
    </xf>
    <xf numFmtId="4" fontId="0" fillId="48" borderId="15" xfId="93" applyNumberFormat="1" applyFont="1" applyFill="1" applyBorder="1" applyAlignment="1" applyProtection="1">
      <alignment horizontal="right" vertical="top" wrapText="1"/>
      <protection/>
    </xf>
    <xf numFmtId="0" fontId="0" fillId="48" borderId="15" xfId="0" applyFont="1" applyFill="1" applyBorder="1" applyAlignment="1" applyProtection="1">
      <alignment horizontal="left" vertical="top"/>
      <protection/>
    </xf>
    <xf numFmtId="199" fontId="1" fillId="48" borderId="15" xfId="0" applyNumberFormat="1" applyFont="1" applyFill="1" applyBorder="1" applyAlignment="1" applyProtection="1">
      <alignment horizontal="center" vertical="center"/>
      <protection/>
    </xf>
    <xf numFmtId="39" fontId="0" fillId="48" borderId="15" xfId="0" applyNumberFormat="1" applyFont="1" applyFill="1" applyBorder="1" applyAlignment="1" applyProtection="1">
      <alignment horizontal="right" vertical="center"/>
      <protection/>
    </xf>
    <xf numFmtId="199" fontId="0" fillId="48" borderId="15" xfId="0" applyNumberFormat="1" applyFont="1" applyFill="1" applyBorder="1" applyAlignment="1" applyProtection="1">
      <alignment horizontal="center" vertical="center"/>
      <protection/>
    </xf>
    <xf numFmtId="199" fontId="1" fillId="48" borderId="15" xfId="0" applyNumberFormat="1" applyFont="1" applyFill="1" applyBorder="1" applyAlignment="1" applyProtection="1">
      <alignment horizontal="right" vertical="center"/>
      <protection/>
    </xf>
    <xf numFmtId="214" fontId="1" fillId="48" borderId="15" xfId="0" applyNumberFormat="1" applyFont="1" applyFill="1" applyBorder="1" applyAlignment="1" applyProtection="1">
      <alignment vertical="center" wrapText="1"/>
      <protection/>
    </xf>
    <xf numFmtId="215" fontId="0" fillId="48" borderId="15" xfId="0" applyNumberFormat="1" applyFont="1" applyFill="1" applyBorder="1" applyAlignment="1" applyProtection="1">
      <alignment vertical="center" wrapText="1"/>
      <protection/>
    </xf>
    <xf numFmtId="0" fontId="0" fillId="48" borderId="15" xfId="0" applyFont="1" applyFill="1" applyBorder="1" applyAlignment="1" applyProtection="1">
      <alignment vertical="center"/>
      <protection/>
    </xf>
    <xf numFmtId="39" fontId="0" fillId="48" borderId="15" xfId="0" applyNumberFormat="1" applyFont="1" applyFill="1" applyBorder="1" applyAlignment="1" applyProtection="1">
      <alignment horizontal="right" vertical="center" wrapText="1"/>
      <protection/>
    </xf>
    <xf numFmtId="199" fontId="0" fillId="48" borderId="15" xfId="0" applyNumberFormat="1" applyFont="1" applyFill="1" applyBorder="1" applyAlignment="1" applyProtection="1">
      <alignment horizontal="center" vertical="center" wrapText="1"/>
      <protection/>
    </xf>
    <xf numFmtId="217" fontId="0" fillId="48" borderId="15" xfId="0" applyNumberFormat="1" applyFont="1" applyFill="1" applyBorder="1" applyAlignment="1" applyProtection="1">
      <alignment vertical="center" wrapText="1"/>
      <protection/>
    </xf>
    <xf numFmtId="215" fontId="0" fillId="48" borderId="18" xfId="0" applyNumberFormat="1" applyFont="1" applyFill="1" applyBorder="1" applyAlignment="1" applyProtection="1">
      <alignment vertical="center" wrapText="1"/>
      <protection/>
    </xf>
    <xf numFmtId="0" fontId="0" fillId="48" borderId="18" xfId="0" applyFont="1" applyFill="1" applyBorder="1" applyAlignment="1" applyProtection="1">
      <alignment vertical="center" wrapText="1"/>
      <protection/>
    </xf>
    <xf numFmtId="39" fontId="0" fillId="48" borderId="18" xfId="0" applyNumberFormat="1" applyFont="1" applyFill="1" applyBorder="1" applyAlignment="1" applyProtection="1">
      <alignment horizontal="right" vertical="center" wrapText="1"/>
      <protection/>
    </xf>
    <xf numFmtId="199" fontId="0" fillId="48" borderId="18" xfId="0" applyNumberFormat="1" applyFont="1" applyFill="1" applyBorder="1" applyAlignment="1" applyProtection="1">
      <alignment horizontal="center" vertical="center" wrapText="1"/>
      <protection/>
    </xf>
    <xf numFmtId="0" fontId="0" fillId="48" borderId="15" xfId="0" applyFont="1" applyFill="1" applyBorder="1" applyAlignment="1" applyProtection="1">
      <alignment vertical="top"/>
      <protection/>
    </xf>
    <xf numFmtId="0" fontId="6" fillId="48" borderId="15" xfId="0" applyFont="1" applyFill="1" applyBorder="1" applyAlignment="1" applyProtection="1">
      <alignment horizontal="center" vertical="center"/>
      <protection/>
    </xf>
    <xf numFmtId="190" fontId="5" fillId="48" borderId="15" xfId="0" applyNumberFormat="1" applyFont="1" applyFill="1" applyBorder="1" applyAlignment="1" applyProtection="1">
      <alignment vertical="center"/>
      <protection/>
    </xf>
    <xf numFmtId="199" fontId="5" fillId="48" borderId="15" xfId="0" applyNumberFormat="1" applyFont="1" applyFill="1" applyBorder="1" applyAlignment="1" applyProtection="1">
      <alignment horizontal="center" vertical="center"/>
      <protection/>
    </xf>
    <xf numFmtId="181" fontId="1" fillId="48" borderId="15" xfId="0" applyNumberFormat="1" applyFont="1" applyFill="1" applyBorder="1" applyAlignment="1" applyProtection="1">
      <alignment horizontal="center" vertical="top" wrapText="1"/>
      <protection/>
    </xf>
    <xf numFmtId="37" fontId="0" fillId="48" borderId="15" xfId="0" applyNumberFormat="1" applyFont="1" applyFill="1" applyBorder="1" applyAlignment="1" applyProtection="1">
      <alignment horizontal="right" vertical="center" wrapText="1"/>
      <protection/>
    </xf>
    <xf numFmtId="0" fontId="0" fillId="48" borderId="15" xfId="0" applyNumberFormat="1" applyFont="1" applyFill="1" applyBorder="1" applyAlignment="1" applyProtection="1">
      <alignment horizontal="left" vertical="justify" wrapText="1"/>
      <protection/>
    </xf>
    <xf numFmtId="0" fontId="0" fillId="48" borderId="15" xfId="0" applyFont="1" applyFill="1" applyBorder="1" applyAlignment="1" applyProtection="1">
      <alignment horizontal="right" vertical="top" wrapText="1"/>
      <protection/>
    </xf>
    <xf numFmtId="0" fontId="0" fillId="48" borderId="15" xfId="0" applyFont="1" applyFill="1" applyBorder="1" applyAlignment="1" applyProtection="1">
      <alignment/>
      <protection/>
    </xf>
    <xf numFmtId="37" fontId="0" fillId="48" borderId="15" xfId="0" applyNumberFormat="1" applyFont="1" applyFill="1" applyBorder="1" applyAlignment="1" applyProtection="1">
      <alignment horizontal="right" vertical="top" wrapText="1"/>
      <protection/>
    </xf>
    <xf numFmtId="0" fontId="0" fillId="48" borderId="15" xfId="157" applyFont="1" applyFill="1" applyBorder="1" applyAlignment="1" applyProtection="1">
      <alignment horizontal="left" vertical="top" wrapText="1"/>
      <protection/>
    </xf>
    <xf numFmtId="4" fontId="5" fillId="48" borderId="15" xfId="118" applyNumberFormat="1" applyFont="1" applyFill="1" applyBorder="1" applyAlignment="1" applyProtection="1">
      <alignment horizontal="right" vertical="top" wrapText="1"/>
      <protection/>
    </xf>
    <xf numFmtId="4" fontId="5" fillId="48" borderId="15" xfId="118" applyNumberFormat="1" applyFont="1" applyFill="1" applyBorder="1" applyAlignment="1" applyProtection="1">
      <alignment horizontal="center" vertical="top"/>
      <protection/>
    </xf>
    <xf numFmtId="0" fontId="0" fillId="48" borderId="15" xfId="0" applyNumberFormat="1" applyFont="1" applyFill="1" applyBorder="1" applyAlignment="1" applyProtection="1">
      <alignment horizontal="left" vertical="top" wrapText="1"/>
      <protection/>
    </xf>
    <xf numFmtId="0" fontId="0" fillId="48" borderId="18" xfId="150" applyFont="1" applyFill="1" applyBorder="1" applyAlignment="1" applyProtection="1">
      <alignment horizontal="center" vertical="top" wrapText="1"/>
      <protection/>
    </xf>
    <xf numFmtId="0" fontId="1" fillId="48" borderId="18" xfId="0" applyFont="1" applyFill="1" applyBorder="1" applyAlignment="1" applyProtection="1">
      <alignment horizontal="center" wrapText="1"/>
      <protection/>
    </xf>
    <xf numFmtId="176" fontId="0" fillId="48" borderId="18" xfId="97" applyNumberFormat="1" applyFont="1" applyFill="1" applyBorder="1" applyAlignment="1" applyProtection="1">
      <alignment vertical="top"/>
      <protection/>
    </xf>
    <xf numFmtId="174" fontId="0" fillId="48" borderId="18" xfId="150" applyNumberFormat="1" applyFont="1" applyFill="1" applyBorder="1" applyAlignment="1" applyProtection="1">
      <alignment horizontal="center" vertical="top"/>
      <protection/>
    </xf>
    <xf numFmtId="0" fontId="1" fillId="48" borderId="15" xfId="0" applyNumberFormat="1" applyFont="1" applyFill="1" applyBorder="1" applyAlignment="1" applyProtection="1">
      <alignment horizontal="left" vertical="justify" wrapText="1"/>
      <protection/>
    </xf>
    <xf numFmtId="4" fontId="1" fillId="48" borderId="15" xfId="0" applyNumberFormat="1" applyFont="1" applyFill="1" applyBorder="1" applyAlignment="1" applyProtection="1">
      <alignment horizontal="center"/>
      <protection/>
    </xf>
    <xf numFmtId="0" fontId="1" fillId="48" borderId="15" xfId="0" applyFont="1" applyFill="1" applyBorder="1" applyAlignment="1" applyProtection="1">
      <alignment horizontal="center" vertical="top" wrapText="1"/>
      <protection/>
    </xf>
    <xf numFmtId="4" fontId="0" fillId="48" borderId="15" xfId="118" applyNumberFormat="1" applyFont="1" applyFill="1" applyBorder="1" applyAlignment="1" applyProtection="1">
      <alignment horizontal="center" vertical="center"/>
      <protection/>
    </xf>
    <xf numFmtId="0" fontId="0" fillId="48" borderId="16" xfId="150" applyFont="1" applyFill="1" applyBorder="1" applyAlignment="1" applyProtection="1">
      <alignment horizontal="center" vertical="top" wrapText="1"/>
      <protection/>
    </xf>
    <xf numFmtId="0" fontId="1" fillId="48" borderId="16" xfId="0" applyFont="1" applyFill="1" applyBorder="1" applyAlignment="1" applyProtection="1">
      <alignment horizontal="center" wrapText="1"/>
      <protection/>
    </xf>
    <xf numFmtId="176" fontId="0" fillId="48" borderId="16" xfId="97" applyNumberFormat="1" applyFont="1" applyFill="1" applyBorder="1" applyAlignment="1" applyProtection="1">
      <alignment vertical="top"/>
      <protection/>
    </xf>
    <xf numFmtId="174" fontId="0" fillId="48" borderId="16" xfId="150" applyNumberFormat="1" applyFont="1" applyFill="1" applyBorder="1" applyAlignment="1" applyProtection="1">
      <alignment horizontal="center" vertical="top"/>
      <protection/>
    </xf>
    <xf numFmtId="0" fontId="0" fillId="48" borderId="15" xfId="150" applyFont="1" applyFill="1" applyBorder="1" applyAlignment="1" applyProtection="1">
      <alignment horizontal="center"/>
      <protection/>
    </xf>
    <xf numFmtId="0" fontId="1" fillId="48" borderId="15" xfId="150" applyFont="1" applyFill="1" applyBorder="1" applyAlignment="1" applyProtection="1">
      <alignment horizontal="center"/>
      <protection/>
    </xf>
    <xf numFmtId="4" fontId="0" fillId="48" borderId="15" xfId="150" applyNumberFormat="1" applyFont="1" applyFill="1" applyBorder="1" applyAlignment="1" applyProtection="1">
      <alignment/>
      <protection/>
    </xf>
    <xf numFmtId="174" fontId="1" fillId="48" borderId="15" xfId="150" applyNumberFormat="1" applyFont="1" applyFill="1" applyBorder="1" applyAlignment="1" applyProtection="1">
      <alignment horizontal="center"/>
      <protection/>
    </xf>
    <xf numFmtId="0" fontId="1" fillId="48" borderId="15" xfId="150" applyFont="1" applyFill="1" applyBorder="1" applyAlignment="1" applyProtection="1">
      <alignment horizontal="right"/>
      <protection/>
    </xf>
    <xf numFmtId="174" fontId="0" fillId="48" borderId="15" xfId="150" applyNumberFormat="1" applyFont="1" applyFill="1" applyBorder="1" applyAlignment="1" applyProtection="1">
      <alignment horizontal="center"/>
      <protection/>
    </xf>
    <xf numFmtId="0" fontId="0" fillId="48" borderId="15" xfId="150" applyFont="1" applyFill="1" applyBorder="1" applyAlignment="1" applyProtection="1">
      <alignment horizontal="right"/>
      <protection/>
    </xf>
    <xf numFmtId="10" fontId="0" fillId="48" borderId="15" xfId="177" applyNumberFormat="1" applyFont="1" applyFill="1" applyBorder="1" applyAlignment="1" applyProtection="1">
      <alignment/>
      <protection/>
    </xf>
    <xf numFmtId="49" fontId="0" fillId="48" borderId="15" xfId="150" applyNumberFormat="1" applyFont="1" applyFill="1" applyBorder="1" applyAlignment="1" applyProtection="1">
      <alignment horizontal="center" vertical="center"/>
      <protection/>
    </xf>
    <xf numFmtId="39" fontId="0" fillId="48" borderId="15" xfId="150" applyNumberFormat="1" applyFont="1" applyFill="1" applyBorder="1" applyAlignment="1" applyProtection="1">
      <alignment horizontal="center" vertical="center"/>
      <protection/>
    </xf>
    <xf numFmtId="0" fontId="0" fillId="48" borderId="15" xfId="0" applyFont="1" applyFill="1" applyBorder="1" applyAlignment="1" applyProtection="1">
      <alignment horizontal="right"/>
      <protection/>
    </xf>
    <xf numFmtId="10" fontId="0" fillId="48" borderId="15" xfId="170" applyNumberFormat="1" applyFont="1" applyFill="1" applyBorder="1" applyAlignment="1" applyProtection="1">
      <alignment horizontal="right" wrapText="1"/>
      <protection/>
    </xf>
    <xf numFmtId="175" fontId="0" fillId="48" borderId="15" xfId="151" applyNumberFormat="1" applyFont="1" applyFill="1" applyBorder="1" applyAlignment="1" applyProtection="1">
      <alignment horizontal="center" vertical="center"/>
      <protection/>
    </xf>
    <xf numFmtId="0" fontId="0" fillId="48" borderId="15" xfId="151" applyFont="1" applyFill="1" applyBorder="1" applyAlignment="1" applyProtection="1">
      <alignment vertical="center" wrapText="1"/>
      <protection/>
    </xf>
    <xf numFmtId="43" fontId="0" fillId="48" borderId="15" xfId="109" applyFont="1" applyFill="1" applyBorder="1" applyAlignment="1" applyProtection="1">
      <alignment vertical="center"/>
      <protection/>
    </xf>
    <xf numFmtId="43" fontId="0" fillId="48" borderId="15" xfId="109" applyFont="1" applyFill="1" applyBorder="1" applyAlignment="1" applyProtection="1">
      <alignment horizontal="center" vertical="center"/>
      <protection/>
    </xf>
    <xf numFmtId="0" fontId="6" fillId="48" borderId="15" xfId="0" applyFont="1" applyFill="1" applyBorder="1" applyAlignment="1" applyProtection="1">
      <alignment horizontal="center"/>
      <protection/>
    </xf>
    <xf numFmtId="0" fontId="6" fillId="48" borderId="15" xfId="0" applyFont="1" applyFill="1" applyBorder="1" applyAlignment="1" applyProtection="1">
      <alignment wrapText="1"/>
      <protection/>
    </xf>
    <xf numFmtId="0" fontId="5" fillId="48" borderId="15" xfId="0" applyFont="1" applyFill="1" applyBorder="1" applyAlignment="1" applyProtection="1">
      <alignment/>
      <protection/>
    </xf>
    <xf numFmtId="0" fontId="5" fillId="48" borderId="15" xfId="0" applyFont="1" applyFill="1" applyBorder="1" applyAlignment="1" applyProtection="1">
      <alignment horizontal="right" vertical="top"/>
      <protection/>
    </xf>
    <xf numFmtId="0" fontId="5" fillId="48" borderId="15" xfId="0" applyFont="1" applyFill="1" applyBorder="1" applyAlignment="1" applyProtection="1">
      <alignment vertical="top" wrapText="1"/>
      <protection/>
    </xf>
    <xf numFmtId="2" fontId="5" fillId="48" borderId="15" xfId="0" applyNumberFormat="1" applyFont="1" applyFill="1" applyBorder="1" applyAlignment="1" applyProtection="1">
      <alignment horizontal="right"/>
      <protection/>
    </xf>
    <xf numFmtId="0" fontId="5" fillId="48" borderId="15" xfId="0" applyFont="1" applyFill="1" applyBorder="1" applyAlignment="1" applyProtection="1">
      <alignment horizontal="center"/>
      <protection/>
    </xf>
    <xf numFmtId="0" fontId="5" fillId="48" borderId="15" xfId="0" applyFont="1" applyFill="1" applyBorder="1" applyAlignment="1" applyProtection="1">
      <alignment vertical="top" wrapText="1"/>
      <protection/>
    </xf>
    <xf numFmtId="0" fontId="5" fillId="48" borderId="15" xfId="0" applyFont="1" applyFill="1" applyBorder="1" applyAlignment="1" applyProtection="1">
      <alignment horizontal="right" vertical="center"/>
      <protection/>
    </xf>
    <xf numFmtId="0" fontId="5" fillId="48" borderId="15" xfId="0" applyFont="1" applyFill="1" applyBorder="1" applyAlignment="1" applyProtection="1">
      <alignment/>
      <protection/>
    </xf>
    <xf numFmtId="2" fontId="5" fillId="48" borderId="15" xfId="0" applyNumberFormat="1" applyFont="1" applyFill="1" applyBorder="1" applyAlignment="1" applyProtection="1">
      <alignment horizontal="right" vertical="center"/>
      <protection/>
    </xf>
    <xf numFmtId="0" fontId="5" fillId="48" borderId="15" xfId="0" applyFont="1" applyFill="1" applyBorder="1" applyAlignment="1" applyProtection="1">
      <alignment horizontal="center" vertical="center"/>
      <protection/>
    </xf>
    <xf numFmtId="0" fontId="5" fillId="48" borderId="15" xfId="0" applyFont="1" applyFill="1" applyBorder="1" applyAlignment="1" applyProtection="1">
      <alignment wrapText="1"/>
      <protection/>
    </xf>
    <xf numFmtId="0" fontId="5" fillId="48" borderId="15" xfId="0" applyFont="1" applyFill="1" applyBorder="1" applyAlignment="1" applyProtection="1">
      <alignment wrapText="1"/>
      <protection/>
    </xf>
    <xf numFmtId="0" fontId="5" fillId="48" borderId="15" xfId="0" applyNumberFormat="1" applyFont="1" applyFill="1" applyBorder="1" applyAlignment="1" applyProtection="1">
      <alignment vertical="center" wrapText="1"/>
      <protection/>
    </xf>
    <xf numFmtId="0" fontId="5" fillId="48" borderId="15" xfId="0" applyFont="1" applyFill="1" applyBorder="1" applyAlignment="1" applyProtection="1">
      <alignment horizontal="right" vertical="top" wrapText="1"/>
      <protection/>
    </xf>
    <xf numFmtId="4" fontId="5" fillId="48" borderId="15" xfId="0" applyNumberFormat="1" applyFont="1" applyFill="1" applyBorder="1" applyAlignment="1" applyProtection="1">
      <alignment wrapText="1"/>
      <protection/>
    </xf>
    <xf numFmtId="43" fontId="5" fillId="48" borderId="15" xfId="0" applyNumberFormat="1" applyFont="1" applyFill="1" applyBorder="1" applyAlignment="1" applyProtection="1">
      <alignment horizontal="center"/>
      <protection/>
    </xf>
    <xf numFmtId="0" fontId="6" fillId="48" borderId="15" xfId="0" applyFont="1" applyFill="1" applyBorder="1" applyAlignment="1" applyProtection="1">
      <alignment horizontal="center" vertical="center"/>
      <protection/>
    </xf>
    <xf numFmtId="1" fontId="0" fillId="48" borderId="15" xfId="146" applyNumberFormat="1" applyFont="1" applyFill="1" applyBorder="1" applyAlignment="1" applyProtection="1">
      <alignment horizontal="right" vertical="top"/>
      <protection/>
    </xf>
    <xf numFmtId="199" fontId="6" fillId="48" borderId="15" xfId="0" applyNumberFormat="1" applyFont="1" applyFill="1" applyBorder="1" applyAlignment="1" applyProtection="1">
      <alignment horizontal="left" vertical="top" wrapText="1"/>
      <protection/>
    </xf>
    <xf numFmtId="190" fontId="5" fillId="48" borderId="15" xfId="0" applyNumberFormat="1" applyFont="1" applyFill="1" applyBorder="1" applyAlignment="1" applyProtection="1">
      <alignment horizontal="right" vertical="center"/>
      <protection/>
    </xf>
    <xf numFmtId="199" fontId="6" fillId="48" borderId="15" xfId="0" applyNumberFormat="1" applyFont="1" applyFill="1" applyBorder="1" applyAlignment="1" applyProtection="1">
      <alignment horizontal="right" vertical="top" wrapText="1"/>
      <protection/>
    </xf>
    <xf numFmtId="199" fontId="5" fillId="48" borderId="15" xfId="0" applyNumberFormat="1" applyFont="1" applyFill="1" applyBorder="1" applyAlignment="1" applyProtection="1">
      <alignment horizontal="right" vertical="top" wrapText="1"/>
      <protection/>
    </xf>
    <xf numFmtId="10" fontId="5" fillId="48" borderId="15" xfId="0" applyNumberFormat="1" applyFont="1" applyFill="1" applyBorder="1" applyAlignment="1" applyProtection="1">
      <alignment horizontal="right" vertical="center"/>
      <protection/>
    </xf>
    <xf numFmtId="2" fontId="5" fillId="48" borderId="15" xfId="118" applyNumberFormat="1" applyFont="1" applyFill="1" applyBorder="1" applyAlignment="1" applyProtection="1">
      <alignment horizontal="right" vertical="top" wrapText="1"/>
      <protection/>
    </xf>
    <xf numFmtId="0" fontId="1" fillId="48" borderId="15" xfId="0" applyFont="1" applyFill="1" applyBorder="1" applyAlignment="1" applyProtection="1">
      <alignment horizontal="right"/>
      <protection/>
    </xf>
    <xf numFmtId="190" fontId="5" fillId="48" borderId="15" xfId="0" applyNumberFormat="1" applyFont="1" applyFill="1" applyBorder="1" applyAlignment="1" applyProtection="1">
      <alignment horizontal="right" vertical="top" wrapText="1"/>
      <protection/>
    </xf>
    <xf numFmtId="199" fontId="6" fillId="48" borderId="15" xfId="0" applyNumberFormat="1" applyFont="1" applyFill="1" applyBorder="1" applyAlignment="1" applyProtection="1">
      <alignment horizontal="center" vertical="top" wrapText="1"/>
      <protection/>
    </xf>
    <xf numFmtId="175" fontId="0" fillId="48" borderId="15" xfId="150" applyNumberFormat="1" applyFont="1" applyFill="1" applyBorder="1" applyAlignment="1" applyProtection="1">
      <alignment horizontal="center" vertical="top" wrapText="1"/>
      <protection/>
    </xf>
    <xf numFmtId="0" fontId="1" fillId="48" borderId="15" xfId="0" applyFont="1" applyFill="1" applyBorder="1" applyAlignment="1" applyProtection="1">
      <alignment horizontal="right" wrapText="1"/>
      <protection/>
    </xf>
    <xf numFmtId="0" fontId="1" fillId="48" borderId="18" xfId="0" applyFont="1" applyFill="1" applyBorder="1" applyAlignment="1" applyProtection="1">
      <alignment horizontal="right" wrapText="1"/>
      <protection/>
    </xf>
    <xf numFmtId="0" fontId="0" fillId="48" borderId="0" xfId="0" applyFont="1" applyFill="1" applyBorder="1" applyAlignment="1" applyProtection="1">
      <alignment horizontal="left"/>
      <protection/>
    </xf>
    <xf numFmtId="0" fontId="0" fillId="48" borderId="0" xfId="0" applyFont="1" applyFill="1" applyBorder="1" applyAlignment="1" applyProtection="1">
      <alignment/>
      <protection/>
    </xf>
    <xf numFmtId="4" fontId="0" fillId="48" borderId="0" xfId="0" applyNumberFormat="1" applyFont="1" applyFill="1" applyBorder="1" applyAlignment="1" applyProtection="1" quotePrefix="1">
      <alignment horizontal="center"/>
      <protection/>
    </xf>
    <xf numFmtId="0" fontId="1" fillId="48" borderId="0" xfId="0" applyFont="1" applyFill="1" applyAlignment="1" applyProtection="1">
      <alignment vertical="top" wrapText="1"/>
      <protection/>
    </xf>
    <xf numFmtId="4" fontId="1" fillId="48" borderId="0" xfId="0" applyNumberFormat="1" applyFont="1" applyFill="1" applyAlignment="1" applyProtection="1">
      <alignment horizontal="right" vertical="top" wrapText="1"/>
      <protection/>
    </xf>
    <xf numFmtId="4" fontId="0" fillId="48" borderId="0" xfId="0" applyNumberFormat="1" applyFont="1" applyFill="1" applyBorder="1" applyAlignment="1" applyProtection="1">
      <alignment horizontal="center"/>
      <protection/>
    </xf>
    <xf numFmtId="0" fontId="1" fillId="48" borderId="19" xfId="0" applyFont="1" applyFill="1" applyBorder="1" applyAlignment="1" applyProtection="1">
      <alignment horizontal="center" vertical="center"/>
      <protection/>
    </xf>
    <xf numFmtId="4" fontId="1" fillId="48" borderId="19" xfId="0" applyNumberFormat="1" applyFont="1" applyFill="1" applyBorder="1" applyAlignment="1" applyProtection="1">
      <alignment horizontal="center" vertical="center"/>
      <protection/>
    </xf>
    <xf numFmtId="4" fontId="1" fillId="48" borderId="19" xfId="0" applyNumberFormat="1" applyFont="1" applyFill="1" applyBorder="1" applyAlignment="1" applyProtection="1">
      <alignment horizontal="right" vertical="center" wrapText="1"/>
      <protection/>
    </xf>
    <xf numFmtId="4" fontId="0" fillId="48" borderId="15" xfId="0" applyNumberFormat="1" applyFont="1" applyFill="1" applyBorder="1" applyAlignment="1" applyProtection="1">
      <alignment/>
      <protection locked="0"/>
    </xf>
    <xf numFmtId="4" fontId="0" fillId="48" borderId="15" xfId="0" applyNumberFormat="1" applyFont="1" applyFill="1" applyBorder="1" applyAlignment="1" applyProtection="1">
      <alignment/>
      <protection locked="0"/>
    </xf>
    <xf numFmtId="4" fontId="0" fillId="48" borderId="18" xfId="0" applyNumberFormat="1" applyFont="1" applyFill="1" applyBorder="1" applyAlignment="1" applyProtection="1">
      <alignment/>
      <protection locked="0"/>
    </xf>
    <xf numFmtId="190" fontId="0" fillId="48" borderId="15" xfId="0" applyNumberFormat="1" applyFont="1" applyFill="1" applyBorder="1" applyAlignment="1" applyProtection="1">
      <alignment horizontal="center" vertical="center"/>
      <protection locked="0"/>
    </xf>
    <xf numFmtId="190" fontId="0" fillId="48" borderId="18" xfId="0" applyNumberFormat="1" applyFont="1" applyFill="1" applyBorder="1" applyAlignment="1" applyProtection="1">
      <alignment vertical="center" wrapText="1"/>
      <protection locked="0"/>
    </xf>
    <xf numFmtId="190" fontId="0" fillId="48" borderId="18" xfId="0" applyNumberFormat="1" applyFont="1" applyFill="1" applyBorder="1" applyAlignment="1" applyProtection="1">
      <alignment horizontal="right" vertical="center" wrapText="1"/>
      <protection locked="0"/>
    </xf>
    <xf numFmtId="190" fontId="0" fillId="48" borderId="15" xfId="0" applyNumberFormat="1" applyFont="1" applyFill="1" applyBorder="1" applyAlignment="1" applyProtection="1">
      <alignment vertical="center" wrapText="1"/>
      <protection locked="0"/>
    </xf>
    <xf numFmtId="190" fontId="0" fillId="48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48" borderId="15" xfId="0" applyNumberFormat="1" applyFont="1" applyFill="1" applyBorder="1" applyAlignment="1" applyProtection="1">
      <alignment vertical="center" wrapText="1"/>
      <protection locked="0"/>
    </xf>
    <xf numFmtId="190" fontId="5" fillId="48" borderId="15" xfId="0" applyNumberFormat="1" applyFont="1" applyFill="1" applyBorder="1" applyAlignment="1" applyProtection="1">
      <alignment vertical="center"/>
      <protection locked="0"/>
    </xf>
    <xf numFmtId="190" fontId="6" fillId="48" borderId="15" xfId="0" applyNumberFormat="1" applyFont="1" applyFill="1" applyBorder="1" applyAlignment="1" applyProtection="1">
      <alignment horizontal="right" vertical="center"/>
      <protection locked="0"/>
    </xf>
    <xf numFmtId="4" fontId="0" fillId="48" borderId="15" xfId="0" applyNumberFormat="1" applyFont="1" applyFill="1" applyBorder="1" applyAlignment="1" applyProtection="1">
      <alignment wrapText="1"/>
      <protection locked="0"/>
    </xf>
    <xf numFmtId="4" fontId="0" fillId="48" borderId="15" xfId="0" applyNumberFormat="1" applyFont="1" applyFill="1" applyBorder="1" applyAlignment="1" applyProtection="1">
      <alignment vertical="center"/>
      <protection locked="0"/>
    </xf>
    <xf numFmtId="186" fontId="0" fillId="48" borderId="15" xfId="0" applyNumberFormat="1" applyFont="1" applyFill="1" applyBorder="1" applyAlignment="1" applyProtection="1">
      <alignment vertical="top" wrapText="1"/>
      <protection locked="0"/>
    </xf>
    <xf numFmtId="43" fontId="0" fillId="48" borderId="15" xfId="89" applyFont="1" applyFill="1" applyBorder="1" applyAlignment="1" applyProtection="1">
      <alignment horizontal="right" vertical="top" wrapText="1"/>
      <protection locked="0"/>
    </xf>
    <xf numFmtId="4" fontId="5" fillId="48" borderId="15" xfId="0" applyNumberFormat="1" applyFont="1" applyFill="1" applyBorder="1" applyAlignment="1" applyProtection="1">
      <alignment wrapText="1"/>
      <protection locked="0"/>
    </xf>
    <xf numFmtId="4" fontId="0" fillId="48" borderId="15" xfId="0" applyNumberFormat="1" applyFont="1" applyFill="1" applyBorder="1" applyAlignment="1" applyProtection="1">
      <alignment vertical="top" wrapText="1"/>
      <protection locked="0"/>
    </xf>
    <xf numFmtId="176" fontId="0" fillId="48" borderId="15" xfId="97" applyNumberFormat="1" applyFont="1" applyFill="1" applyBorder="1" applyAlignment="1" applyProtection="1">
      <alignment vertical="top"/>
      <protection locked="0"/>
    </xf>
    <xf numFmtId="4" fontId="0" fillId="48" borderId="15" xfId="0" applyNumberFormat="1" applyFont="1" applyFill="1" applyBorder="1" applyAlignment="1" applyProtection="1">
      <alignment vertical="center" wrapText="1"/>
      <protection locked="0"/>
    </xf>
    <xf numFmtId="4" fontId="0" fillId="48" borderId="15" xfId="118" applyNumberFormat="1" applyFont="1" applyFill="1" applyBorder="1" applyAlignment="1" applyProtection="1">
      <alignment horizontal="right" vertical="top" wrapText="1"/>
      <protection locked="0"/>
    </xf>
    <xf numFmtId="176" fontId="0" fillId="48" borderId="18" xfId="97" applyNumberFormat="1" applyFont="1" applyFill="1" applyBorder="1" applyAlignment="1" applyProtection="1">
      <alignment vertical="top"/>
      <protection locked="0"/>
    </xf>
    <xf numFmtId="196" fontId="1" fillId="48" borderId="15" xfId="0" applyNumberFormat="1" applyFont="1" applyFill="1" applyBorder="1" applyAlignment="1" applyProtection="1">
      <alignment horizontal="right"/>
      <protection locked="0"/>
    </xf>
    <xf numFmtId="4" fontId="1" fillId="48" borderId="15" xfId="118" applyNumberFormat="1" applyFont="1" applyFill="1" applyBorder="1" applyAlignment="1" applyProtection="1">
      <alignment horizontal="right" vertical="center" wrapText="1"/>
      <protection locked="0"/>
    </xf>
    <xf numFmtId="4" fontId="1" fillId="48" borderId="18" xfId="91" applyNumberFormat="1" applyFont="1" applyFill="1" applyBorder="1" applyAlignment="1" applyProtection="1">
      <alignment horizontal="right" wrapText="1"/>
      <protection locked="0"/>
    </xf>
    <xf numFmtId="176" fontId="0" fillId="48" borderId="16" xfId="97" applyNumberFormat="1" applyFont="1" applyFill="1" applyBorder="1" applyAlignment="1" applyProtection="1">
      <alignment vertical="top"/>
      <protection locked="0"/>
    </xf>
    <xf numFmtId="4" fontId="1" fillId="48" borderId="16" xfId="91" applyNumberFormat="1" applyFont="1" applyFill="1" applyBorder="1" applyAlignment="1" applyProtection="1">
      <alignment horizontal="right" wrapText="1"/>
      <protection locked="0"/>
    </xf>
    <xf numFmtId="4" fontId="1" fillId="48" borderId="15" xfId="150" applyNumberFormat="1" applyFont="1" applyFill="1" applyBorder="1" applyAlignment="1" applyProtection="1">
      <alignment/>
      <protection locked="0"/>
    </xf>
    <xf numFmtId="4" fontId="1" fillId="48" borderId="15" xfId="150" applyNumberFormat="1" applyFont="1" applyFill="1" applyBorder="1" applyAlignment="1" applyProtection="1">
      <alignment horizontal="right" wrapText="1"/>
      <protection locked="0"/>
    </xf>
    <xf numFmtId="4" fontId="0" fillId="48" borderId="15" xfId="150" applyNumberFormat="1" applyFont="1" applyFill="1" applyBorder="1" applyAlignment="1" applyProtection="1">
      <alignment/>
      <protection locked="0"/>
    </xf>
    <xf numFmtId="4" fontId="0" fillId="48" borderId="15" xfId="150" applyNumberFormat="1" applyFont="1" applyFill="1" applyBorder="1" applyAlignment="1" applyProtection="1">
      <alignment horizontal="right" wrapText="1"/>
      <protection locked="0"/>
    </xf>
    <xf numFmtId="4" fontId="0" fillId="48" borderId="15" xfId="150" applyNumberFormat="1" applyFont="1" applyFill="1" applyBorder="1" applyAlignment="1" applyProtection="1">
      <alignment vertical="center"/>
      <protection locked="0"/>
    </xf>
    <xf numFmtId="0" fontId="0" fillId="48" borderId="15" xfId="0" applyFont="1" applyFill="1" applyBorder="1" applyAlignment="1" applyProtection="1">
      <alignment/>
      <protection locked="0"/>
    </xf>
    <xf numFmtId="4" fontId="1" fillId="48" borderId="15" xfId="150" applyNumberFormat="1" applyFont="1" applyFill="1" applyBorder="1" applyAlignment="1" applyProtection="1">
      <alignment horizontal="right" vertical="center" wrapText="1"/>
      <protection locked="0"/>
    </xf>
    <xf numFmtId="43" fontId="0" fillId="48" borderId="15" xfId="109" applyFont="1" applyFill="1" applyBorder="1" applyAlignment="1" applyProtection="1">
      <alignment vertical="center"/>
      <protection locked="0"/>
    </xf>
    <xf numFmtId="174" fontId="1" fillId="48" borderId="15" xfId="98" applyNumberFormat="1" applyFont="1" applyFill="1" applyBorder="1" applyAlignment="1" applyProtection="1">
      <alignment horizontal="right" vertical="center" wrapText="1"/>
      <protection locked="0"/>
    </xf>
    <xf numFmtId="0" fontId="5" fillId="48" borderId="15" xfId="0" applyFont="1" applyFill="1" applyBorder="1" applyAlignment="1" applyProtection="1">
      <alignment/>
      <protection locked="0"/>
    </xf>
    <xf numFmtId="174" fontId="0" fillId="48" borderId="15" xfId="98" applyNumberFormat="1" applyFont="1" applyFill="1" applyBorder="1" applyAlignment="1" applyProtection="1">
      <alignment horizontal="right" vertical="center" wrapText="1"/>
      <protection locked="0"/>
    </xf>
    <xf numFmtId="4" fontId="5" fillId="48" borderId="15" xfId="0" applyNumberFormat="1" applyFont="1" applyFill="1" applyBorder="1" applyAlignment="1" applyProtection="1">
      <alignment horizontal="right"/>
      <protection locked="0"/>
    </xf>
    <xf numFmtId="43" fontId="0" fillId="48" borderId="15" xfId="94" applyFont="1" applyFill="1" applyBorder="1" applyAlignment="1" applyProtection="1">
      <alignment horizontal="right" wrapText="1"/>
      <protection locked="0"/>
    </xf>
    <xf numFmtId="198" fontId="6" fillId="48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48" borderId="15" xfId="0" applyNumberFormat="1" applyFont="1" applyFill="1" applyBorder="1" applyAlignment="1" applyProtection="1">
      <alignment horizontal="right" wrapText="1"/>
      <protection locked="0"/>
    </xf>
    <xf numFmtId="190" fontId="5" fillId="48" borderId="15" xfId="0" applyNumberFormat="1" applyFont="1" applyFill="1" applyBorder="1" applyAlignment="1" applyProtection="1">
      <alignment horizontal="right" vertical="center"/>
      <protection locked="0"/>
    </xf>
    <xf numFmtId="190" fontId="5" fillId="48" borderId="15" xfId="0" applyNumberFormat="1" applyFont="1" applyFill="1" applyBorder="1" applyAlignment="1" applyProtection="1">
      <alignment horizontal="right" vertical="center" wrapText="1"/>
      <protection locked="0"/>
    </xf>
    <xf numFmtId="190" fontId="6" fillId="48" borderId="15" xfId="0" applyNumberFormat="1" applyFont="1" applyFill="1" applyBorder="1" applyAlignment="1" applyProtection="1">
      <alignment horizontal="right" vertical="center" wrapText="1"/>
      <protection locked="0"/>
    </xf>
    <xf numFmtId="2" fontId="0" fillId="48" borderId="15" xfId="0" applyNumberFormat="1" applyFont="1" applyFill="1" applyBorder="1" applyAlignment="1" applyProtection="1">
      <alignment vertical="top"/>
      <protection locked="0"/>
    </xf>
    <xf numFmtId="4" fontId="1" fillId="48" borderId="15" xfId="126" applyNumberFormat="1" applyFont="1" applyFill="1" applyBorder="1" applyAlignment="1" applyProtection="1">
      <alignment horizontal="right" vertical="top" wrapText="1"/>
      <protection locked="0"/>
    </xf>
    <xf numFmtId="174" fontId="0" fillId="48" borderId="0" xfId="0" applyNumberFormat="1" applyFont="1" applyFill="1" applyBorder="1" applyAlignment="1" applyProtection="1">
      <alignment vertical="top" wrapText="1"/>
      <protection locked="0"/>
    </xf>
    <xf numFmtId="3" fontId="0" fillId="48" borderId="16" xfId="167" applyNumberFormat="1" applyFont="1" applyFill="1" applyBorder="1" applyAlignment="1" applyProtection="1">
      <alignment horizontal="right" vertical="center" wrapText="1"/>
      <protection/>
    </xf>
    <xf numFmtId="49" fontId="0" fillId="48" borderId="16" xfId="167" applyNumberFormat="1" applyFont="1" applyFill="1" applyBorder="1" applyAlignment="1" applyProtection="1">
      <alignment horizontal="left" vertical="center" wrapText="1"/>
      <protection/>
    </xf>
    <xf numFmtId="4" fontId="0" fillId="48" borderId="16" xfId="167" applyNumberFormat="1" applyFont="1" applyFill="1" applyBorder="1" applyAlignment="1" applyProtection="1">
      <alignment horizontal="right" vertical="center" wrapText="1"/>
      <protection/>
    </xf>
    <xf numFmtId="39" fontId="0" fillId="48" borderId="16" xfId="167" applyNumberFormat="1" applyFont="1" applyFill="1" applyBorder="1" applyAlignment="1" applyProtection="1">
      <alignment horizontal="center" vertical="center"/>
      <protection/>
    </xf>
    <xf numFmtId="4" fontId="0" fillId="48" borderId="16" xfId="0" applyNumberFormat="1" applyFont="1" applyFill="1" applyBorder="1" applyAlignment="1" applyProtection="1">
      <alignment/>
      <protection locked="0"/>
    </xf>
    <xf numFmtId="4" fontId="0" fillId="48" borderId="16" xfId="0" applyNumberFormat="1" applyFont="1" applyFill="1" applyBorder="1" applyAlignment="1" applyProtection="1">
      <alignment horizontal="right" wrapText="1"/>
      <protection locked="0"/>
    </xf>
    <xf numFmtId="181" fontId="0" fillId="48" borderId="16" xfId="0" applyNumberFormat="1" applyFont="1" applyFill="1" applyBorder="1" applyAlignment="1" applyProtection="1">
      <alignment horizontal="right" vertical="top" wrapText="1"/>
      <protection/>
    </xf>
    <xf numFmtId="37" fontId="0" fillId="48" borderId="16" xfId="0" applyNumberFormat="1" applyFont="1" applyFill="1" applyBorder="1" applyAlignment="1" applyProtection="1">
      <alignment vertical="top" wrapText="1"/>
      <protection/>
    </xf>
    <xf numFmtId="4" fontId="0" fillId="48" borderId="16" xfId="0" applyNumberFormat="1" applyFont="1" applyFill="1" applyBorder="1" applyAlignment="1" applyProtection="1">
      <alignment wrapText="1"/>
      <protection/>
    </xf>
    <xf numFmtId="4" fontId="0" fillId="48" borderId="16" xfId="0" applyNumberFormat="1" applyFont="1" applyFill="1" applyBorder="1" applyAlignment="1" applyProtection="1">
      <alignment horizontal="center"/>
      <protection/>
    </xf>
    <xf numFmtId="196" fontId="0" fillId="48" borderId="18" xfId="0" applyNumberFormat="1" applyFont="1" applyFill="1" applyBorder="1" applyAlignment="1" applyProtection="1">
      <alignment horizontal="right" vertical="top" wrapText="1"/>
      <protection/>
    </xf>
    <xf numFmtId="0" fontId="0" fillId="48" borderId="18" xfId="0" applyFont="1" applyFill="1" applyBorder="1" applyAlignment="1" applyProtection="1">
      <alignment horizontal="left" vertical="top" wrapText="1"/>
      <protection/>
    </xf>
    <xf numFmtId="4" fontId="0" fillId="48" borderId="18" xfId="118" applyNumberFormat="1" applyFont="1" applyFill="1" applyBorder="1" applyAlignment="1" applyProtection="1">
      <alignment horizontal="right" wrapText="1"/>
      <protection/>
    </xf>
    <xf numFmtId="0" fontId="0" fillId="49" borderId="15" xfId="150" applyFont="1" applyFill="1" applyBorder="1" applyAlignment="1" applyProtection="1">
      <alignment horizontal="center" vertical="top" wrapText="1"/>
      <protection/>
    </xf>
    <xf numFmtId="0" fontId="1" fillId="49" borderId="15" xfId="0" applyFont="1" applyFill="1" applyBorder="1" applyAlignment="1" applyProtection="1">
      <alignment horizontal="center" wrapText="1"/>
      <protection/>
    </xf>
    <xf numFmtId="176" fontId="0" fillId="49" borderId="15" xfId="97" applyNumberFormat="1" applyFont="1" applyFill="1" applyBorder="1" applyAlignment="1" applyProtection="1">
      <alignment vertical="top"/>
      <protection/>
    </xf>
    <xf numFmtId="174" fontId="0" fillId="49" borderId="15" xfId="150" applyNumberFormat="1" applyFont="1" applyFill="1" applyBorder="1" applyAlignment="1" applyProtection="1">
      <alignment horizontal="center" vertical="top"/>
      <protection/>
    </xf>
    <xf numFmtId="176" fontId="0" fillId="49" borderId="15" xfId="97" applyNumberFormat="1" applyFont="1" applyFill="1" applyBorder="1" applyAlignment="1" applyProtection="1">
      <alignment vertical="top"/>
      <protection locked="0"/>
    </xf>
    <xf numFmtId="4" fontId="1" fillId="49" borderId="15" xfId="91" applyNumberFormat="1" applyFont="1" applyFill="1" applyBorder="1" applyAlignment="1" applyProtection="1">
      <alignment horizontal="right" wrapText="1"/>
      <protection locked="0"/>
    </xf>
    <xf numFmtId="194" fontId="0" fillId="48" borderId="18" xfId="0" applyNumberFormat="1" applyFont="1" applyFill="1" applyBorder="1" applyAlignment="1" applyProtection="1">
      <alignment vertical="center" wrapText="1"/>
      <protection/>
    </xf>
    <xf numFmtId="4" fontId="0" fillId="48" borderId="18" xfId="0" applyNumberFormat="1" applyFont="1" applyFill="1" applyBorder="1" applyAlignment="1" applyProtection="1">
      <alignment horizontal="center" vertical="center"/>
      <protection/>
    </xf>
    <xf numFmtId="0" fontId="0" fillId="48" borderId="0" xfId="0" applyFont="1" applyFill="1" applyBorder="1" applyAlignment="1" applyProtection="1">
      <alignment horizontal="left" wrapText="1"/>
      <protection/>
    </xf>
    <xf numFmtId="0" fontId="0" fillId="48" borderId="0" xfId="0" applyFont="1" applyFill="1" applyBorder="1" applyAlignment="1" applyProtection="1" quotePrefix="1">
      <alignment horizontal="left" wrapText="1"/>
      <protection/>
    </xf>
  </cellXfs>
  <cellStyles count="1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omma 3" xfId="63"/>
    <cellStyle name="Comma_ANALISIS EL PUERTO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2" xfId="76"/>
    <cellStyle name="F3" xfId="77"/>
    <cellStyle name="F4" xfId="78"/>
    <cellStyle name="F5" xfId="79"/>
    <cellStyle name="F6" xfId="80"/>
    <cellStyle name="F7" xfId="81"/>
    <cellStyle name="F8" xfId="82"/>
    <cellStyle name="Heading 1" xfId="83"/>
    <cellStyle name="Heading 2" xfId="84"/>
    <cellStyle name="Heading 3" xfId="85"/>
    <cellStyle name="Hyperlink" xfId="86"/>
    <cellStyle name="Followed Hyperlink" xfId="87"/>
    <cellStyle name="Incorrecto" xfId="88"/>
    <cellStyle name="Comma" xfId="89"/>
    <cellStyle name="Comma [0]" xfId="90"/>
    <cellStyle name="Millares 10" xfId="91"/>
    <cellStyle name="Millares 10 2" xfId="92"/>
    <cellStyle name="Millares 10 3" xfId="93"/>
    <cellStyle name="Millares 11" xfId="94"/>
    <cellStyle name="Millares 12" xfId="95"/>
    <cellStyle name="Millares 13" xfId="96"/>
    <cellStyle name="Millares 14" xfId="97"/>
    <cellStyle name="Millares 2" xfId="98"/>
    <cellStyle name="Millares 2 11 2" xfId="99"/>
    <cellStyle name="Millares 2 2" xfId="100"/>
    <cellStyle name="Millares 2 2 2" xfId="101"/>
    <cellStyle name="Millares 2 2 2 2" xfId="102"/>
    <cellStyle name="Millares 2 2 2 3" xfId="103"/>
    <cellStyle name="Millares 2 2 3" xfId="104"/>
    <cellStyle name="Millares 2 3" xfId="105"/>
    <cellStyle name="Millares 2 4" xfId="106"/>
    <cellStyle name="Millares 2 5" xfId="107"/>
    <cellStyle name="Millares 2 6" xfId="108"/>
    <cellStyle name="Millares 3" xfId="109"/>
    <cellStyle name="Millares 3 2" xfId="110"/>
    <cellStyle name="Millares 3 3" xfId="111"/>
    <cellStyle name="Millares 3 3 3" xfId="112"/>
    <cellStyle name="Millares 3_111-12 ac neyba zona alta" xfId="113"/>
    <cellStyle name="Millares 4" xfId="114"/>
    <cellStyle name="Millares 4 2" xfId="115"/>
    <cellStyle name="Millares 5" xfId="116"/>
    <cellStyle name="Millares 5 2" xfId="117"/>
    <cellStyle name="Millares 5 3" xfId="118"/>
    <cellStyle name="Millares 5 3 2" xfId="119"/>
    <cellStyle name="Millares 6" xfId="120"/>
    <cellStyle name="Millares 7" xfId="121"/>
    <cellStyle name="Millares 7 2" xfId="122"/>
    <cellStyle name="Millares 8" xfId="123"/>
    <cellStyle name="Millares 9" xfId="124"/>
    <cellStyle name="Millares_NUEVO FORMATO DE PRESUPUESTOS 2" xfId="125"/>
    <cellStyle name="Millares_rec.No.57-03 481-01 alc.sanitario del seibo red colectora y pta. trat. #2" xfId="126"/>
    <cellStyle name="Currency" xfId="127"/>
    <cellStyle name="Currency [0]" xfId="128"/>
    <cellStyle name="Moneda 2" xfId="129"/>
    <cellStyle name="Neutral" xfId="130"/>
    <cellStyle name="No-definido" xfId="131"/>
    <cellStyle name="Normal - Style1" xfId="132"/>
    <cellStyle name="Normal 10" xfId="133"/>
    <cellStyle name="Normal 10 2" xfId="134"/>
    <cellStyle name="Normal 11" xfId="135"/>
    <cellStyle name="Normal 12" xfId="136"/>
    <cellStyle name="Normal 13" xfId="137"/>
    <cellStyle name="Normal 13 2" xfId="138"/>
    <cellStyle name="Normal 14" xfId="139"/>
    <cellStyle name="Normal 15" xfId="140"/>
    <cellStyle name="Normal 16" xfId="141"/>
    <cellStyle name="Normal 17" xfId="142"/>
    <cellStyle name="Normal 2" xfId="143"/>
    <cellStyle name="Normal 2 2" xfId="144"/>
    <cellStyle name="Normal 2 3" xfId="145"/>
    <cellStyle name="Normal 2 3 2" xfId="146"/>
    <cellStyle name="Normal 2 4" xfId="147"/>
    <cellStyle name="Normal 2 5" xfId="148"/>
    <cellStyle name="Normal 2_ANALISIS REC 3" xfId="149"/>
    <cellStyle name="Normal 20" xfId="150"/>
    <cellStyle name="Normal 3" xfId="151"/>
    <cellStyle name="Normal 3 2" xfId="152"/>
    <cellStyle name="Normal 3 3" xfId="153"/>
    <cellStyle name="Normal 31_correccion de averia ac.hatillo prov.hato mayor oct.2011 2" xfId="154"/>
    <cellStyle name="Normal 4" xfId="155"/>
    <cellStyle name="Normal 4 2" xfId="156"/>
    <cellStyle name="Normal 5" xfId="157"/>
    <cellStyle name="Normal 5 2" xfId="158"/>
    <cellStyle name="Normal 5 3" xfId="159"/>
    <cellStyle name="Normal 6" xfId="160"/>
    <cellStyle name="Normal 7" xfId="161"/>
    <cellStyle name="Normal 7 2" xfId="162"/>
    <cellStyle name="Normal 8" xfId="163"/>
    <cellStyle name="Normal 85" xfId="164"/>
    <cellStyle name="Normal 9" xfId="165"/>
    <cellStyle name="Normal 9 2" xfId="166"/>
    <cellStyle name="Normal_Hoja1" xfId="167"/>
    <cellStyle name="Notas" xfId="168"/>
    <cellStyle name="Output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 3" xfId="175"/>
    <cellStyle name="Porcentual 4" xfId="176"/>
    <cellStyle name="Porcentual 5" xfId="177"/>
    <cellStyle name="Salida" xfId="178"/>
    <cellStyle name="Texto de advertencia" xfId="179"/>
    <cellStyle name="Texto explicativo" xfId="180"/>
    <cellStyle name="Title" xfId="181"/>
    <cellStyle name="Título" xfId="182"/>
    <cellStyle name="Título 2" xfId="183"/>
    <cellStyle name="Título 3" xfId="184"/>
    <cellStyle name="Total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347</xdr:row>
      <xdr:rowOff>0</xdr:rowOff>
    </xdr:from>
    <xdr:ext cx="104775" cy="190500"/>
    <xdr:sp fLocksText="0">
      <xdr:nvSpPr>
        <xdr:cNvPr id="1" name="Text Box 8"/>
        <xdr:cNvSpPr txBox="1">
          <a:spLocks noChangeArrowheads="1"/>
        </xdr:cNvSpPr>
      </xdr:nvSpPr>
      <xdr:spPr>
        <a:xfrm>
          <a:off x="1790700" y="747617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347</xdr:row>
      <xdr:rowOff>0</xdr:rowOff>
    </xdr:from>
    <xdr:ext cx="104775" cy="190500"/>
    <xdr:sp fLocksText="0">
      <xdr:nvSpPr>
        <xdr:cNvPr id="2" name="Text Box 9"/>
        <xdr:cNvSpPr txBox="1">
          <a:spLocks noChangeArrowheads="1"/>
        </xdr:cNvSpPr>
      </xdr:nvSpPr>
      <xdr:spPr>
        <a:xfrm>
          <a:off x="1790700" y="747617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347</xdr:row>
      <xdr:rowOff>0</xdr:rowOff>
    </xdr:from>
    <xdr:ext cx="104775" cy="190500"/>
    <xdr:sp fLocksText="0">
      <xdr:nvSpPr>
        <xdr:cNvPr id="3" name="Text Box 8"/>
        <xdr:cNvSpPr txBox="1">
          <a:spLocks noChangeArrowheads="1"/>
        </xdr:cNvSpPr>
      </xdr:nvSpPr>
      <xdr:spPr>
        <a:xfrm>
          <a:off x="1790700" y="747617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347</xdr:row>
      <xdr:rowOff>0</xdr:rowOff>
    </xdr:from>
    <xdr:ext cx="104775" cy="190500"/>
    <xdr:sp fLocksText="0">
      <xdr:nvSpPr>
        <xdr:cNvPr id="4" name="Text Box 9"/>
        <xdr:cNvSpPr txBox="1">
          <a:spLocks noChangeArrowheads="1"/>
        </xdr:cNvSpPr>
      </xdr:nvSpPr>
      <xdr:spPr>
        <a:xfrm>
          <a:off x="1790700" y="747617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347</xdr:row>
      <xdr:rowOff>0</xdr:rowOff>
    </xdr:from>
    <xdr:ext cx="104775" cy="190500"/>
    <xdr:sp fLocksText="0">
      <xdr:nvSpPr>
        <xdr:cNvPr id="5" name="Text Box 8"/>
        <xdr:cNvSpPr txBox="1">
          <a:spLocks noChangeArrowheads="1"/>
        </xdr:cNvSpPr>
      </xdr:nvSpPr>
      <xdr:spPr>
        <a:xfrm>
          <a:off x="1790700" y="747617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347</xdr:row>
      <xdr:rowOff>0</xdr:rowOff>
    </xdr:from>
    <xdr:ext cx="104775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1790700" y="747617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347</xdr:row>
      <xdr:rowOff>0</xdr:rowOff>
    </xdr:from>
    <xdr:ext cx="10477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1790700" y="747617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347</xdr:row>
      <xdr:rowOff>0</xdr:rowOff>
    </xdr:from>
    <xdr:ext cx="104775" cy="190500"/>
    <xdr:sp fLocksText="0">
      <xdr:nvSpPr>
        <xdr:cNvPr id="8" name="Text Box 9"/>
        <xdr:cNvSpPr txBox="1">
          <a:spLocks noChangeArrowheads="1"/>
        </xdr:cNvSpPr>
      </xdr:nvSpPr>
      <xdr:spPr>
        <a:xfrm>
          <a:off x="1790700" y="747617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9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0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1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2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3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4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5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6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7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8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19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0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1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2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3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4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5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6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7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8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29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0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1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2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3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4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5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6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7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8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39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0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1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2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3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4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5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6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7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8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49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0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1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2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3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4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5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6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7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8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59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0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1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2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3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4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5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6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7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8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69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0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1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2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3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4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5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6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7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8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79" name="Text Box 8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297</xdr:row>
      <xdr:rowOff>0</xdr:rowOff>
    </xdr:from>
    <xdr:ext cx="0" cy="219075"/>
    <xdr:sp fLocksText="0">
      <xdr:nvSpPr>
        <xdr:cNvPr id="80" name="Text Box 9"/>
        <xdr:cNvSpPr txBox="1">
          <a:spLocks noChangeArrowheads="1"/>
        </xdr:cNvSpPr>
      </xdr:nvSpPr>
      <xdr:spPr>
        <a:xfrm>
          <a:off x="1790700" y="6424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347</xdr:row>
      <xdr:rowOff>0</xdr:rowOff>
    </xdr:from>
    <xdr:ext cx="95250" cy="314325"/>
    <xdr:sp fLocksText="0">
      <xdr:nvSpPr>
        <xdr:cNvPr id="81" name="Text Box 15"/>
        <xdr:cNvSpPr txBox="1">
          <a:spLocks noChangeArrowheads="1"/>
        </xdr:cNvSpPr>
      </xdr:nvSpPr>
      <xdr:spPr>
        <a:xfrm>
          <a:off x="1771650" y="7476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347</xdr:row>
      <xdr:rowOff>0</xdr:rowOff>
    </xdr:from>
    <xdr:ext cx="95250" cy="285750"/>
    <xdr:sp fLocksText="0">
      <xdr:nvSpPr>
        <xdr:cNvPr id="82" name="Text Box 15"/>
        <xdr:cNvSpPr txBox="1">
          <a:spLocks noChangeArrowheads="1"/>
        </xdr:cNvSpPr>
      </xdr:nvSpPr>
      <xdr:spPr>
        <a:xfrm>
          <a:off x="1771650" y="747617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IV347"/>
  <sheetViews>
    <sheetView showZeros="0" tabSelected="1" view="pageBreakPreview" zoomScaleSheetLayoutView="100" workbookViewId="0" topLeftCell="A1">
      <selection activeCell="B15" sqref="B15"/>
    </sheetView>
  </sheetViews>
  <sheetFormatPr defaultColWidth="11.421875" defaultRowHeight="12.75"/>
  <cols>
    <col min="1" max="1" width="7.28125" style="18" customWidth="1"/>
    <col min="2" max="2" width="49.140625" style="18" customWidth="1"/>
    <col min="3" max="3" width="9.7109375" style="18" customWidth="1"/>
    <col min="4" max="4" width="6.8515625" style="18" customWidth="1"/>
    <col min="5" max="5" width="15.00390625" style="18" customWidth="1"/>
    <col min="6" max="6" width="17.140625" style="17" customWidth="1"/>
    <col min="7" max="7" width="17.140625" style="18" customWidth="1"/>
    <col min="8" max="8" width="18.57421875" style="51" customWidth="1"/>
    <col min="9" max="9" width="20.7109375" style="18" customWidth="1"/>
    <col min="10" max="12" width="19.57421875" style="18" customWidth="1"/>
    <col min="13" max="16384" width="11.421875" style="18" customWidth="1"/>
  </cols>
  <sheetData>
    <row r="2" ht="3" customHeight="1"/>
    <row r="3" spans="1:8" s="38" customFormat="1" ht="30.75" customHeight="1">
      <c r="A3" s="347" t="s">
        <v>278</v>
      </c>
      <c r="B3" s="348"/>
      <c r="C3" s="348"/>
      <c r="D3" s="348"/>
      <c r="E3" s="348"/>
      <c r="F3" s="348"/>
      <c r="G3" s="39"/>
      <c r="H3" s="40"/>
    </row>
    <row r="4" spans="1:8" s="38" customFormat="1" ht="14.25" customHeight="1">
      <c r="A4" s="270" t="s">
        <v>34</v>
      </c>
      <c r="B4" s="271"/>
      <c r="C4" s="272" t="s">
        <v>35</v>
      </c>
      <c r="D4" s="272"/>
      <c r="E4" s="273"/>
      <c r="F4" s="274"/>
      <c r="G4" s="39"/>
      <c r="H4" s="41"/>
    </row>
    <row r="5" spans="1:11" s="38" customFormat="1" ht="11.25" customHeight="1">
      <c r="A5" s="270"/>
      <c r="B5" s="271"/>
      <c r="C5" s="275"/>
      <c r="D5" s="272"/>
      <c r="E5" s="272"/>
      <c r="F5" s="274"/>
      <c r="G5" s="39"/>
      <c r="H5" s="42"/>
      <c r="K5" s="43"/>
    </row>
    <row r="6" spans="1:11" s="36" customFormat="1" ht="16.5" customHeight="1">
      <c r="A6" s="276" t="s">
        <v>99</v>
      </c>
      <c r="B6" s="276" t="s">
        <v>36</v>
      </c>
      <c r="C6" s="277" t="s">
        <v>11</v>
      </c>
      <c r="D6" s="277" t="s">
        <v>20</v>
      </c>
      <c r="E6" s="277" t="s">
        <v>37</v>
      </c>
      <c r="F6" s="278" t="s">
        <v>38</v>
      </c>
      <c r="G6" s="39"/>
      <c r="H6" s="44"/>
      <c r="K6" s="43"/>
    </row>
    <row r="7" spans="1:11" s="36" customFormat="1" ht="12.75" customHeight="1">
      <c r="A7" s="45"/>
      <c r="B7" s="46"/>
      <c r="C7" s="47"/>
      <c r="D7" s="48"/>
      <c r="E7" s="49"/>
      <c r="F7" s="50"/>
      <c r="G7" s="39"/>
      <c r="H7" s="40"/>
      <c r="K7" s="43"/>
    </row>
    <row r="8" spans="1:7" ht="12.75" customHeight="1">
      <c r="A8" s="103" t="s">
        <v>0</v>
      </c>
      <c r="B8" s="104" t="s">
        <v>107</v>
      </c>
      <c r="C8" s="105"/>
      <c r="D8" s="106"/>
      <c r="E8" s="20"/>
      <c r="F8" s="21"/>
      <c r="G8" s="39"/>
    </row>
    <row r="9" spans="1:7" ht="12.75" customHeight="1">
      <c r="A9" s="103"/>
      <c r="B9" s="104"/>
      <c r="C9" s="105"/>
      <c r="D9" s="106"/>
      <c r="E9" s="1"/>
      <c r="F9" s="2"/>
      <c r="G9" s="39"/>
    </row>
    <row r="10" spans="1:7" ht="12.75" customHeight="1">
      <c r="A10" s="107">
        <v>1</v>
      </c>
      <c r="B10" s="108" t="s">
        <v>47</v>
      </c>
      <c r="C10" s="105"/>
      <c r="D10" s="106"/>
      <c r="E10" s="22"/>
      <c r="F10" s="2"/>
      <c r="G10" s="39"/>
    </row>
    <row r="11" spans="1:7" ht="12.75" customHeight="1">
      <c r="A11" s="109">
        <f>+A10+0.1</f>
        <v>1.1</v>
      </c>
      <c r="B11" s="110" t="s">
        <v>157</v>
      </c>
      <c r="C11" s="111">
        <v>3</v>
      </c>
      <c r="D11" s="112" t="s">
        <v>3</v>
      </c>
      <c r="E11" s="279"/>
      <c r="F11" s="2">
        <f>ROUND(C11*E11,2)</f>
        <v>0</v>
      </c>
      <c r="G11" s="39"/>
    </row>
    <row r="12" spans="1:7" ht="12.75" customHeight="1">
      <c r="A12" s="109">
        <f aca="true" t="shared" si="0" ref="A12:A18">+A11+0.1</f>
        <v>1.2000000000000002</v>
      </c>
      <c r="B12" s="110" t="s">
        <v>158</v>
      </c>
      <c r="C12" s="111">
        <v>2</v>
      </c>
      <c r="D12" s="112" t="s">
        <v>3</v>
      </c>
      <c r="E12" s="279"/>
      <c r="F12" s="2">
        <f aca="true" t="shared" si="1" ref="F12:F68">ROUND(C12*E12,2)</f>
        <v>0</v>
      </c>
      <c r="G12" s="39"/>
    </row>
    <row r="13" spans="1:7" ht="12.75" customHeight="1">
      <c r="A13" s="109">
        <f t="shared" si="0"/>
        <v>1.3000000000000003</v>
      </c>
      <c r="B13" s="110" t="s">
        <v>48</v>
      </c>
      <c r="C13" s="111">
        <v>6</v>
      </c>
      <c r="D13" s="112" t="s">
        <v>3</v>
      </c>
      <c r="E13" s="279"/>
      <c r="F13" s="2">
        <f t="shared" si="1"/>
        <v>0</v>
      </c>
      <c r="G13" s="39"/>
    </row>
    <row r="14" spans="1:7" ht="12.75" customHeight="1">
      <c r="A14" s="109">
        <f t="shared" si="0"/>
        <v>1.4000000000000004</v>
      </c>
      <c r="B14" s="110" t="s">
        <v>49</v>
      </c>
      <c r="C14" s="111">
        <v>1</v>
      </c>
      <c r="D14" s="112" t="s">
        <v>3</v>
      </c>
      <c r="E14" s="279"/>
      <c r="F14" s="2">
        <f t="shared" si="1"/>
        <v>0</v>
      </c>
      <c r="G14" s="325"/>
    </row>
    <row r="15" spans="1:7" ht="12.75" customHeight="1">
      <c r="A15" s="109">
        <f t="shared" si="0"/>
        <v>1.5000000000000004</v>
      </c>
      <c r="B15" s="110" t="s">
        <v>50</v>
      </c>
      <c r="C15" s="111">
        <v>2</v>
      </c>
      <c r="D15" s="112" t="s">
        <v>3</v>
      </c>
      <c r="E15" s="279"/>
      <c r="F15" s="2">
        <f t="shared" si="1"/>
        <v>0</v>
      </c>
      <c r="G15" s="39"/>
    </row>
    <row r="16" spans="1:7" ht="12.75" customHeight="1">
      <c r="A16" s="109">
        <v>1.6</v>
      </c>
      <c r="B16" s="110" t="s">
        <v>51</v>
      </c>
      <c r="C16" s="111">
        <v>2</v>
      </c>
      <c r="D16" s="112" t="s">
        <v>3</v>
      </c>
      <c r="E16" s="279"/>
      <c r="F16" s="2">
        <f t="shared" si="1"/>
        <v>0</v>
      </c>
      <c r="G16" s="39"/>
    </row>
    <row r="17" spans="1:7" ht="12.75" customHeight="1">
      <c r="A17" s="109">
        <f t="shared" si="0"/>
        <v>1.7000000000000002</v>
      </c>
      <c r="B17" s="110" t="s">
        <v>52</v>
      </c>
      <c r="C17" s="111">
        <v>1</v>
      </c>
      <c r="D17" s="112" t="s">
        <v>3</v>
      </c>
      <c r="E17" s="279"/>
      <c r="F17" s="2"/>
      <c r="G17" s="39"/>
    </row>
    <row r="18" spans="1:7" ht="12.75" customHeight="1">
      <c r="A18" s="109">
        <f t="shared" si="0"/>
        <v>1.8000000000000003</v>
      </c>
      <c r="B18" s="110" t="s">
        <v>53</v>
      </c>
      <c r="C18" s="111">
        <v>3</v>
      </c>
      <c r="D18" s="112" t="s">
        <v>3</v>
      </c>
      <c r="E18" s="279"/>
      <c r="F18" s="2">
        <f t="shared" si="1"/>
        <v>0</v>
      </c>
      <c r="G18" s="39"/>
    </row>
    <row r="19" spans="1:7" ht="12.75" customHeight="1">
      <c r="A19" s="113">
        <f>+A11</f>
        <v>1.1</v>
      </c>
      <c r="B19" s="110" t="s">
        <v>54</v>
      </c>
      <c r="C19" s="111">
        <v>1</v>
      </c>
      <c r="D19" s="112" t="s">
        <v>3</v>
      </c>
      <c r="E19" s="279"/>
      <c r="F19" s="2">
        <f t="shared" si="1"/>
        <v>0</v>
      </c>
      <c r="G19" s="39"/>
    </row>
    <row r="20" spans="1:7" ht="12.75" customHeight="1">
      <c r="A20" s="114">
        <f>+A19+0.01</f>
        <v>1.11</v>
      </c>
      <c r="B20" s="110" t="s">
        <v>159</v>
      </c>
      <c r="C20" s="111">
        <v>3000</v>
      </c>
      <c r="D20" s="112" t="s">
        <v>16</v>
      </c>
      <c r="E20" s="280"/>
      <c r="F20" s="2">
        <f t="shared" si="1"/>
        <v>0</v>
      </c>
      <c r="G20" s="39"/>
    </row>
    <row r="21" spans="1:7" ht="12.75" customHeight="1">
      <c r="A21" s="114">
        <f aca="true" t="shared" si="2" ref="A21:A28">+A20+0.01</f>
        <v>1.12</v>
      </c>
      <c r="B21" s="110" t="s">
        <v>55</v>
      </c>
      <c r="C21" s="111">
        <v>6</v>
      </c>
      <c r="D21" s="112" t="s">
        <v>3</v>
      </c>
      <c r="E21" s="279"/>
      <c r="F21" s="2">
        <f t="shared" si="1"/>
        <v>0</v>
      </c>
      <c r="G21" s="39"/>
    </row>
    <row r="22" spans="1:7" ht="12.75" customHeight="1">
      <c r="A22" s="114">
        <f t="shared" si="2"/>
        <v>1.1300000000000001</v>
      </c>
      <c r="B22" s="110" t="s">
        <v>56</v>
      </c>
      <c r="C22" s="111">
        <v>2</v>
      </c>
      <c r="D22" s="112" t="s">
        <v>3</v>
      </c>
      <c r="E22" s="279"/>
      <c r="F22" s="2">
        <f t="shared" si="1"/>
        <v>0</v>
      </c>
      <c r="G22" s="39"/>
    </row>
    <row r="23" spans="1:7" ht="12.75" customHeight="1">
      <c r="A23" s="114">
        <f t="shared" si="2"/>
        <v>1.1400000000000001</v>
      </c>
      <c r="B23" s="110" t="s">
        <v>57</v>
      </c>
      <c r="C23" s="111">
        <v>6</v>
      </c>
      <c r="D23" s="112" t="s">
        <v>3</v>
      </c>
      <c r="E23" s="279"/>
      <c r="F23" s="2">
        <f t="shared" si="1"/>
        <v>0</v>
      </c>
      <c r="G23" s="39"/>
    </row>
    <row r="24" spans="1:7" ht="12.75" customHeight="1">
      <c r="A24" s="114">
        <f t="shared" si="2"/>
        <v>1.1500000000000001</v>
      </c>
      <c r="B24" s="110" t="s">
        <v>58</v>
      </c>
      <c r="C24" s="111">
        <v>6</v>
      </c>
      <c r="D24" s="112" t="s">
        <v>3</v>
      </c>
      <c r="E24" s="279"/>
      <c r="F24" s="2">
        <f t="shared" si="1"/>
        <v>0</v>
      </c>
      <c r="G24" s="39"/>
    </row>
    <row r="25" spans="1:7" ht="12.75" customHeight="1">
      <c r="A25" s="114">
        <f t="shared" si="2"/>
        <v>1.1600000000000001</v>
      </c>
      <c r="B25" s="110" t="s">
        <v>14</v>
      </c>
      <c r="C25" s="111">
        <v>1</v>
      </c>
      <c r="D25" s="112" t="s">
        <v>3</v>
      </c>
      <c r="E25" s="279"/>
      <c r="F25" s="2">
        <f>ROUND(C25*E25,2)</f>
        <v>0</v>
      </c>
      <c r="G25" s="39"/>
    </row>
    <row r="26" spans="1:7" ht="12.75" customHeight="1">
      <c r="A26" s="114">
        <f t="shared" si="2"/>
        <v>1.1700000000000002</v>
      </c>
      <c r="B26" s="110" t="s">
        <v>59</v>
      </c>
      <c r="C26" s="111">
        <v>5</v>
      </c>
      <c r="D26" s="112" t="s">
        <v>3</v>
      </c>
      <c r="E26" s="279"/>
      <c r="F26" s="2">
        <f t="shared" si="1"/>
        <v>0</v>
      </c>
      <c r="G26" s="39"/>
    </row>
    <row r="27" spans="1:7" ht="12.75" customHeight="1">
      <c r="A27" s="114">
        <f t="shared" si="2"/>
        <v>1.1800000000000002</v>
      </c>
      <c r="B27" s="110" t="s">
        <v>60</v>
      </c>
      <c r="C27" s="111">
        <v>6</v>
      </c>
      <c r="D27" s="112" t="s">
        <v>3</v>
      </c>
      <c r="E27" s="279"/>
      <c r="F27" s="2">
        <f t="shared" si="1"/>
        <v>0</v>
      </c>
      <c r="G27" s="39"/>
    </row>
    <row r="28" spans="1:7" ht="12.75" customHeight="1">
      <c r="A28" s="114">
        <f t="shared" si="2"/>
        <v>1.1900000000000002</v>
      </c>
      <c r="B28" s="110" t="s">
        <v>61</v>
      </c>
      <c r="C28" s="115">
        <v>5</v>
      </c>
      <c r="D28" s="112" t="s">
        <v>3</v>
      </c>
      <c r="E28" s="279"/>
      <c r="F28" s="2">
        <f t="shared" si="1"/>
        <v>0</v>
      </c>
      <c r="G28" s="39"/>
    </row>
    <row r="29" spans="1:7" ht="12.75" customHeight="1">
      <c r="A29" s="116"/>
      <c r="B29" s="110"/>
      <c r="C29" s="115"/>
      <c r="D29" s="112"/>
      <c r="E29" s="279"/>
      <c r="F29" s="2"/>
      <c r="G29" s="39"/>
    </row>
    <row r="30" spans="1:7" ht="12.75" customHeight="1">
      <c r="A30" s="107">
        <v>2</v>
      </c>
      <c r="B30" s="108" t="s">
        <v>85</v>
      </c>
      <c r="C30" s="111"/>
      <c r="D30" s="112"/>
      <c r="E30" s="279"/>
      <c r="F30" s="2"/>
      <c r="G30" s="39"/>
    </row>
    <row r="31" spans="1:7" ht="12.75" customHeight="1">
      <c r="A31" s="109">
        <f>+A30+0.1</f>
        <v>2.1</v>
      </c>
      <c r="B31" s="110" t="s">
        <v>62</v>
      </c>
      <c r="C31" s="111">
        <v>480</v>
      </c>
      <c r="D31" s="112" t="s">
        <v>16</v>
      </c>
      <c r="E31" s="280"/>
      <c r="F31" s="2">
        <f t="shared" si="1"/>
        <v>0</v>
      </c>
      <c r="G31" s="39"/>
    </row>
    <row r="32" spans="1:7" ht="12.75" customHeight="1">
      <c r="A32" s="109">
        <f aca="true" t="shared" si="3" ref="A32:A37">+A31+0.1</f>
        <v>2.2</v>
      </c>
      <c r="B32" s="110" t="s">
        <v>63</v>
      </c>
      <c r="C32" s="111">
        <v>160</v>
      </c>
      <c r="D32" s="112" t="s">
        <v>16</v>
      </c>
      <c r="E32" s="279"/>
      <c r="F32" s="2">
        <f t="shared" si="1"/>
        <v>0</v>
      </c>
      <c r="G32" s="39"/>
    </row>
    <row r="33" spans="1:7" ht="12.75" customHeight="1">
      <c r="A33" s="109">
        <v>2.3</v>
      </c>
      <c r="B33" s="110" t="s">
        <v>160</v>
      </c>
      <c r="C33" s="111">
        <v>160</v>
      </c>
      <c r="D33" s="112" t="s">
        <v>16</v>
      </c>
      <c r="E33" s="279"/>
      <c r="F33" s="2">
        <f t="shared" si="1"/>
        <v>0</v>
      </c>
      <c r="G33" s="39"/>
    </row>
    <row r="34" spans="1:7" ht="12.75" customHeight="1">
      <c r="A34" s="109">
        <v>2.4</v>
      </c>
      <c r="B34" s="110" t="s">
        <v>163</v>
      </c>
      <c r="C34" s="111">
        <v>100</v>
      </c>
      <c r="D34" s="112" t="s">
        <v>16</v>
      </c>
      <c r="E34" s="279"/>
      <c r="F34" s="2">
        <f>ROUND(C34*E34,2)</f>
        <v>0</v>
      </c>
      <c r="G34" s="39"/>
    </row>
    <row r="35" spans="1:7" ht="12.75" customHeight="1">
      <c r="A35" s="109">
        <v>2.5</v>
      </c>
      <c r="B35" s="110" t="s">
        <v>161</v>
      </c>
      <c r="C35" s="111">
        <v>4</v>
      </c>
      <c r="D35" s="112" t="s">
        <v>3</v>
      </c>
      <c r="E35" s="279"/>
      <c r="F35" s="2">
        <f t="shared" si="1"/>
        <v>0</v>
      </c>
      <c r="G35" s="39"/>
    </row>
    <row r="36" spans="1:7" ht="12.75" customHeight="1">
      <c r="A36" s="109">
        <f t="shared" si="3"/>
        <v>2.6</v>
      </c>
      <c r="B36" s="110" t="s">
        <v>64</v>
      </c>
      <c r="C36" s="111">
        <v>4</v>
      </c>
      <c r="D36" s="112" t="s">
        <v>3</v>
      </c>
      <c r="E36" s="279"/>
      <c r="F36" s="2">
        <f t="shared" si="1"/>
        <v>0</v>
      </c>
      <c r="G36" s="39"/>
    </row>
    <row r="37" spans="1:7" ht="12.75" customHeight="1">
      <c r="A37" s="109">
        <f t="shared" si="3"/>
        <v>2.7</v>
      </c>
      <c r="B37" s="110" t="s">
        <v>65</v>
      </c>
      <c r="C37" s="111">
        <v>6</v>
      </c>
      <c r="D37" s="112" t="s">
        <v>3</v>
      </c>
      <c r="E37" s="279"/>
      <c r="F37" s="2">
        <f t="shared" si="1"/>
        <v>0</v>
      </c>
      <c r="G37" s="39"/>
    </row>
    <row r="38" spans="1:7" ht="12.75" customHeight="1">
      <c r="A38" s="109">
        <v>2.8</v>
      </c>
      <c r="B38" s="110" t="s">
        <v>66</v>
      </c>
      <c r="C38" s="111">
        <v>4</v>
      </c>
      <c r="D38" s="112" t="s">
        <v>3</v>
      </c>
      <c r="E38" s="279"/>
      <c r="F38" s="2">
        <f t="shared" si="1"/>
        <v>0</v>
      </c>
      <c r="G38" s="39"/>
    </row>
    <row r="39" spans="1:7" ht="12.75" customHeight="1">
      <c r="A39" s="117">
        <v>2.9</v>
      </c>
      <c r="B39" s="110" t="s">
        <v>67</v>
      </c>
      <c r="C39" s="111">
        <v>4</v>
      </c>
      <c r="D39" s="112" t="s">
        <v>3</v>
      </c>
      <c r="E39" s="279"/>
      <c r="F39" s="2">
        <f t="shared" si="1"/>
        <v>0</v>
      </c>
      <c r="G39" s="39"/>
    </row>
    <row r="40" spans="1:7" ht="12.75" customHeight="1">
      <c r="A40" s="114">
        <v>2.1</v>
      </c>
      <c r="B40" s="110" t="s">
        <v>263</v>
      </c>
      <c r="C40" s="111">
        <v>2</v>
      </c>
      <c r="D40" s="112" t="s">
        <v>3</v>
      </c>
      <c r="E40" s="279"/>
      <c r="F40" s="2">
        <f t="shared" si="1"/>
        <v>0</v>
      </c>
      <c r="G40" s="39"/>
    </row>
    <row r="41" spans="1:7" ht="12.75" customHeight="1">
      <c r="A41" s="114">
        <f>+A40+0.01</f>
        <v>2.11</v>
      </c>
      <c r="B41" s="110" t="s">
        <v>264</v>
      </c>
      <c r="C41" s="111">
        <v>1</v>
      </c>
      <c r="D41" s="112" t="s">
        <v>3</v>
      </c>
      <c r="E41" s="279"/>
      <c r="F41" s="2">
        <f t="shared" si="1"/>
        <v>0</v>
      </c>
      <c r="G41" s="39"/>
    </row>
    <row r="42" spans="1:7" ht="12.75" customHeight="1">
      <c r="A42" s="114">
        <f>+A41+0.01</f>
        <v>2.1199999999999997</v>
      </c>
      <c r="B42" s="110" t="s">
        <v>68</v>
      </c>
      <c r="C42" s="111">
        <v>2</v>
      </c>
      <c r="D42" s="112" t="s">
        <v>3</v>
      </c>
      <c r="E42" s="280"/>
      <c r="F42" s="2">
        <f t="shared" si="1"/>
        <v>0</v>
      </c>
      <c r="G42" s="39"/>
    </row>
    <row r="43" spans="1:7" ht="12.75" customHeight="1">
      <c r="A43" s="114">
        <f>+A42+0.01</f>
        <v>2.1299999999999994</v>
      </c>
      <c r="B43" s="110" t="s">
        <v>162</v>
      </c>
      <c r="C43" s="111">
        <v>2</v>
      </c>
      <c r="D43" s="112" t="s">
        <v>3</v>
      </c>
      <c r="E43" s="279"/>
      <c r="F43" s="2">
        <f t="shared" si="1"/>
        <v>0</v>
      </c>
      <c r="G43" s="39"/>
    </row>
    <row r="44" spans="1:7" ht="12.75" customHeight="1">
      <c r="A44" s="114">
        <f>+A43+0.01</f>
        <v>2.1399999999999992</v>
      </c>
      <c r="B44" s="110" t="s">
        <v>265</v>
      </c>
      <c r="C44" s="111">
        <v>1</v>
      </c>
      <c r="D44" s="112" t="s">
        <v>3</v>
      </c>
      <c r="E44" s="279"/>
      <c r="F44" s="2">
        <f>ROUND(C44*E44,2)</f>
        <v>0</v>
      </c>
      <c r="G44" s="39"/>
    </row>
    <row r="45" spans="1:7" ht="12.75" customHeight="1">
      <c r="A45" s="114"/>
      <c r="B45" s="118"/>
      <c r="C45" s="119"/>
      <c r="D45" s="120"/>
      <c r="E45" s="279"/>
      <c r="F45" s="2"/>
      <c r="G45" s="39"/>
    </row>
    <row r="46" spans="1:7" ht="12.75" customHeight="1">
      <c r="A46" s="107">
        <v>3</v>
      </c>
      <c r="B46" s="108" t="s">
        <v>69</v>
      </c>
      <c r="C46" s="115"/>
      <c r="D46" s="121"/>
      <c r="E46" s="279"/>
      <c r="F46" s="2"/>
      <c r="G46" s="39"/>
    </row>
    <row r="47" spans="1:7" ht="51" customHeight="1">
      <c r="A47" s="122">
        <f>+A46+0.1</f>
        <v>3.1</v>
      </c>
      <c r="B47" s="110" t="s">
        <v>124</v>
      </c>
      <c r="C47" s="115">
        <v>2</v>
      </c>
      <c r="D47" s="123" t="s">
        <v>3</v>
      </c>
      <c r="E47" s="279"/>
      <c r="F47" s="2">
        <f t="shared" si="1"/>
        <v>0</v>
      </c>
      <c r="G47" s="39"/>
    </row>
    <row r="48" spans="1:7" ht="12.75" customHeight="1">
      <c r="A48" s="109">
        <f aca="true" t="shared" si="4" ref="A48:A55">+A47+0.1</f>
        <v>3.2</v>
      </c>
      <c r="B48" s="110" t="s">
        <v>70</v>
      </c>
      <c r="C48" s="115">
        <v>2</v>
      </c>
      <c r="D48" s="123" t="s">
        <v>3</v>
      </c>
      <c r="E48" s="279"/>
      <c r="F48" s="2">
        <f t="shared" si="1"/>
        <v>0</v>
      </c>
      <c r="G48" s="39"/>
    </row>
    <row r="49" spans="1:7" ht="12.75" customHeight="1">
      <c r="A49" s="109">
        <f t="shared" si="4"/>
        <v>3.3000000000000003</v>
      </c>
      <c r="B49" s="110" t="s">
        <v>164</v>
      </c>
      <c r="C49" s="115">
        <v>2</v>
      </c>
      <c r="D49" s="123" t="s">
        <v>3</v>
      </c>
      <c r="E49" s="279"/>
      <c r="F49" s="2">
        <f t="shared" si="1"/>
        <v>0</v>
      </c>
      <c r="G49" s="39"/>
    </row>
    <row r="50" spans="1:7" ht="12.75" customHeight="1">
      <c r="A50" s="109">
        <f t="shared" si="4"/>
        <v>3.4000000000000004</v>
      </c>
      <c r="B50" s="110" t="s">
        <v>71</v>
      </c>
      <c r="C50" s="115">
        <v>6</v>
      </c>
      <c r="D50" s="123" t="s">
        <v>3</v>
      </c>
      <c r="E50" s="279"/>
      <c r="F50" s="2">
        <f t="shared" si="1"/>
        <v>0</v>
      </c>
      <c r="G50" s="39"/>
    </row>
    <row r="51" spans="1:7" ht="12.75" customHeight="1">
      <c r="A51" s="109">
        <f t="shared" si="4"/>
        <v>3.5000000000000004</v>
      </c>
      <c r="B51" s="110" t="s">
        <v>72</v>
      </c>
      <c r="C51" s="115">
        <v>2</v>
      </c>
      <c r="D51" s="123" t="s">
        <v>3</v>
      </c>
      <c r="E51" s="279"/>
      <c r="F51" s="2">
        <f t="shared" si="1"/>
        <v>0</v>
      </c>
      <c r="G51" s="39"/>
    </row>
    <row r="52" spans="1:7" ht="12.75" customHeight="1">
      <c r="A52" s="109">
        <f t="shared" si="4"/>
        <v>3.6000000000000005</v>
      </c>
      <c r="B52" s="110" t="s">
        <v>73</v>
      </c>
      <c r="C52" s="115">
        <v>2</v>
      </c>
      <c r="D52" s="123" t="s">
        <v>3</v>
      </c>
      <c r="E52" s="279"/>
      <c r="F52" s="2">
        <f t="shared" si="1"/>
        <v>0</v>
      </c>
      <c r="G52" s="39"/>
    </row>
    <row r="53" spans="1:7" ht="12.75" customHeight="1">
      <c r="A53" s="124">
        <f t="shared" si="4"/>
        <v>3.7000000000000006</v>
      </c>
      <c r="B53" s="125" t="s">
        <v>108</v>
      </c>
      <c r="C53" s="126">
        <v>2</v>
      </c>
      <c r="D53" s="127" t="s">
        <v>3</v>
      </c>
      <c r="E53" s="281"/>
      <c r="F53" s="101">
        <f t="shared" si="1"/>
        <v>0</v>
      </c>
      <c r="G53" s="39"/>
    </row>
    <row r="54" spans="1:7" ht="51">
      <c r="A54" s="109">
        <f t="shared" si="4"/>
        <v>3.8000000000000007</v>
      </c>
      <c r="B54" s="110" t="s">
        <v>211</v>
      </c>
      <c r="C54" s="115">
        <v>2</v>
      </c>
      <c r="D54" s="123" t="s">
        <v>3</v>
      </c>
      <c r="E54" s="279"/>
      <c r="F54" s="2">
        <f t="shared" si="1"/>
        <v>0</v>
      </c>
      <c r="G54" s="39"/>
    </row>
    <row r="55" spans="1:7" ht="51">
      <c r="A55" s="109">
        <f t="shared" si="4"/>
        <v>3.900000000000001</v>
      </c>
      <c r="B55" s="110" t="s">
        <v>212</v>
      </c>
      <c r="C55" s="115">
        <v>2</v>
      </c>
      <c r="D55" s="123" t="s">
        <v>3</v>
      </c>
      <c r="E55" s="279"/>
      <c r="F55" s="2">
        <f t="shared" si="1"/>
        <v>0</v>
      </c>
      <c r="G55" s="39"/>
    </row>
    <row r="56" spans="1:7" ht="12.75" customHeight="1">
      <c r="A56" s="113">
        <f>+A47</f>
        <v>3.1</v>
      </c>
      <c r="B56" s="110" t="s">
        <v>165</v>
      </c>
      <c r="C56" s="115">
        <v>2</v>
      </c>
      <c r="D56" s="123" t="s">
        <v>3</v>
      </c>
      <c r="E56" s="279"/>
      <c r="F56" s="2">
        <f t="shared" si="1"/>
        <v>0</v>
      </c>
      <c r="G56" s="39"/>
    </row>
    <row r="57" spans="1:7" ht="13.5" customHeight="1">
      <c r="A57" s="128">
        <f>+A56+0.01</f>
        <v>3.11</v>
      </c>
      <c r="B57" s="129" t="s">
        <v>166</v>
      </c>
      <c r="C57" s="115">
        <v>2</v>
      </c>
      <c r="D57" s="123" t="s">
        <v>3</v>
      </c>
      <c r="E57" s="279"/>
      <c r="F57" s="2">
        <f t="shared" si="1"/>
        <v>0</v>
      </c>
      <c r="G57" s="39"/>
    </row>
    <row r="58" spans="1:7" ht="27" customHeight="1">
      <c r="A58" s="128">
        <f aca="true" t="shared" si="5" ref="A58:A64">+A57+0.01</f>
        <v>3.1199999999999997</v>
      </c>
      <c r="B58" s="110" t="s">
        <v>109</v>
      </c>
      <c r="C58" s="115">
        <v>2</v>
      </c>
      <c r="D58" s="123" t="s">
        <v>3</v>
      </c>
      <c r="E58" s="279"/>
      <c r="F58" s="2">
        <f t="shared" si="1"/>
        <v>0</v>
      </c>
      <c r="G58" s="39"/>
    </row>
    <row r="59" spans="1:7" ht="26.25" customHeight="1">
      <c r="A59" s="128">
        <f t="shared" si="5"/>
        <v>3.1299999999999994</v>
      </c>
      <c r="B59" s="110" t="s">
        <v>110</v>
      </c>
      <c r="C59" s="115">
        <v>2</v>
      </c>
      <c r="D59" s="123" t="s">
        <v>3</v>
      </c>
      <c r="E59" s="279"/>
      <c r="F59" s="2">
        <f t="shared" si="1"/>
        <v>0</v>
      </c>
      <c r="G59" s="39"/>
    </row>
    <row r="60" spans="1:7" ht="26.25" customHeight="1">
      <c r="A60" s="128">
        <v>3.14</v>
      </c>
      <c r="B60" s="110" t="s">
        <v>167</v>
      </c>
      <c r="C60" s="115">
        <v>4</v>
      </c>
      <c r="D60" s="123" t="s">
        <v>3</v>
      </c>
      <c r="E60" s="279"/>
      <c r="F60" s="2">
        <f t="shared" si="1"/>
        <v>0</v>
      </c>
      <c r="G60" s="39"/>
    </row>
    <row r="61" spans="1:7" ht="25.5">
      <c r="A61" s="128">
        <v>3.15</v>
      </c>
      <c r="B61" s="110" t="s">
        <v>266</v>
      </c>
      <c r="C61" s="115">
        <v>2</v>
      </c>
      <c r="D61" s="123" t="s">
        <v>3</v>
      </c>
      <c r="E61" s="279"/>
      <c r="F61" s="2">
        <f t="shared" si="1"/>
        <v>0</v>
      </c>
      <c r="G61" s="39"/>
    </row>
    <row r="62" spans="1:7" ht="15">
      <c r="A62" s="114">
        <v>3.16</v>
      </c>
      <c r="B62" s="110" t="s">
        <v>168</v>
      </c>
      <c r="C62" s="115">
        <v>2</v>
      </c>
      <c r="D62" s="123" t="s">
        <v>3</v>
      </c>
      <c r="E62" s="279"/>
      <c r="F62" s="2">
        <f t="shared" si="1"/>
        <v>0</v>
      </c>
      <c r="G62" s="39"/>
    </row>
    <row r="63" spans="1:7" ht="12.75" customHeight="1">
      <c r="A63" s="114">
        <v>3.17</v>
      </c>
      <c r="B63" s="110" t="s">
        <v>74</v>
      </c>
      <c r="C63" s="115">
        <v>2</v>
      </c>
      <c r="D63" s="123" t="s">
        <v>3</v>
      </c>
      <c r="E63" s="279"/>
      <c r="F63" s="2">
        <f t="shared" si="1"/>
        <v>0</v>
      </c>
      <c r="G63" s="39"/>
    </row>
    <row r="64" spans="1:7" ht="12.75" customHeight="1">
      <c r="A64" s="114">
        <f t="shared" si="5"/>
        <v>3.1799999999999997</v>
      </c>
      <c r="B64" s="110" t="s">
        <v>75</v>
      </c>
      <c r="C64" s="115">
        <v>2</v>
      </c>
      <c r="D64" s="123" t="s">
        <v>3</v>
      </c>
      <c r="E64" s="280"/>
      <c r="F64" s="2">
        <f t="shared" si="1"/>
        <v>0</v>
      </c>
      <c r="G64" s="39"/>
    </row>
    <row r="65" spans="1:7" ht="12.75" customHeight="1">
      <c r="A65" s="114">
        <v>3.19</v>
      </c>
      <c r="B65" s="110" t="s">
        <v>169</v>
      </c>
      <c r="C65" s="115">
        <v>5</v>
      </c>
      <c r="D65" s="123" t="s">
        <v>3</v>
      </c>
      <c r="E65" s="279"/>
      <c r="F65" s="2">
        <f t="shared" si="1"/>
        <v>0</v>
      </c>
      <c r="G65" s="39"/>
    </row>
    <row r="66" spans="1:7" ht="12.75" customHeight="1">
      <c r="A66" s="114">
        <v>3.2</v>
      </c>
      <c r="B66" s="110" t="s">
        <v>170</v>
      </c>
      <c r="C66" s="115">
        <v>4</v>
      </c>
      <c r="D66" s="123" t="s">
        <v>3</v>
      </c>
      <c r="E66" s="279"/>
      <c r="F66" s="2">
        <f t="shared" si="1"/>
        <v>0</v>
      </c>
      <c r="G66" s="39"/>
    </row>
    <row r="67" spans="1:7" ht="12.75" customHeight="1">
      <c r="A67" s="114">
        <v>3.21</v>
      </c>
      <c r="B67" s="110" t="s">
        <v>171</v>
      </c>
      <c r="C67" s="115">
        <v>200</v>
      </c>
      <c r="D67" s="123" t="s">
        <v>16</v>
      </c>
      <c r="E67" s="279"/>
      <c r="F67" s="2">
        <f t="shared" si="1"/>
        <v>0</v>
      </c>
      <c r="G67" s="39"/>
    </row>
    <row r="68" spans="1:7" ht="12.75" customHeight="1">
      <c r="A68" s="114">
        <v>3.22</v>
      </c>
      <c r="B68" s="110" t="s">
        <v>111</v>
      </c>
      <c r="C68" s="115">
        <v>2</v>
      </c>
      <c r="D68" s="123" t="s">
        <v>3</v>
      </c>
      <c r="E68" s="279"/>
      <c r="F68" s="2">
        <f t="shared" si="1"/>
        <v>0</v>
      </c>
      <c r="G68" s="39"/>
    </row>
    <row r="69" spans="1:7" ht="12.75" customHeight="1">
      <c r="A69" s="114"/>
      <c r="B69" s="110"/>
      <c r="C69" s="115"/>
      <c r="D69" s="123"/>
      <c r="E69" s="279"/>
      <c r="F69" s="2"/>
      <c r="G69" s="39"/>
    </row>
    <row r="70" spans="1:8" ht="12.75" customHeight="1">
      <c r="A70" s="130">
        <v>4</v>
      </c>
      <c r="B70" s="131" t="s">
        <v>267</v>
      </c>
      <c r="C70" s="33"/>
      <c r="D70" s="123"/>
      <c r="E70" s="279"/>
      <c r="F70" s="2"/>
      <c r="G70" s="39"/>
      <c r="H70" s="52"/>
    </row>
    <row r="71" spans="1:7" ht="6.75" customHeight="1">
      <c r="A71" s="132"/>
      <c r="B71" s="129"/>
      <c r="C71" s="33"/>
      <c r="D71" s="123"/>
      <c r="E71" s="279"/>
      <c r="F71" s="2"/>
      <c r="G71" s="39"/>
    </row>
    <row r="72" spans="1:11" s="36" customFormat="1" ht="15.75" customHeight="1">
      <c r="A72" s="133">
        <v>4.1</v>
      </c>
      <c r="B72" s="129" t="s">
        <v>4</v>
      </c>
      <c r="C72" s="33">
        <v>1</v>
      </c>
      <c r="D72" s="123" t="s">
        <v>10</v>
      </c>
      <c r="E72" s="279"/>
      <c r="F72" s="2">
        <f aca="true" t="shared" si="6" ref="F72:F91">ROUND(C72*E72,2)</f>
        <v>0</v>
      </c>
      <c r="G72" s="39"/>
      <c r="H72" s="40"/>
      <c r="K72" s="43"/>
    </row>
    <row r="73" spans="1:11" s="38" customFormat="1" ht="12.75" customHeight="1">
      <c r="A73" s="133">
        <v>4.2</v>
      </c>
      <c r="B73" s="129" t="s">
        <v>104</v>
      </c>
      <c r="C73" s="33">
        <v>1</v>
      </c>
      <c r="D73" s="123" t="s">
        <v>10</v>
      </c>
      <c r="E73" s="279"/>
      <c r="F73" s="2">
        <f t="shared" si="6"/>
        <v>0</v>
      </c>
      <c r="G73" s="39"/>
      <c r="H73" s="37"/>
      <c r="I73" s="36"/>
      <c r="J73" s="43"/>
      <c r="K73" s="43"/>
    </row>
    <row r="74" spans="1:11" s="36" customFormat="1" ht="12.75" customHeight="1">
      <c r="A74" s="132"/>
      <c r="B74" s="129"/>
      <c r="C74" s="33"/>
      <c r="D74" s="123"/>
      <c r="E74" s="279"/>
      <c r="F74" s="2"/>
      <c r="G74" s="39"/>
      <c r="H74" s="53"/>
      <c r="J74" s="54"/>
      <c r="K74" s="43"/>
    </row>
    <row r="75" spans="1:11" s="36" customFormat="1" ht="12.75" customHeight="1">
      <c r="A75" s="134">
        <v>4.3</v>
      </c>
      <c r="B75" s="135" t="s">
        <v>221</v>
      </c>
      <c r="C75" s="33"/>
      <c r="D75" s="123"/>
      <c r="E75" s="280"/>
      <c r="F75" s="2"/>
      <c r="G75" s="39"/>
      <c r="H75" s="53"/>
      <c r="J75" s="54"/>
      <c r="K75" s="43"/>
    </row>
    <row r="76" spans="1:13" s="36" customFormat="1" ht="12.75" customHeight="1">
      <c r="A76" s="132" t="s">
        <v>148</v>
      </c>
      <c r="B76" s="129" t="s">
        <v>188</v>
      </c>
      <c r="C76" s="33">
        <v>0.55</v>
      </c>
      <c r="D76" s="123" t="s">
        <v>2</v>
      </c>
      <c r="E76" s="279"/>
      <c r="F76" s="2">
        <f t="shared" si="6"/>
        <v>0</v>
      </c>
      <c r="G76" s="39"/>
      <c r="H76" s="53"/>
      <c r="J76" s="55"/>
      <c r="K76" s="55"/>
      <c r="L76" s="55"/>
      <c r="M76" s="55"/>
    </row>
    <row r="77" spans="1:13" ht="15">
      <c r="A77" s="132" t="s">
        <v>149</v>
      </c>
      <c r="B77" s="129" t="s">
        <v>138</v>
      </c>
      <c r="C77" s="33">
        <v>0.18</v>
      </c>
      <c r="D77" s="123" t="s">
        <v>2</v>
      </c>
      <c r="E77" s="279"/>
      <c r="F77" s="2">
        <f t="shared" si="6"/>
        <v>0</v>
      </c>
      <c r="G77" s="39"/>
      <c r="H77" s="53"/>
      <c r="J77" s="56"/>
      <c r="K77" s="32"/>
      <c r="L77" s="32"/>
      <c r="M77" s="32"/>
    </row>
    <row r="78" spans="1:8" ht="15">
      <c r="A78" s="132" t="s">
        <v>150</v>
      </c>
      <c r="B78" s="129" t="s">
        <v>187</v>
      </c>
      <c r="C78" s="33">
        <v>0.84</v>
      </c>
      <c r="D78" s="123" t="s">
        <v>2</v>
      </c>
      <c r="E78" s="279"/>
      <c r="F78" s="2">
        <f t="shared" si="6"/>
        <v>0</v>
      </c>
      <c r="G78" s="39"/>
      <c r="H78" s="53"/>
    </row>
    <row r="79" spans="1:8" s="36" customFormat="1" ht="11.25" customHeight="1">
      <c r="A79" s="132"/>
      <c r="B79" s="129"/>
      <c r="C79" s="33"/>
      <c r="D79" s="123"/>
      <c r="E79" s="279"/>
      <c r="F79" s="2"/>
      <c r="G79" s="39"/>
      <c r="H79" s="53"/>
    </row>
    <row r="80" spans="1:8" ht="12" customHeight="1">
      <c r="A80" s="134">
        <v>4.4</v>
      </c>
      <c r="B80" s="131" t="s">
        <v>139</v>
      </c>
      <c r="C80" s="33"/>
      <c r="D80" s="123"/>
      <c r="E80" s="279"/>
      <c r="F80" s="2"/>
      <c r="G80" s="39"/>
      <c r="H80" s="53"/>
    </row>
    <row r="81" spans="1:8" ht="12.75" customHeight="1">
      <c r="A81" s="133" t="s">
        <v>151</v>
      </c>
      <c r="B81" s="129" t="s">
        <v>140</v>
      </c>
      <c r="C81" s="33">
        <v>8.82</v>
      </c>
      <c r="D81" s="123" t="s">
        <v>12</v>
      </c>
      <c r="E81" s="279"/>
      <c r="F81" s="2">
        <f t="shared" si="6"/>
        <v>0</v>
      </c>
      <c r="G81" s="39"/>
      <c r="H81" s="53"/>
    </row>
    <row r="82" spans="1:8" ht="15">
      <c r="A82" s="132"/>
      <c r="B82" s="129"/>
      <c r="C82" s="33"/>
      <c r="D82" s="123"/>
      <c r="E82" s="279"/>
      <c r="F82" s="2"/>
      <c r="G82" s="39"/>
      <c r="H82" s="53"/>
    </row>
    <row r="83" spans="1:8" ht="12.75" customHeight="1">
      <c r="A83" s="134">
        <v>4.5</v>
      </c>
      <c r="B83" s="131" t="s">
        <v>141</v>
      </c>
      <c r="C83" s="33"/>
      <c r="D83" s="123"/>
      <c r="E83" s="279"/>
      <c r="F83" s="2"/>
      <c r="G83" s="39"/>
      <c r="H83" s="53"/>
    </row>
    <row r="84" spans="1:8" ht="12.75" customHeight="1">
      <c r="A84" s="133" t="s">
        <v>152</v>
      </c>
      <c r="B84" s="129" t="s">
        <v>15</v>
      </c>
      <c r="C84" s="33">
        <v>8.82</v>
      </c>
      <c r="D84" s="123" t="s">
        <v>12</v>
      </c>
      <c r="E84" s="279"/>
      <c r="F84" s="2">
        <f t="shared" si="6"/>
        <v>0</v>
      </c>
      <c r="G84" s="39"/>
      <c r="H84" s="53"/>
    </row>
    <row r="85" spans="1:8" ht="12.75" customHeight="1">
      <c r="A85" s="133" t="s">
        <v>153</v>
      </c>
      <c r="B85" s="129" t="s">
        <v>142</v>
      </c>
      <c r="C85" s="33">
        <v>2.25</v>
      </c>
      <c r="D85" s="123" t="s">
        <v>12</v>
      </c>
      <c r="E85" s="279"/>
      <c r="F85" s="2">
        <f t="shared" si="6"/>
        <v>0</v>
      </c>
      <c r="G85" s="39"/>
      <c r="H85" s="53"/>
    </row>
    <row r="86" spans="1:8" ht="12.75" customHeight="1">
      <c r="A86" s="133" t="s">
        <v>154</v>
      </c>
      <c r="B86" s="129" t="s">
        <v>143</v>
      </c>
      <c r="C86" s="33">
        <v>2.25</v>
      </c>
      <c r="D86" s="123" t="s">
        <v>12</v>
      </c>
      <c r="E86" s="280"/>
      <c r="F86" s="2">
        <f t="shared" si="6"/>
        <v>0</v>
      </c>
      <c r="G86" s="39"/>
      <c r="H86" s="53"/>
    </row>
    <row r="87" spans="1:8" ht="12.75" customHeight="1">
      <c r="A87" s="133" t="s">
        <v>155</v>
      </c>
      <c r="B87" s="129" t="s">
        <v>144</v>
      </c>
      <c r="C87" s="33">
        <v>2.25</v>
      </c>
      <c r="D87" s="123" t="s">
        <v>12</v>
      </c>
      <c r="E87" s="279"/>
      <c r="F87" s="2">
        <f t="shared" si="6"/>
        <v>0</v>
      </c>
      <c r="G87" s="39"/>
      <c r="H87" s="53"/>
    </row>
    <row r="88" spans="1:8" ht="12.75" customHeight="1">
      <c r="A88" s="133" t="s">
        <v>156</v>
      </c>
      <c r="B88" s="129" t="s">
        <v>145</v>
      </c>
      <c r="C88" s="33">
        <v>12</v>
      </c>
      <c r="D88" s="123" t="s">
        <v>1</v>
      </c>
      <c r="E88" s="279"/>
      <c r="F88" s="2">
        <f t="shared" si="6"/>
        <v>0</v>
      </c>
      <c r="G88" s="39"/>
      <c r="H88" s="53"/>
    </row>
    <row r="89" spans="1:8" ht="11.25" customHeight="1">
      <c r="A89" s="132"/>
      <c r="B89" s="129"/>
      <c r="C89" s="33"/>
      <c r="D89" s="123"/>
      <c r="E89" s="279"/>
      <c r="F89" s="2"/>
      <c r="G89" s="39"/>
      <c r="H89" s="53"/>
    </row>
    <row r="90" spans="1:8" ht="27" customHeight="1">
      <c r="A90" s="133">
        <v>4.6</v>
      </c>
      <c r="B90" s="129" t="s">
        <v>146</v>
      </c>
      <c r="C90" s="34">
        <v>1</v>
      </c>
      <c r="D90" s="136" t="s">
        <v>3</v>
      </c>
      <c r="E90" s="279"/>
      <c r="F90" s="2">
        <f t="shared" si="6"/>
        <v>0</v>
      </c>
      <c r="G90" s="39"/>
      <c r="H90" s="53"/>
    </row>
    <row r="91" spans="1:8" ht="15">
      <c r="A91" s="133">
        <v>4.7</v>
      </c>
      <c r="B91" s="129" t="s">
        <v>147</v>
      </c>
      <c r="C91" s="33">
        <v>3.6</v>
      </c>
      <c r="D91" s="123" t="s">
        <v>12</v>
      </c>
      <c r="E91" s="279"/>
      <c r="F91" s="2">
        <f t="shared" si="6"/>
        <v>0</v>
      </c>
      <c r="G91" s="39"/>
      <c r="H91" s="53"/>
    </row>
    <row r="92" spans="1:8" ht="15">
      <c r="A92" s="137"/>
      <c r="B92" s="138" t="s">
        <v>137</v>
      </c>
      <c r="C92" s="139"/>
      <c r="D92" s="140"/>
      <c r="E92" s="279"/>
      <c r="F92" s="2">
        <f>SUM(F11:F91)</f>
        <v>0</v>
      </c>
      <c r="G92" s="39"/>
      <c r="H92" s="53"/>
    </row>
    <row r="93" spans="1:8" ht="10.5" customHeight="1">
      <c r="A93" s="326"/>
      <c r="B93" s="327"/>
      <c r="C93" s="328"/>
      <c r="D93" s="329"/>
      <c r="E93" s="330"/>
      <c r="F93" s="331"/>
      <c r="G93" s="39"/>
      <c r="H93" s="53"/>
    </row>
    <row r="94" spans="1:8" ht="38.25">
      <c r="A94" s="141" t="s">
        <v>6</v>
      </c>
      <c r="B94" s="142" t="s">
        <v>91</v>
      </c>
      <c r="C94" s="143"/>
      <c r="D94" s="144"/>
      <c r="E94" s="279"/>
      <c r="F94" s="2"/>
      <c r="G94" s="39"/>
      <c r="H94" s="53"/>
    </row>
    <row r="95" spans="1:8" ht="15">
      <c r="A95" s="145"/>
      <c r="B95" s="142"/>
      <c r="C95" s="146"/>
      <c r="D95" s="147"/>
      <c r="E95" s="279"/>
      <c r="F95" s="2"/>
      <c r="G95" s="39"/>
      <c r="H95" s="53"/>
    </row>
    <row r="96" spans="1:8" ht="15">
      <c r="A96" s="201">
        <v>1</v>
      </c>
      <c r="B96" s="157" t="s">
        <v>271</v>
      </c>
      <c r="C96" s="146">
        <v>960</v>
      </c>
      <c r="D96" s="147" t="s">
        <v>17</v>
      </c>
      <c r="E96" s="279"/>
      <c r="F96" s="2">
        <f>ROUND((E96*C96),2)</f>
        <v>0</v>
      </c>
      <c r="G96" s="39"/>
      <c r="H96" s="53"/>
    </row>
    <row r="97" spans="1:8" ht="15">
      <c r="A97" s="145"/>
      <c r="B97" s="142"/>
      <c r="C97" s="146"/>
      <c r="D97" s="147"/>
      <c r="E97" s="280"/>
      <c r="F97" s="2">
        <f aca="true" t="shared" si="7" ref="F97:F168">ROUND((E97*C97),2)</f>
        <v>0</v>
      </c>
      <c r="G97" s="39"/>
      <c r="H97" s="53"/>
    </row>
    <row r="98" spans="1:8" ht="15">
      <c r="A98" s="145">
        <v>2</v>
      </c>
      <c r="B98" s="150" t="s">
        <v>195</v>
      </c>
      <c r="C98" s="146"/>
      <c r="D98" s="147"/>
      <c r="E98" s="279"/>
      <c r="F98" s="2"/>
      <c r="G98" s="39"/>
      <c r="H98" s="53"/>
    </row>
    <row r="99" spans="1:8" ht="15">
      <c r="A99" s="151">
        <v>2.1</v>
      </c>
      <c r="B99" s="118" t="s">
        <v>268</v>
      </c>
      <c r="C99" s="146">
        <v>1410</v>
      </c>
      <c r="D99" s="152" t="s">
        <v>17</v>
      </c>
      <c r="E99" s="279"/>
      <c r="F99" s="2">
        <f>ROUND((E99*C99),2)</f>
        <v>0</v>
      </c>
      <c r="G99" s="39"/>
      <c r="H99" s="53"/>
    </row>
    <row r="100" spans="1:8" ht="15">
      <c r="A100" s="151">
        <v>2.2</v>
      </c>
      <c r="B100" s="118" t="s">
        <v>269</v>
      </c>
      <c r="C100" s="146">
        <v>599.25</v>
      </c>
      <c r="D100" s="152" t="s">
        <v>12</v>
      </c>
      <c r="E100" s="279"/>
      <c r="F100" s="2">
        <f>ROUND((E100*C100),2)</f>
        <v>0</v>
      </c>
      <c r="G100" s="39"/>
      <c r="H100" s="53"/>
    </row>
    <row r="101" spans="1:8" ht="15">
      <c r="A101" s="151">
        <v>2.3</v>
      </c>
      <c r="B101" s="153" t="s">
        <v>131</v>
      </c>
      <c r="C101" s="146">
        <v>38.95125</v>
      </c>
      <c r="D101" s="154" t="s">
        <v>2</v>
      </c>
      <c r="E101" s="279"/>
      <c r="F101" s="2">
        <f>ROUND((E101*C101),2)</f>
        <v>0</v>
      </c>
      <c r="G101" s="39"/>
      <c r="H101" s="53"/>
    </row>
    <row r="102" spans="1:8" ht="15">
      <c r="A102" s="145"/>
      <c r="B102" s="142"/>
      <c r="C102" s="146"/>
      <c r="D102" s="147"/>
      <c r="E102" s="279"/>
      <c r="F102" s="2"/>
      <c r="G102" s="39"/>
      <c r="H102" s="53"/>
    </row>
    <row r="103" spans="1:8" ht="15">
      <c r="A103" s="155">
        <v>3</v>
      </c>
      <c r="B103" s="150" t="s">
        <v>39</v>
      </c>
      <c r="C103" s="146"/>
      <c r="D103" s="154"/>
      <c r="E103" s="279"/>
      <c r="F103" s="2">
        <f t="shared" si="7"/>
        <v>0</v>
      </c>
      <c r="G103" s="39"/>
      <c r="H103" s="53"/>
    </row>
    <row r="104" spans="1:8" ht="15">
      <c r="A104" s="156">
        <v>3.1</v>
      </c>
      <c r="B104" s="118" t="s">
        <v>40</v>
      </c>
      <c r="C104" s="146">
        <v>761.85</v>
      </c>
      <c r="D104" s="154" t="s">
        <v>2</v>
      </c>
      <c r="E104" s="279"/>
      <c r="F104" s="2">
        <f t="shared" si="7"/>
        <v>0</v>
      </c>
      <c r="G104" s="39"/>
      <c r="H104" s="53"/>
    </row>
    <row r="105" spans="1:8" ht="15">
      <c r="A105" s="156">
        <v>3.2</v>
      </c>
      <c r="B105" s="118" t="s">
        <v>76</v>
      </c>
      <c r="C105" s="146">
        <v>66.15</v>
      </c>
      <c r="D105" s="154" t="s">
        <v>2</v>
      </c>
      <c r="E105" s="279"/>
      <c r="F105" s="2">
        <f t="shared" si="7"/>
        <v>0</v>
      </c>
      <c r="G105" s="39"/>
      <c r="H105" s="53"/>
    </row>
    <row r="106" spans="1:8" ht="25.5">
      <c r="A106" s="156">
        <v>3.3</v>
      </c>
      <c r="B106" s="118" t="s">
        <v>125</v>
      </c>
      <c r="C106" s="146">
        <v>645.32</v>
      </c>
      <c r="D106" s="154" t="s">
        <v>2</v>
      </c>
      <c r="E106" s="279"/>
      <c r="F106" s="2">
        <f t="shared" si="7"/>
        <v>0</v>
      </c>
      <c r="G106" s="39"/>
      <c r="H106" s="53"/>
    </row>
    <row r="107" spans="1:8" ht="15">
      <c r="A107" s="151">
        <v>3.4</v>
      </c>
      <c r="B107" s="153" t="s">
        <v>131</v>
      </c>
      <c r="C107" s="146">
        <v>139.83</v>
      </c>
      <c r="D107" s="154" t="s">
        <v>2</v>
      </c>
      <c r="E107" s="279"/>
      <c r="F107" s="2">
        <f t="shared" si="7"/>
        <v>0</v>
      </c>
      <c r="G107" s="39"/>
      <c r="H107" s="53"/>
    </row>
    <row r="108" spans="1:8" ht="12.75" customHeight="1">
      <c r="A108" s="151"/>
      <c r="B108" s="157"/>
      <c r="C108" s="146"/>
      <c r="D108" s="147"/>
      <c r="E108" s="280"/>
      <c r="F108" s="2">
        <f t="shared" si="7"/>
        <v>0</v>
      </c>
      <c r="G108" s="39"/>
      <c r="H108" s="53"/>
    </row>
    <row r="109" spans="1:8" ht="15">
      <c r="A109" s="145">
        <v>4</v>
      </c>
      <c r="B109" s="158" t="s">
        <v>41</v>
      </c>
      <c r="C109" s="159"/>
      <c r="D109" s="147"/>
      <c r="E109" s="279"/>
      <c r="F109" s="2">
        <f t="shared" si="7"/>
        <v>0</v>
      </c>
      <c r="G109" s="39"/>
      <c r="H109" s="53"/>
    </row>
    <row r="110" spans="1:8" ht="15">
      <c r="A110" s="160">
        <v>4.1</v>
      </c>
      <c r="B110" s="157" t="s">
        <v>43</v>
      </c>
      <c r="C110" s="146">
        <v>880.65</v>
      </c>
      <c r="D110" s="144" t="s">
        <v>17</v>
      </c>
      <c r="E110" s="279"/>
      <c r="F110" s="2">
        <f t="shared" si="7"/>
        <v>0</v>
      </c>
      <c r="G110" s="39"/>
      <c r="H110" s="53"/>
    </row>
    <row r="111" spans="1:8" ht="15">
      <c r="A111" s="160">
        <v>4.2</v>
      </c>
      <c r="B111" s="157" t="s">
        <v>132</v>
      </c>
      <c r="C111" s="146">
        <v>107.1</v>
      </c>
      <c r="D111" s="144" t="s">
        <v>17</v>
      </c>
      <c r="E111" s="279"/>
      <c r="F111" s="2">
        <f t="shared" si="7"/>
        <v>0</v>
      </c>
      <c r="G111" s="39"/>
      <c r="H111" s="53"/>
    </row>
    <row r="112" spans="1:8" ht="15">
      <c r="A112" s="156"/>
      <c r="B112" s="157"/>
      <c r="C112" s="119"/>
      <c r="D112" s="147"/>
      <c r="E112" s="279"/>
      <c r="F112" s="2">
        <f t="shared" si="7"/>
        <v>0</v>
      </c>
      <c r="G112" s="39"/>
      <c r="H112" s="53"/>
    </row>
    <row r="113" spans="1:8" ht="15">
      <c r="A113" s="145">
        <v>5</v>
      </c>
      <c r="B113" s="142" t="s">
        <v>19</v>
      </c>
      <c r="C113" s="146"/>
      <c r="D113" s="144"/>
      <c r="E113" s="279"/>
      <c r="F113" s="2">
        <f t="shared" si="7"/>
        <v>0</v>
      </c>
      <c r="G113" s="39"/>
      <c r="H113" s="53"/>
    </row>
    <row r="114" spans="1:8" ht="15">
      <c r="A114" s="161">
        <v>5.1</v>
      </c>
      <c r="B114" s="157" t="s">
        <v>43</v>
      </c>
      <c r="C114" s="146">
        <v>880.65</v>
      </c>
      <c r="D114" s="144" t="s">
        <v>17</v>
      </c>
      <c r="E114" s="280"/>
      <c r="F114" s="2">
        <f t="shared" si="7"/>
        <v>0</v>
      </c>
      <c r="G114" s="39"/>
      <c r="H114" s="53"/>
    </row>
    <row r="115" spans="1:8" ht="15">
      <c r="A115" s="161">
        <v>5.2</v>
      </c>
      <c r="B115" s="157" t="s">
        <v>132</v>
      </c>
      <c r="C115" s="146">
        <v>107.1</v>
      </c>
      <c r="D115" s="144" t="s">
        <v>17</v>
      </c>
      <c r="E115" s="280"/>
      <c r="F115" s="2">
        <f t="shared" si="7"/>
        <v>0</v>
      </c>
      <c r="G115" s="39"/>
      <c r="H115" s="53"/>
    </row>
    <row r="116" spans="1:8" ht="13.5" customHeight="1">
      <c r="A116" s="162"/>
      <c r="B116" s="157"/>
      <c r="C116" s="146"/>
      <c r="D116" s="144"/>
      <c r="E116" s="280"/>
      <c r="F116" s="2">
        <f t="shared" si="7"/>
        <v>0</v>
      </c>
      <c r="G116" s="39"/>
      <c r="H116" s="53"/>
    </row>
    <row r="117" spans="1:8" ht="12.75" customHeight="1">
      <c r="A117" s="163">
        <v>6</v>
      </c>
      <c r="B117" s="150" t="s">
        <v>272</v>
      </c>
      <c r="C117" s="146"/>
      <c r="D117" s="144"/>
      <c r="E117" s="280"/>
      <c r="F117" s="2">
        <f t="shared" si="7"/>
        <v>0</v>
      </c>
      <c r="G117" s="39"/>
      <c r="H117" s="53"/>
    </row>
    <row r="118" spans="1:8" ht="25.5">
      <c r="A118" s="164">
        <v>6.1</v>
      </c>
      <c r="B118" s="157" t="s">
        <v>100</v>
      </c>
      <c r="C118" s="146">
        <v>40</v>
      </c>
      <c r="D118" s="154" t="s">
        <v>101</v>
      </c>
      <c r="E118" s="279"/>
      <c r="F118" s="2">
        <f t="shared" si="7"/>
        <v>0</v>
      </c>
      <c r="G118" s="39"/>
      <c r="H118" s="53"/>
    </row>
    <row r="119" spans="1:8" ht="38.25">
      <c r="A119" s="165">
        <v>6.2</v>
      </c>
      <c r="B119" s="157" t="s">
        <v>273</v>
      </c>
      <c r="C119" s="146">
        <v>54</v>
      </c>
      <c r="D119" s="154" t="s">
        <v>17</v>
      </c>
      <c r="E119" s="279"/>
      <c r="F119" s="2">
        <f t="shared" si="7"/>
        <v>0</v>
      </c>
      <c r="G119" s="39"/>
      <c r="H119" s="53"/>
    </row>
    <row r="120" spans="1:8" ht="25.5">
      <c r="A120" s="165">
        <v>6.3</v>
      </c>
      <c r="B120" s="157" t="s">
        <v>126</v>
      </c>
      <c r="C120" s="146">
        <v>4</v>
      </c>
      <c r="D120" s="154" t="s">
        <v>5</v>
      </c>
      <c r="E120" s="279"/>
      <c r="F120" s="2">
        <f t="shared" si="7"/>
        <v>0</v>
      </c>
      <c r="G120" s="39"/>
      <c r="H120" s="53"/>
    </row>
    <row r="121" spans="1:8" ht="25.5">
      <c r="A121" s="161">
        <v>6.4</v>
      </c>
      <c r="B121" s="157" t="s">
        <v>130</v>
      </c>
      <c r="C121" s="146">
        <v>5</v>
      </c>
      <c r="D121" s="154" t="s">
        <v>102</v>
      </c>
      <c r="E121" s="279"/>
      <c r="F121" s="2">
        <f t="shared" si="7"/>
        <v>0</v>
      </c>
      <c r="G121" s="39"/>
      <c r="H121" s="53"/>
    </row>
    <row r="122" spans="1:8" ht="25.5">
      <c r="A122" s="164">
        <v>6.5</v>
      </c>
      <c r="B122" s="157" t="s">
        <v>129</v>
      </c>
      <c r="C122" s="146">
        <v>5</v>
      </c>
      <c r="D122" s="154" t="s">
        <v>102</v>
      </c>
      <c r="E122" s="279"/>
      <c r="F122" s="2">
        <f t="shared" si="7"/>
        <v>0</v>
      </c>
      <c r="G122" s="39"/>
      <c r="H122" s="53"/>
    </row>
    <row r="123" spans="1:8" ht="15">
      <c r="A123" s="156">
        <v>6.6</v>
      </c>
      <c r="B123" s="118" t="s">
        <v>127</v>
      </c>
      <c r="C123" s="146">
        <v>17</v>
      </c>
      <c r="D123" s="112" t="s">
        <v>5</v>
      </c>
      <c r="E123" s="279"/>
      <c r="F123" s="2">
        <f t="shared" si="7"/>
        <v>0</v>
      </c>
      <c r="G123" s="39"/>
      <c r="H123" s="53"/>
    </row>
    <row r="124" spans="1:8" ht="15">
      <c r="A124" s="156">
        <v>6.7</v>
      </c>
      <c r="B124" s="118" t="s">
        <v>128</v>
      </c>
      <c r="C124" s="146">
        <v>2</v>
      </c>
      <c r="D124" s="112" t="s">
        <v>5</v>
      </c>
      <c r="E124" s="279"/>
      <c r="F124" s="2">
        <f t="shared" si="7"/>
        <v>0</v>
      </c>
      <c r="G124" s="39"/>
      <c r="H124" s="53"/>
    </row>
    <row r="125" spans="1:8" ht="15">
      <c r="A125" s="156"/>
      <c r="B125" s="118"/>
      <c r="C125" s="146"/>
      <c r="D125" s="112"/>
      <c r="E125" s="279"/>
      <c r="F125" s="2">
        <f t="shared" si="7"/>
        <v>0</v>
      </c>
      <c r="G125" s="39"/>
      <c r="H125" s="53"/>
    </row>
    <row r="126" spans="1:8" ht="25.5">
      <c r="A126" s="155">
        <v>8</v>
      </c>
      <c r="B126" s="166" t="s">
        <v>42</v>
      </c>
      <c r="C126" s="146"/>
      <c r="D126" s="154"/>
      <c r="E126" s="279"/>
      <c r="F126" s="2">
        <f t="shared" si="7"/>
        <v>0</v>
      </c>
      <c r="G126" s="39"/>
      <c r="H126" s="53"/>
    </row>
    <row r="127" spans="1:8" ht="25.5">
      <c r="A127" s="156">
        <v>8.1</v>
      </c>
      <c r="B127" s="167" t="s">
        <v>185</v>
      </c>
      <c r="C127" s="146">
        <v>1</v>
      </c>
      <c r="D127" s="154" t="s">
        <v>3</v>
      </c>
      <c r="E127" s="279"/>
      <c r="F127" s="2">
        <f>ROUND((E127*C127),2)</f>
        <v>0</v>
      </c>
      <c r="G127" s="39"/>
      <c r="H127" s="53"/>
    </row>
    <row r="128" spans="1:8" ht="25.5">
      <c r="A128" s="156">
        <v>8.2</v>
      </c>
      <c r="B128" s="118" t="s">
        <v>114</v>
      </c>
      <c r="C128" s="146">
        <v>1</v>
      </c>
      <c r="D128" s="154" t="s">
        <v>3</v>
      </c>
      <c r="E128" s="279"/>
      <c r="F128" s="2">
        <f>ROUND((E128*C128),2)</f>
        <v>0</v>
      </c>
      <c r="G128" s="39"/>
      <c r="H128" s="53"/>
    </row>
    <row r="129" spans="1:8" ht="15" customHeight="1">
      <c r="A129" s="156">
        <v>8.3</v>
      </c>
      <c r="B129" s="118" t="s">
        <v>172</v>
      </c>
      <c r="C129" s="146">
        <v>1</v>
      </c>
      <c r="D129" s="154" t="s">
        <v>3</v>
      </c>
      <c r="E129" s="279"/>
      <c r="F129" s="2">
        <f t="shared" si="7"/>
        <v>0</v>
      </c>
      <c r="G129" s="39"/>
      <c r="H129" s="53"/>
    </row>
    <row r="130" spans="1:8" ht="15" customHeight="1">
      <c r="A130" s="156">
        <v>8.4</v>
      </c>
      <c r="B130" s="167" t="s">
        <v>175</v>
      </c>
      <c r="C130" s="146">
        <v>1</v>
      </c>
      <c r="D130" s="154" t="s">
        <v>3</v>
      </c>
      <c r="E130" s="279"/>
      <c r="F130" s="2">
        <f t="shared" si="7"/>
        <v>0</v>
      </c>
      <c r="G130" s="39"/>
      <c r="H130" s="53"/>
    </row>
    <row r="131" spans="1:8" ht="15" customHeight="1">
      <c r="A131" s="332">
        <v>8.5</v>
      </c>
      <c r="B131" s="333" t="s">
        <v>191</v>
      </c>
      <c r="C131" s="334">
        <v>1</v>
      </c>
      <c r="D131" s="335" t="s">
        <v>3</v>
      </c>
      <c r="E131" s="330"/>
      <c r="F131" s="331">
        <f>ROUND((E131*C131),2)</f>
        <v>0</v>
      </c>
      <c r="G131" s="39"/>
      <c r="H131" s="53"/>
    </row>
    <row r="132" spans="1:8" ht="15" customHeight="1">
      <c r="A132" s="156">
        <v>8.6</v>
      </c>
      <c r="B132" s="167" t="s">
        <v>214</v>
      </c>
      <c r="C132" s="146">
        <v>1</v>
      </c>
      <c r="D132" s="154" t="s">
        <v>3</v>
      </c>
      <c r="E132" s="282"/>
      <c r="F132" s="282">
        <f>ROUND((E132*C132),2)</f>
        <v>0</v>
      </c>
      <c r="G132" s="39"/>
      <c r="H132" s="53"/>
    </row>
    <row r="133" spans="1:8" ht="15" customHeight="1">
      <c r="A133" s="156">
        <v>7.7</v>
      </c>
      <c r="B133" s="167" t="s">
        <v>180</v>
      </c>
      <c r="C133" s="146">
        <v>1</v>
      </c>
      <c r="D133" s="154" t="s">
        <v>3</v>
      </c>
      <c r="E133" s="282"/>
      <c r="F133" s="282">
        <f>ROUND((E133*C133),2)</f>
        <v>0</v>
      </c>
      <c r="G133" s="39"/>
      <c r="H133" s="53"/>
    </row>
    <row r="134" spans="1:8" ht="15" customHeight="1">
      <c r="A134" s="156">
        <v>8.8</v>
      </c>
      <c r="B134" s="167" t="s">
        <v>183</v>
      </c>
      <c r="C134" s="146">
        <v>2</v>
      </c>
      <c r="D134" s="154" t="s">
        <v>3</v>
      </c>
      <c r="E134" s="282"/>
      <c r="F134" s="282">
        <f>ROUND((E134*C134),2)</f>
        <v>0</v>
      </c>
      <c r="G134" s="39"/>
      <c r="H134" s="53"/>
    </row>
    <row r="135" spans="1:8" ht="15" customHeight="1">
      <c r="A135" s="156">
        <v>8.9</v>
      </c>
      <c r="B135" s="167" t="s">
        <v>182</v>
      </c>
      <c r="C135" s="146">
        <v>2</v>
      </c>
      <c r="D135" s="154" t="s">
        <v>3</v>
      </c>
      <c r="E135" s="282"/>
      <c r="F135" s="282">
        <f>ROUND((E135*C135),2)</f>
        <v>0</v>
      </c>
      <c r="G135" s="39"/>
      <c r="H135" s="53"/>
    </row>
    <row r="136" spans="1:8" ht="15" customHeight="1">
      <c r="A136" s="168">
        <v>8.1</v>
      </c>
      <c r="B136" s="167" t="s">
        <v>192</v>
      </c>
      <c r="C136" s="146">
        <v>1</v>
      </c>
      <c r="D136" s="154" t="s">
        <v>3</v>
      </c>
      <c r="E136" s="282"/>
      <c r="F136" s="282">
        <f t="shared" si="7"/>
        <v>0</v>
      </c>
      <c r="G136" s="39"/>
      <c r="H136" s="53"/>
    </row>
    <row r="137" spans="1:8" ht="15">
      <c r="A137" s="168">
        <v>8.11</v>
      </c>
      <c r="B137" s="118" t="s">
        <v>184</v>
      </c>
      <c r="C137" s="146">
        <v>2</v>
      </c>
      <c r="D137" s="154" t="s">
        <v>3</v>
      </c>
      <c r="E137" s="285"/>
      <c r="F137" s="286">
        <f t="shared" si="7"/>
        <v>0</v>
      </c>
      <c r="G137" s="39"/>
      <c r="H137" s="53"/>
    </row>
    <row r="138" spans="1:8" ht="15">
      <c r="A138" s="168">
        <v>8.12</v>
      </c>
      <c r="B138" s="118" t="s">
        <v>174</v>
      </c>
      <c r="C138" s="146">
        <v>17</v>
      </c>
      <c r="D138" s="154" t="s">
        <v>3</v>
      </c>
      <c r="E138" s="285"/>
      <c r="F138" s="286">
        <f t="shared" si="7"/>
        <v>0</v>
      </c>
      <c r="G138" s="39"/>
      <c r="H138" s="53"/>
    </row>
    <row r="139" spans="1:8" ht="15">
      <c r="A139" s="168">
        <v>8.13</v>
      </c>
      <c r="B139" s="118" t="s">
        <v>178</v>
      </c>
      <c r="C139" s="146">
        <v>1</v>
      </c>
      <c r="D139" s="154" t="s">
        <v>3</v>
      </c>
      <c r="E139" s="285"/>
      <c r="F139" s="286">
        <f t="shared" si="7"/>
        <v>0</v>
      </c>
      <c r="G139" s="39"/>
      <c r="H139" s="53"/>
    </row>
    <row r="140" spans="1:8" ht="15">
      <c r="A140" s="168">
        <v>8.14</v>
      </c>
      <c r="B140" s="118" t="s">
        <v>186</v>
      </c>
      <c r="C140" s="146">
        <v>2</v>
      </c>
      <c r="D140" s="154" t="s">
        <v>2</v>
      </c>
      <c r="E140" s="285"/>
      <c r="F140" s="286">
        <f>ROUND((E140*C140),2)</f>
        <v>0</v>
      </c>
      <c r="G140" s="39"/>
      <c r="H140" s="53"/>
    </row>
    <row r="141" spans="1:8" ht="15">
      <c r="A141" s="168"/>
      <c r="B141" s="118"/>
      <c r="C141" s="146"/>
      <c r="D141" s="154"/>
      <c r="E141" s="282"/>
      <c r="F141" s="282"/>
      <c r="G141" s="39"/>
      <c r="H141" s="53"/>
    </row>
    <row r="142" spans="1:8" ht="15">
      <c r="A142" s="155">
        <v>9</v>
      </c>
      <c r="B142" s="150" t="s">
        <v>134</v>
      </c>
      <c r="C142" s="146"/>
      <c r="D142" s="154"/>
      <c r="E142" s="282"/>
      <c r="F142" s="282"/>
      <c r="G142" s="39"/>
      <c r="H142" s="53"/>
    </row>
    <row r="143" spans="1:8" ht="38.25">
      <c r="A143" s="156">
        <v>9.1</v>
      </c>
      <c r="B143" s="118" t="s">
        <v>87</v>
      </c>
      <c r="C143" s="146">
        <v>8</v>
      </c>
      <c r="D143" s="154" t="s">
        <v>3</v>
      </c>
      <c r="E143" s="282"/>
      <c r="F143" s="282">
        <f t="shared" si="7"/>
        <v>0</v>
      </c>
      <c r="G143" s="39"/>
      <c r="H143" s="53"/>
    </row>
    <row r="144" spans="1:8" ht="14.25" customHeight="1">
      <c r="A144" s="156">
        <v>9.2</v>
      </c>
      <c r="B144" s="118" t="s">
        <v>115</v>
      </c>
      <c r="C144" s="146">
        <v>32</v>
      </c>
      <c r="D144" s="154" t="s">
        <v>13</v>
      </c>
      <c r="E144" s="282"/>
      <c r="F144" s="282">
        <f t="shared" si="7"/>
        <v>0</v>
      </c>
      <c r="G144" s="39"/>
      <c r="H144" s="53"/>
    </row>
    <row r="145" spans="1:8" ht="15">
      <c r="A145" s="156"/>
      <c r="B145" s="118"/>
      <c r="C145" s="146"/>
      <c r="D145" s="112"/>
      <c r="E145" s="282"/>
      <c r="F145" s="282">
        <f t="shared" si="7"/>
        <v>0</v>
      </c>
      <c r="G145" s="39"/>
      <c r="H145" s="53"/>
    </row>
    <row r="146" spans="1:9" ht="15">
      <c r="A146" s="155">
        <v>10</v>
      </c>
      <c r="B146" s="150" t="s">
        <v>45</v>
      </c>
      <c r="C146" s="119"/>
      <c r="D146" s="170"/>
      <c r="E146" s="285"/>
      <c r="F146" s="286">
        <f t="shared" si="7"/>
        <v>0</v>
      </c>
      <c r="G146" s="39"/>
      <c r="H146" s="53"/>
      <c r="I146" s="57"/>
    </row>
    <row r="147" spans="1:9" ht="51">
      <c r="A147" s="156">
        <v>10.1</v>
      </c>
      <c r="B147" s="118" t="s">
        <v>210</v>
      </c>
      <c r="C147" s="146">
        <v>1</v>
      </c>
      <c r="D147" s="152" t="s">
        <v>3</v>
      </c>
      <c r="E147" s="285"/>
      <c r="F147" s="286">
        <f>ROUND((E147*C147),2)</f>
        <v>0</v>
      </c>
      <c r="G147" s="39"/>
      <c r="H147" s="53"/>
      <c r="I147" s="57"/>
    </row>
    <row r="148" spans="1:7" ht="51">
      <c r="A148" s="156">
        <v>10.2</v>
      </c>
      <c r="B148" s="118" t="s">
        <v>208</v>
      </c>
      <c r="C148" s="146">
        <v>1</v>
      </c>
      <c r="D148" s="152" t="s">
        <v>3</v>
      </c>
      <c r="E148" s="285"/>
      <c r="F148" s="286">
        <f t="shared" si="7"/>
        <v>0</v>
      </c>
      <c r="G148" s="39"/>
    </row>
    <row r="149" spans="1:7" ht="76.5">
      <c r="A149" s="156">
        <v>10.3</v>
      </c>
      <c r="B149" s="118" t="s">
        <v>215</v>
      </c>
      <c r="C149" s="146">
        <v>1</v>
      </c>
      <c r="D149" s="152" t="s">
        <v>3</v>
      </c>
      <c r="E149" s="285"/>
      <c r="F149" s="286">
        <f t="shared" si="7"/>
        <v>0</v>
      </c>
      <c r="G149" s="39"/>
    </row>
    <row r="150" spans="1:11" s="36" customFormat="1" ht="14.25" customHeight="1">
      <c r="A150" s="156">
        <v>10.4</v>
      </c>
      <c r="B150" s="118" t="s">
        <v>194</v>
      </c>
      <c r="C150" s="146">
        <v>2</v>
      </c>
      <c r="D150" s="152" t="s">
        <v>3</v>
      </c>
      <c r="E150" s="282"/>
      <c r="F150" s="282">
        <f t="shared" si="7"/>
        <v>0</v>
      </c>
      <c r="G150" s="39"/>
      <c r="H150" s="40"/>
      <c r="K150" s="43"/>
    </row>
    <row r="151" spans="1:11" s="36" customFormat="1" ht="25.5">
      <c r="A151" s="165">
        <v>10.5</v>
      </c>
      <c r="B151" s="157" t="s">
        <v>207</v>
      </c>
      <c r="C151" s="146">
        <v>2</v>
      </c>
      <c r="D151" s="152" t="s">
        <v>3</v>
      </c>
      <c r="E151" s="282"/>
      <c r="F151" s="282">
        <f t="shared" si="7"/>
        <v>0</v>
      </c>
      <c r="G151" s="39"/>
      <c r="H151" s="40"/>
      <c r="K151" s="43"/>
    </row>
    <row r="152" spans="1:11" s="36" customFormat="1" ht="12.75" customHeight="1">
      <c r="A152" s="165">
        <v>10.6</v>
      </c>
      <c r="B152" s="157" t="s">
        <v>189</v>
      </c>
      <c r="C152" s="146">
        <v>2</v>
      </c>
      <c r="D152" s="152" t="s">
        <v>3</v>
      </c>
      <c r="E152" s="282"/>
      <c r="F152" s="282">
        <f>ROUND((E152*C152),2)</f>
        <v>0</v>
      </c>
      <c r="G152" s="39"/>
      <c r="H152" s="40"/>
      <c r="K152" s="43"/>
    </row>
    <row r="153" spans="1:11" s="36" customFormat="1" ht="13.5" customHeight="1">
      <c r="A153" s="165">
        <v>10.7</v>
      </c>
      <c r="B153" s="157" t="s">
        <v>206</v>
      </c>
      <c r="C153" s="146">
        <v>1</v>
      </c>
      <c r="D153" s="152" t="s">
        <v>3</v>
      </c>
      <c r="E153" s="282"/>
      <c r="F153" s="282">
        <f>ROUND((E153*C153),2)</f>
        <v>0</v>
      </c>
      <c r="G153" s="39"/>
      <c r="H153" s="40"/>
      <c r="K153" s="43"/>
    </row>
    <row r="154" spans="1:11" s="36" customFormat="1" ht="12.75" customHeight="1">
      <c r="A154" s="23"/>
      <c r="B154" s="153"/>
      <c r="C154" s="171"/>
      <c r="D154" s="172"/>
      <c r="E154" s="282"/>
      <c r="F154" s="282">
        <f t="shared" si="7"/>
        <v>0</v>
      </c>
      <c r="G154" s="39"/>
      <c r="H154" s="40"/>
      <c r="K154" s="43"/>
    </row>
    <row r="155" spans="1:11" s="36" customFormat="1" ht="12.75" customHeight="1">
      <c r="A155" s="24">
        <v>11</v>
      </c>
      <c r="B155" s="173" t="s">
        <v>196</v>
      </c>
      <c r="C155" s="171"/>
      <c r="D155" s="120"/>
      <c r="E155" s="285"/>
      <c r="F155" s="286">
        <f t="shared" si="7"/>
        <v>0</v>
      </c>
      <c r="G155" s="39"/>
      <c r="H155" s="40"/>
      <c r="K155" s="43"/>
    </row>
    <row r="156" spans="1:11" s="36" customFormat="1" ht="12.75" customHeight="1">
      <c r="A156" s="23">
        <v>11.1</v>
      </c>
      <c r="B156" s="174" t="s">
        <v>197</v>
      </c>
      <c r="C156" s="175">
        <v>119.85000000000001</v>
      </c>
      <c r="D156" s="176" t="s">
        <v>2</v>
      </c>
      <c r="E156" s="285"/>
      <c r="F156" s="286">
        <f>ROUND(C156*E156,2)</f>
        <v>0</v>
      </c>
      <c r="G156" s="39"/>
      <c r="H156" s="40"/>
      <c r="K156" s="43"/>
    </row>
    <row r="157" spans="1:11" s="36" customFormat="1" ht="12.75" customHeight="1">
      <c r="A157" s="23">
        <v>11.2</v>
      </c>
      <c r="B157" s="153" t="s">
        <v>131</v>
      </c>
      <c r="C157" s="171">
        <v>149.8125</v>
      </c>
      <c r="D157" s="172" t="s">
        <v>2</v>
      </c>
      <c r="E157" s="285"/>
      <c r="F157" s="286">
        <f>ROUND((E157*C157),2)</f>
        <v>0</v>
      </c>
      <c r="G157" s="39"/>
      <c r="H157" s="40"/>
      <c r="K157" s="43"/>
    </row>
    <row r="158" spans="1:11" s="36" customFormat="1" ht="15">
      <c r="A158" s="25">
        <v>11.3</v>
      </c>
      <c r="B158" s="153" t="s">
        <v>274</v>
      </c>
      <c r="C158" s="146">
        <v>143.82</v>
      </c>
      <c r="D158" s="177" t="s">
        <v>2</v>
      </c>
      <c r="E158" s="285"/>
      <c r="F158" s="286">
        <f t="shared" si="7"/>
        <v>0</v>
      </c>
      <c r="G158" s="39"/>
      <c r="H158" s="40"/>
      <c r="K158" s="43"/>
    </row>
    <row r="159" spans="1:11" s="36" customFormat="1" ht="25.5">
      <c r="A159" s="25">
        <v>11.4</v>
      </c>
      <c r="B159" s="118" t="s">
        <v>125</v>
      </c>
      <c r="C159" s="146">
        <v>136.629</v>
      </c>
      <c r="D159" s="154" t="s">
        <v>2</v>
      </c>
      <c r="E159" s="282"/>
      <c r="F159" s="282">
        <f>ROUND((E159*C159),2)</f>
        <v>0</v>
      </c>
      <c r="G159" s="39"/>
      <c r="H159" s="40"/>
      <c r="K159" s="43"/>
    </row>
    <row r="160" spans="1:11" s="36" customFormat="1" ht="15" customHeight="1">
      <c r="A160" s="25">
        <v>11.5</v>
      </c>
      <c r="B160" s="174" t="s">
        <v>198</v>
      </c>
      <c r="C160" s="175">
        <v>599.25</v>
      </c>
      <c r="D160" s="178" t="s">
        <v>12</v>
      </c>
      <c r="E160" s="282"/>
      <c r="F160" s="282">
        <f>ROUND(C160*E160,2)</f>
        <v>0</v>
      </c>
      <c r="G160" s="39"/>
      <c r="H160" s="40"/>
      <c r="K160" s="43"/>
    </row>
    <row r="161" spans="1:11" s="36" customFormat="1" ht="14.25" customHeight="1">
      <c r="A161" s="25">
        <v>11.6</v>
      </c>
      <c r="B161" s="174" t="s">
        <v>201</v>
      </c>
      <c r="C161" s="175">
        <v>599.25</v>
      </c>
      <c r="D161" s="178" t="s">
        <v>12</v>
      </c>
      <c r="E161" s="282"/>
      <c r="F161" s="282">
        <f>ROUND(C161*E161,2)</f>
        <v>0</v>
      </c>
      <c r="G161" s="39"/>
      <c r="H161" s="40"/>
      <c r="K161" s="43"/>
    </row>
    <row r="162" spans="1:11" s="36" customFormat="1" ht="14.25" customHeight="1">
      <c r="A162" s="25">
        <v>11.7</v>
      </c>
      <c r="B162" s="174" t="s">
        <v>199</v>
      </c>
      <c r="C162" s="175">
        <v>38.95125</v>
      </c>
      <c r="D162" s="178" t="s">
        <v>2</v>
      </c>
      <c r="E162" s="282"/>
      <c r="F162" s="282">
        <f>ROUND(C162*E162,2)</f>
        <v>0</v>
      </c>
      <c r="G162" s="39"/>
      <c r="H162" s="40"/>
      <c r="K162" s="43"/>
    </row>
    <row r="163" spans="1:11" s="36" customFormat="1" ht="13.5" customHeight="1">
      <c r="A163" s="25">
        <v>11.8</v>
      </c>
      <c r="B163" s="174" t="s">
        <v>200</v>
      </c>
      <c r="C163" s="175">
        <v>38.95125</v>
      </c>
      <c r="D163" s="178" t="s">
        <v>2</v>
      </c>
      <c r="E163" s="282"/>
      <c r="F163" s="282">
        <f>ROUND(C163*E163,2)</f>
        <v>0</v>
      </c>
      <c r="G163" s="39"/>
      <c r="H163" s="40"/>
      <c r="K163" s="43"/>
    </row>
    <row r="164" spans="1:17" s="36" customFormat="1" ht="11.25" customHeight="1">
      <c r="A164" s="336">
        <v>11.9</v>
      </c>
      <c r="B164" s="337" t="s">
        <v>202</v>
      </c>
      <c r="C164" s="338">
        <v>1947.5625</v>
      </c>
      <c r="D164" s="169" t="s">
        <v>203</v>
      </c>
      <c r="E164" s="283"/>
      <c r="F164" s="284">
        <f>ROUND(C164*E164,2)</f>
        <v>0</v>
      </c>
      <c r="G164" s="39"/>
      <c r="H164" s="40"/>
      <c r="I164" s="58"/>
      <c r="J164" s="58"/>
      <c r="K164" s="59"/>
      <c r="L164" s="59"/>
      <c r="M164" s="59"/>
      <c r="N164" s="59"/>
      <c r="O164" s="59"/>
      <c r="P164" s="59"/>
      <c r="Q164" s="59"/>
    </row>
    <row r="165" spans="1:17" s="36" customFormat="1" ht="12.75" customHeight="1">
      <c r="A165" s="23"/>
      <c r="B165" s="179"/>
      <c r="C165" s="5"/>
      <c r="D165" s="154"/>
      <c r="E165" s="285"/>
      <c r="F165" s="286">
        <f t="shared" si="7"/>
        <v>0</v>
      </c>
      <c r="G165" s="39"/>
      <c r="H165" s="40"/>
      <c r="I165" s="58"/>
      <c r="J165" s="58"/>
      <c r="K165" s="59"/>
      <c r="L165" s="59"/>
      <c r="M165" s="59"/>
      <c r="N165" s="59"/>
      <c r="O165" s="59"/>
      <c r="P165" s="59"/>
      <c r="Q165" s="59"/>
    </row>
    <row r="166" spans="1:17" s="36" customFormat="1" ht="12.75" customHeight="1">
      <c r="A166" s="24">
        <v>12</v>
      </c>
      <c r="B166" s="173" t="s">
        <v>92</v>
      </c>
      <c r="C166" s="171"/>
      <c r="D166" s="172"/>
      <c r="E166" s="285"/>
      <c r="F166" s="286">
        <f t="shared" si="7"/>
        <v>0</v>
      </c>
      <c r="G166" s="39"/>
      <c r="H166" s="40"/>
      <c r="I166" s="58"/>
      <c r="J166" s="58"/>
      <c r="K166" s="59"/>
      <c r="L166" s="59"/>
      <c r="M166" s="59"/>
      <c r="N166" s="59"/>
      <c r="O166" s="59"/>
      <c r="P166" s="59"/>
      <c r="Q166" s="59"/>
    </row>
    <row r="167" spans="1:17" s="36" customFormat="1" ht="12.75" customHeight="1">
      <c r="A167" s="23">
        <v>12.1</v>
      </c>
      <c r="B167" s="153" t="s">
        <v>93</v>
      </c>
      <c r="C167" s="146">
        <v>855</v>
      </c>
      <c r="D167" s="144" t="s">
        <v>17</v>
      </c>
      <c r="E167" s="285"/>
      <c r="F167" s="286">
        <f t="shared" si="7"/>
        <v>0</v>
      </c>
      <c r="G167" s="39"/>
      <c r="H167" s="40"/>
      <c r="I167" s="58"/>
      <c r="J167" s="58"/>
      <c r="K167" s="59"/>
      <c r="L167" s="59"/>
      <c r="M167" s="59"/>
      <c r="N167" s="59"/>
      <c r="O167" s="59"/>
      <c r="P167" s="59"/>
      <c r="Q167" s="59"/>
    </row>
    <row r="168" spans="1:17" s="36" customFormat="1" ht="12.75" customHeight="1">
      <c r="A168" s="23">
        <v>12.2</v>
      </c>
      <c r="B168" s="153" t="s">
        <v>132</v>
      </c>
      <c r="C168" s="146">
        <v>105</v>
      </c>
      <c r="D168" s="144" t="s">
        <v>17</v>
      </c>
      <c r="E168" s="287"/>
      <c r="F168" s="2">
        <f t="shared" si="7"/>
        <v>0</v>
      </c>
      <c r="G168" s="39"/>
      <c r="H168" s="40"/>
      <c r="I168" s="58"/>
      <c r="J168" s="58"/>
      <c r="K168" s="59"/>
      <c r="L168" s="59"/>
      <c r="M168" s="59"/>
      <c r="N168" s="59"/>
      <c r="O168" s="59"/>
      <c r="P168" s="59"/>
      <c r="Q168" s="59"/>
    </row>
    <row r="169" spans="1:17" s="36" customFormat="1" ht="12.75" customHeight="1">
      <c r="A169" s="23"/>
      <c r="B169" s="153"/>
      <c r="C169" s="171"/>
      <c r="D169" s="172"/>
      <c r="E169" s="287"/>
      <c r="F169" s="2"/>
      <c r="G169" s="39"/>
      <c r="H169" s="40"/>
      <c r="I169" s="58"/>
      <c r="J169" s="58"/>
      <c r="K169" s="59"/>
      <c r="L169" s="59"/>
      <c r="M169" s="59"/>
      <c r="N169" s="59"/>
      <c r="O169" s="59"/>
      <c r="P169" s="59"/>
      <c r="Q169" s="59"/>
    </row>
    <row r="170" spans="1:17" s="36" customFormat="1" ht="12.75" customHeight="1">
      <c r="A170" s="27">
        <v>13</v>
      </c>
      <c r="B170" s="174" t="s">
        <v>94</v>
      </c>
      <c r="C170" s="180">
        <v>855</v>
      </c>
      <c r="D170" s="170" t="s">
        <v>1</v>
      </c>
      <c r="E170" s="28"/>
      <c r="F170" s="2"/>
      <c r="G170" s="39"/>
      <c r="H170" s="40"/>
      <c r="I170" s="58"/>
      <c r="J170" s="58"/>
      <c r="K170" s="59"/>
      <c r="L170" s="59"/>
      <c r="M170" s="59"/>
      <c r="N170" s="59"/>
      <c r="O170" s="59"/>
      <c r="P170" s="59"/>
      <c r="Q170" s="59"/>
    </row>
    <row r="171" spans="1:17" s="36" customFormat="1" ht="12.75" customHeight="1">
      <c r="A171" s="27">
        <v>14</v>
      </c>
      <c r="B171" s="174" t="s">
        <v>112</v>
      </c>
      <c r="C171" s="180">
        <v>855</v>
      </c>
      <c r="D171" s="170" t="s">
        <v>1</v>
      </c>
      <c r="E171" s="28"/>
      <c r="F171" s="2"/>
      <c r="G171" s="39"/>
      <c r="H171" s="40"/>
      <c r="I171" s="58"/>
      <c r="J171" s="58"/>
      <c r="K171" s="59"/>
      <c r="L171" s="59"/>
      <c r="M171" s="59"/>
      <c r="N171" s="59"/>
      <c r="O171" s="59"/>
      <c r="P171" s="59"/>
      <c r="Q171" s="59"/>
    </row>
    <row r="172" spans="1:17" s="36" customFormat="1" ht="12.75" customHeight="1">
      <c r="A172" s="27">
        <v>15</v>
      </c>
      <c r="B172" s="181" t="s">
        <v>113</v>
      </c>
      <c r="C172" s="180">
        <v>855</v>
      </c>
      <c r="D172" s="170" t="s">
        <v>1</v>
      </c>
      <c r="E172" s="28"/>
      <c r="F172" s="2"/>
      <c r="G172" s="39"/>
      <c r="I172" s="58"/>
      <c r="J172" s="58"/>
      <c r="K172" s="59"/>
      <c r="L172" s="59"/>
      <c r="M172" s="59"/>
      <c r="N172" s="59"/>
      <c r="O172" s="59"/>
      <c r="P172" s="59"/>
      <c r="Q172" s="59"/>
    </row>
    <row r="173" spans="1:17" s="100" customFormat="1" ht="12.75" customHeight="1">
      <c r="A173" s="339"/>
      <c r="B173" s="340" t="s">
        <v>213</v>
      </c>
      <c r="C173" s="341"/>
      <c r="D173" s="342"/>
      <c r="E173" s="343"/>
      <c r="F173" s="344"/>
      <c r="G173" s="96"/>
      <c r="H173" s="97"/>
      <c r="I173" s="98"/>
      <c r="J173" s="98"/>
      <c r="K173" s="99"/>
      <c r="L173" s="99"/>
      <c r="M173" s="99"/>
      <c r="N173" s="99"/>
      <c r="O173" s="99"/>
      <c r="P173" s="99"/>
      <c r="Q173" s="99"/>
    </row>
    <row r="174" spans="1:17" s="36" customFormat="1" ht="12.75" customHeight="1">
      <c r="A174" s="156"/>
      <c r="B174" s="118"/>
      <c r="C174" s="146"/>
      <c r="D174" s="154"/>
      <c r="E174" s="279"/>
      <c r="F174" s="2"/>
      <c r="G174" s="39"/>
      <c r="H174" s="40"/>
      <c r="I174" s="58"/>
      <c r="J174" s="58"/>
      <c r="K174" s="59"/>
      <c r="L174" s="59"/>
      <c r="M174" s="59"/>
      <c r="N174" s="59"/>
      <c r="O174" s="59"/>
      <c r="P174" s="59"/>
      <c r="Q174" s="59"/>
    </row>
    <row r="175" spans="1:256" s="51" customFormat="1" ht="25.5">
      <c r="A175" s="182" t="s">
        <v>7</v>
      </c>
      <c r="B175" s="142" t="s">
        <v>239</v>
      </c>
      <c r="C175" s="183"/>
      <c r="D175" s="184"/>
      <c r="E175" s="282"/>
      <c r="F175" s="282"/>
      <c r="G175" s="3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51" customFormat="1" ht="12.75" customHeight="1">
      <c r="A176" s="185"/>
      <c r="B176" s="142"/>
      <c r="C176" s="183"/>
      <c r="D176" s="184"/>
      <c r="E176" s="282"/>
      <c r="F176" s="282"/>
      <c r="G176" s="39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51" customFormat="1" ht="25.5">
      <c r="A177" s="185" t="s">
        <v>95</v>
      </c>
      <c r="B177" s="142" t="s">
        <v>219</v>
      </c>
      <c r="C177" s="183"/>
      <c r="D177" s="184"/>
      <c r="E177" s="282"/>
      <c r="F177" s="282"/>
      <c r="G177" s="39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51" customFormat="1" ht="14.25" customHeight="1">
      <c r="A178" s="185"/>
      <c r="B178" s="142"/>
      <c r="C178" s="183"/>
      <c r="D178" s="184"/>
      <c r="E178" s="282"/>
      <c r="F178" s="282"/>
      <c r="G178" s="39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51" customFormat="1" ht="14.25" customHeight="1">
      <c r="A179" s="186">
        <v>1</v>
      </c>
      <c r="B179" s="135" t="s">
        <v>220</v>
      </c>
      <c r="C179" s="183"/>
      <c r="D179" s="184"/>
      <c r="E179" s="282"/>
      <c r="F179" s="282"/>
      <c r="G179" s="39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51" customFormat="1" ht="14.25" customHeight="1">
      <c r="A180" s="187">
        <v>1.1</v>
      </c>
      <c r="B180" s="188" t="s">
        <v>103</v>
      </c>
      <c r="C180" s="189">
        <v>1</v>
      </c>
      <c r="D180" s="190" t="s">
        <v>18</v>
      </c>
      <c r="E180" s="285"/>
      <c r="F180" s="286"/>
      <c r="G180" s="39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51" customFormat="1" ht="14.25" customHeight="1">
      <c r="A181" s="187">
        <v>1.2</v>
      </c>
      <c r="B181" s="157" t="s">
        <v>231</v>
      </c>
      <c r="C181" s="189">
        <v>1</v>
      </c>
      <c r="D181" s="190" t="s">
        <v>18</v>
      </c>
      <c r="E181" s="285"/>
      <c r="F181" s="286"/>
      <c r="G181" s="39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51" customFormat="1" ht="14.25" customHeight="1">
      <c r="A182" s="187"/>
      <c r="B182" s="188"/>
      <c r="C182" s="189"/>
      <c r="D182" s="190"/>
      <c r="E182" s="285"/>
      <c r="F182" s="286"/>
      <c r="G182" s="39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51" customFormat="1" ht="11.25" customHeight="1">
      <c r="A183" s="186">
        <v>2</v>
      </c>
      <c r="B183" s="135" t="s">
        <v>221</v>
      </c>
      <c r="C183" s="189"/>
      <c r="D183" s="190"/>
      <c r="E183" s="285"/>
      <c r="F183" s="286"/>
      <c r="G183" s="39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s="51" customFormat="1" ht="12.75" customHeight="1">
      <c r="A184" s="187">
        <v>2.1</v>
      </c>
      <c r="B184" s="188" t="s">
        <v>222</v>
      </c>
      <c r="C184" s="189">
        <v>2.94</v>
      </c>
      <c r="D184" s="190" t="s">
        <v>2</v>
      </c>
      <c r="E184" s="285"/>
      <c r="F184" s="286"/>
      <c r="G184" s="39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pans="1:256" s="51" customFormat="1" ht="12.75" customHeight="1">
      <c r="A185" s="187"/>
      <c r="B185" s="188" t="s">
        <v>242</v>
      </c>
      <c r="C185" s="189">
        <v>1.15</v>
      </c>
      <c r="D185" s="190" t="s">
        <v>2</v>
      </c>
      <c r="E185" s="285"/>
      <c r="F185" s="286">
        <f aca="true" t="shared" si="8" ref="F185:F227">ROUND(E185*C185,2)</f>
        <v>0</v>
      </c>
      <c r="G185" s="39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pans="1:256" s="51" customFormat="1" ht="12.75" customHeight="1">
      <c r="A186" s="187">
        <v>2.2</v>
      </c>
      <c r="B186" s="188" t="s">
        <v>241</v>
      </c>
      <c r="C186" s="189">
        <v>2.16</v>
      </c>
      <c r="D186" s="190" t="s">
        <v>2</v>
      </c>
      <c r="E186" s="285"/>
      <c r="F186" s="286">
        <f t="shared" si="8"/>
        <v>0</v>
      </c>
      <c r="G186" s="39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256" s="51" customFormat="1" ht="12.75" customHeight="1">
      <c r="A187" s="187">
        <v>2.3</v>
      </c>
      <c r="B187" s="188" t="s">
        <v>243</v>
      </c>
      <c r="C187" s="189">
        <v>1.1</v>
      </c>
      <c r="D187" s="190" t="s">
        <v>2</v>
      </c>
      <c r="E187" s="285"/>
      <c r="F187" s="286">
        <f t="shared" si="8"/>
        <v>0</v>
      </c>
      <c r="G187" s="39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</row>
    <row r="188" spans="1:256" s="51" customFormat="1" ht="15">
      <c r="A188" s="187">
        <v>2.4</v>
      </c>
      <c r="B188" s="188" t="s">
        <v>244</v>
      </c>
      <c r="C188" s="189">
        <v>2.8</v>
      </c>
      <c r="D188" s="190" t="s">
        <v>2</v>
      </c>
      <c r="E188" s="285"/>
      <c r="F188" s="286">
        <f t="shared" si="8"/>
        <v>0</v>
      </c>
      <c r="G188" s="39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</row>
    <row r="189" spans="1:256" s="51" customFormat="1" ht="12.75" customHeight="1">
      <c r="A189" s="187"/>
      <c r="B189" s="188"/>
      <c r="C189" s="189"/>
      <c r="D189" s="190"/>
      <c r="E189" s="285"/>
      <c r="F189" s="286">
        <f t="shared" si="8"/>
        <v>0</v>
      </c>
      <c r="G189" s="39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pans="1:256" s="51" customFormat="1" ht="12.75" customHeight="1">
      <c r="A190" s="186">
        <v>3</v>
      </c>
      <c r="B190" s="135" t="s">
        <v>223</v>
      </c>
      <c r="C190" s="189"/>
      <c r="D190" s="190"/>
      <c r="E190" s="285"/>
      <c r="F190" s="286">
        <f t="shared" si="8"/>
        <v>0</v>
      </c>
      <c r="G190" s="39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</row>
    <row r="191" spans="1:256" s="51" customFormat="1" ht="12.75" customHeight="1">
      <c r="A191" s="187">
        <v>3.1</v>
      </c>
      <c r="B191" s="188" t="s">
        <v>245</v>
      </c>
      <c r="C191" s="189">
        <v>48.4</v>
      </c>
      <c r="D191" s="190" t="s">
        <v>12</v>
      </c>
      <c r="E191" s="285"/>
      <c r="F191" s="286">
        <f t="shared" si="8"/>
        <v>0</v>
      </c>
      <c r="G191" s="39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</row>
    <row r="192" spans="1:256" s="51" customFormat="1" ht="13.5" customHeight="1">
      <c r="A192" s="187"/>
      <c r="B192" s="188"/>
      <c r="C192" s="189"/>
      <c r="D192" s="190"/>
      <c r="E192" s="285"/>
      <c r="F192" s="286">
        <f t="shared" si="8"/>
        <v>0</v>
      </c>
      <c r="G192" s="39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s="51" customFormat="1" ht="15" customHeight="1">
      <c r="A193" s="186">
        <v>4</v>
      </c>
      <c r="B193" s="135" t="s">
        <v>141</v>
      </c>
      <c r="C193" s="189"/>
      <c r="D193" s="190"/>
      <c r="E193" s="285"/>
      <c r="F193" s="286">
        <f t="shared" si="8"/>
        <v>0</v>
      </c>
      <c r="G193" s="39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51" customFormat="1" ht="12.75" customHeight="1">
      <c r="A194" s="187">
        <v>4.1</v>
      </c>
      <c r="B194" s="188" t="s">
        <v>246</v>
      </c>
      <c r="C194" s="189">
        <v>52.24</v>
      </c>
      <c r="D194" s="190" t="s">
        <v>12</v>
      </c>
      <c r="E194" s="285"/>
      <c r="F194" s="286">
        <f t="shared" si="8"/>
        <v>0</v>
      </c>
      <c r="G194" s="39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51" customFormat="1" ht="12.75" customHeight="1">
      <c r="A195" s="187">
        <v>4.2</v>
      </c>
      <c r="B195" s="188" t="s">
        <v>247</v>
      </c>
      <c r="C195" s="189">
        <v>48.4</v>
      </c>
      <c r="D195" s="190" t="s">
        <v>12</v>
      </c>
      <c r="E195" s="285"/>
      <c r="F195" s="286">
        <f t="shared" si="8"/>
        <v>0</v>
      </c>
      <c r="G195" s="39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7" ht="12.75" customHeight="1">
      <c r="A196" s="187">
        <v>4.3</v>
      </c>
      <c r="B196" s="188" t="s">
        <v>142</v>
      </c>
      <c r="C196" s="189">
        <v>17.2</v>
      </c>
      <c r="D196" s="190" t="s">
        <v>12</v>
      </c>
      <c r="E196" s="285"/>
      <c r="F196" s="286">
        <f t="shared" si="8"/>
        <v>0</v>
      </c>
      <c r="G196" s="39"/>
    </row>
    <row r="197" spans="1:7" ht="12" customHeight="1">
      <c r="A197" s="187">
        <v>4.4</v>
      </c>
      <c r="B197" s="188" t="s">
        <v>224</v>
      </c>
      <c r="C197" s="189">
        <v>23.32</v>
      </c>
      <c r="D197" s="190" t="s">
        <v>12</v>
      </c>
      <c r="E197" s="285"/>
      <c r="F197" s="286">
        <f t="shared" si="8"/>
        <v>0</v>
      </c>
      <c r="G197" s="39"/>
    </row>
    <row r="198" spans="1:9" ht="14.25" customHeight="1">
      <c r="A198" s="187">
        <v>4.5</v>
      </c>
      <c r="B198" s="188" t="s">
        <v>225</v>
      </c>
      <c r="C198" s="189">
        <v>117.84</v>
      </c>
      <c r="D198" s="190" t="s">
        <v>12</v>
      </c>
      <c r="E198" s="285"/>
      <c r="F198" s="286">
        <f t="shared" si="8"/>
        <v>0</v>
      </c>
      <c r="G198" s="39"/>
      <c r="I198" s="60"/>
    </row>
    <row r="199" spans="1:256" s="51" customFormat="1" ht="13.5" customHeight="1">
      <c r="A199" s="187">
        <v>4.6</v>
      </c>
      <c r="B199" s="188" t="s">
        <v>232</v>
      </c>
      <c r="C199" s="189">
        <v>17.2</v>
      </c>
      <c r="D199" s="190" t="s">
        <v>12</v>
      </c>
      <c r="E199" s="285"/>
      <c r="F199" s="286">
        <f t="shared" si="8"/>
        <v>0</v>
      </c>
      <c r="G199" s="39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51" customFormat="1" ht="12.75" customHeight="1">
      <c r="A200" s="187">
        <v>4.7</v>
      </c>
      <c r="B200" s="188" t="s">
        <v>145</v>
      </c>
      <c r="C200" s="189">
        <v>70.8</v>
      </c>
      <c r="D200" s="190" t="s">
        <v>1</v>
      </c>
      <c r="E200" s="285"/>
      <c r="F200" s="286">
        <f t="shared" si="8"/>
        <v>0</v>
      </c>
      <c r="G200" s="39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51" customFormat="1" ht="12.75" customHeight="1">
      <c r="A201" s="187">
        <v>4.8</v>
      </c>
      <c r="B201" s="188" t="s">
        <v>226</v>
      </c>
      <c r="C201" s="189">
        <v>3.56</v>
      </c>
      <c r="D201" s="190" t="s">
        <v>12</v>
      </c>
      <c r="E201" s="285"/>
      <c r="F201" s="286">
        <f t="shared" si="8"/>
        <v>0</v>
      </c>
      <c r="G201" s="39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51" customFormat="1" ht="12.75" customHeight="1">
      <c r="A202" s="187">
        <v>4.9</v>
      </c>
      <c r="B202" s="188" t="s">
        <v>227</v>
      </c>
      <c r="C202" s="189">
        <v>17.8</v>
      </c>
      <c r="D202" s="190" t="s">
        <v>1</v>
      </c>
      <c r="E202" s="285"/>
      <c r="F202" s="286">
        <f t="shared" si="8"/>
        <v>0</v>
      </c>
      <c r="G202" s="39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51" customFormat="1" ht="12.75" customHeight="1">
      <c r="A203" s="191">
        <v>4.1</v>
      </c>
      <c r="B203" s="188" t="s">
        <v>228</v>
      </c>
      <c r="C203" s="189">
        <v>10.68</v>
      </c>
      <c r="D203" s="190" t="s">
        <v>12</v>
      </c>
      <c r="E203" s="285"/>
      <c r="F203" s="286">
        <f t="shared" si="8"/>
        <v>0</v>
      </c>
      <c r="G203" s="39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51" customFormat="1" ht="25.5">
      <c r="A204" s="191">
        <v>4.11</v>
      </c>
      <c r="B204" s="153" t="s">
        <v>248</v>
      </c>
      <c r="C204" s="189">
        <v>29.38</v>
      </c>
      <c r="D204" s="190" t="s">
        <v>2</v>
      </c>
      <c r="E204" s="285"/>
      <c r="F204" s="286">
        <f t="shared" si="8"/>
        <v>0</v>
      </c>
      <c r="G204" s="39"/>
      <c r="I204" s="18"/>
      <c r="J204" s="61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51" customFormat="1" ht="25.5">
      <c r="A205" s="191">
        <v>4.12</v>
      </c>
      <c r="B205" s="118" t="s">
        <v>125</v>
      </c>
      <c r="C205" s="189">
        <v>27.910999999999998</v>
      </c>
      <c r="D205" s="190" t="s">
        <v>2</v>
      </c>
      <c r="E205" s="285"/>
      <c r="F205" s="286">
        <f t="shared" si="8"/>
        <v>0</v>
      </c>
      <c r="G205" s="39"/>
      <c r="I205" s="18"/>
      <c r="J205" s="61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51" customFormat="1" ht="6" customHeight="1">
      <c r="A206" s="186"/>
      <c r="B206" s="188"/>
      <c r="C206" s="189"/>
      <c r="D206" s="190"/>
      <c r="E206" s="285"/>
      <c r="F206" s="286">
        <f t="shared" si="8"/>
        <v>0</v>
      </c>
      <c r="G206" s="39"/>
      <c r="I206" s="62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51" customFormat="1" ht="12.75" customHeight="1">
      <c r="A207" s="186">
        <v>5</v>
      </c>
      <c r="B207" s="135" t="s">
        <v>229</v>
      </c>
      <c r="C207" s="189"/>
      <c r="D207" s="190"/>
      <c r="E207" s="285"/>
      <c r="F207" s="286">
        <f t="shared" si="8"/>
        <v>0</v>
      </c>
      <c r="G207" s="39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51" customFormat="1" ht="12.75" customHeight="1">
      <c r="A208" s="187">
        <v>5.1</v>
      </c>
      <c r="B208" s="188" t="s">
        <v>233</v>
      </c>
      <c r="C208" s="189">
        <v>1</v>
      </c>
      <c r="D208" s="190" t="s">
        <v>18</v>
      </c>
      <c r="E208" s="285"/>
      <c r="F208" s="286">
        <f t="shared" si="8"/>
        <v>0</v>
      </c>
      <c r="G208" s="39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51" customFormat="1" ht="12.75" customHeight="1">
      <c r="A209" s="187">
        <v>5.2</v>
      </c>
      <c r="B209" s="188" t="s">
        <v>234</v>
      </c>
      <c r="C209" s="189">
        <v>2</v>
      </c>
      <c r="D209" s="190" t="s">
        <v>3</v>
      </c>
      <c r="E209" s="285"/>
      <c r="F209" s="286">
        <f t="shared" si="8"/>
        <v>0</v>
      </c>
      <c r="G209" s="39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51" customFormat="1" ht="12.75" customHeight="1">
      <c r="A210" s="187">
        <v>5.3</v>
      </c>
      <c r="B210" s="188" t="s">
        <v>235</v>
      </c>
      <c r="C210" s="189">
        <v>2</v>
      </c>
      <c r="D210" s="190" t="s">
        <v>3</v>
      </c>
      <c r="E210" s="285"/>
      <c r="F210" s="286">
        <f t="shared" si="8"/>
        <v>0</v>
      </c>
      <c r="G210" s="39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51" customFormat="1" ht="15" customHeight="1">
      <c r="A211" s="187">
        <v>5.4</v>
      </c>
      <c r="B211" s="188" t="s">
        <v>236</v>
      </c>
      <c r="C211" s="189">
        <v>2</v>
      </c>
      <c r="D211" s="190" t="s">
        <v>3</v>
      </c>
      <c r="E211" s="285"/>
      <c r="F211" s="286">
        <f t="shared" si="8"/>
        <v>0</v>
      </c>
      <c r="G211" s="39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51" customFormat="1" ht="15">
      <c r="A212" s="187">
        <v>5.5</v>
      </c>
      <c r="B212" s="188" t="s">
        <v>237</v>
      </c>
      <c r="C212" s="189">
        <v>2</v>
      </c>
      <c r="D212" s="190" t="s">
        <v>3</v>
      </c>
      <c r="E212" s="285"/>
      <c r="F212" s="286">
        <f t="shared" si="8"/>
        <v>0</v>
      </c>
      <c r="G212" s="39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51" customFormat="1" ht="25.5">
      <c r="A213" s="192">
        <v>5.6</v>
      </c>
      <c r="B213" s="193" t="s">
        <v>238</v>
      </c>
      <c r="C213" s="194">
        <v>1</v>
      </c>
      <c r="D213" s="195" t="s">
        <v>18</v>
      </c>
      <c r="E213" s="283"/>
      <c r="F213" s="284">
        <f t="shared" si="8"/>
        <v>0</v>
      </c>
      <c r="G213" s="39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51" customFormat="1" ht="12.75" customHeight="1">
      <c r="A214" s="187"/>
      <c r="B214" s="188"/>
      <c r="C214" s="189"/>
      <c r="D214" s="190"/>
      <c r="E214" s="285"/>
      <c r="F214" s="286">
        <f t="shared" si="8"/>
        <v>0</v>
      </c>
      <c r="G214" s="39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11" ht="12.75" customHeight="1">
      <c r="A215" s="186">
        <v>9</v>
      </c>
      <c r="B215" s="135" t="s">
        <v>230</v>
      </c>
      <c r="C215" s="189"/>
      <c r="D215" s="190"/>
      <c r="E215" s="285"/>
      <c r="F215" s="286">
        <f t="shared" si="8"/>
        <v>0</v>
      </c>
      <c r="G215" s="39"/>
      <c r="H215" s="63"/>
      <c r="I215" s="64"/>
      <c r="J215" s="65"/>
      <c r="K215" s="65"/>
    </row>
    <row r="216" spans="1:11" ht="25.5">
      <c r="A216" s="187">
        <v>9.1</v>
      </c>
      <c r="B216" s="153" t="s">
        <v>249</v>
      </c>
      <c r="C216" s="189">
        <v>1</v>
      </c>
      <c r="D216" s="190" t="s">
        <v>3</v>
      </c>
      <c r="E216" s="285"/>
      <c r="F216" s="286">
        <f t="shared" si="8"/>
        <v>0</v>
      </c>
      <c r="G216" s="39"/>
      <c r="H216" s="63"/>
      <c r="I216" s="64"/>
      <c r="J216" s="65"/>
      <c r="K216" s="65"/>
    </row>
    <row r="217" spans="1:11" ht="25.5">
      <c r="A217" s="187">
        <v>9.2</v>
      </c>
      <c r="B217" s="153" t="s">
        <v>250</v>
      </c>
      <c r="C217" s="189">
        <v>1</v>
      </c>
      <c r="D217" s="190" t="s">
        <v>3</v>
      </c>
      <c r="E217" s="285"/>
      <c r="F217" s="286">
        <f t="shared" si="8"/>
        <v>0</v>
      </c>
      <c r="G217" s="39"/>
      <c r="H217" s="63"/>
      <c r="I217" s="64"/>
      <c r="J217" s="65"/>
      <c r="K217" s="65"/>
    </row>
    <row r="218" spans="1:11" ht="25.5">
      <c r="A218" s="187">
        <v>9.3</v>
      </c>
      <c r="B218" s="153" t="s">
        <v>251</v>
      </c>
      <c r="C218" s="189">
        <v>2</v>
      </c>
      <c r="D218" s="190" t="s">
        <v>3</v>
      </c>
      <c r="E218" s="285"/>
      <c r="F218" s="286">
        <f t="shared" si="8"/>
        <v>0</v>
      </c>
      <c r="G218" s="39"/>
      <c r="H218" s="63"/>
      <c r="I218" s="64"/>
      <c r="J218" s="65"/>
      <c r="K218" s="65"/>
    </row>
    <row r="219" spans="1:11" ht="25.5">
      <c r="A219" s="187">
        <v>9.4</v>
      </c>
      <c r="B219" s="153" t="s">
        <v>252</v>
      </c>
      <c r="C219" s="189">
        <v>3</v>
      </c>
      <c r="D219" s="190" t="s">
        <v>3</v>
      </c>
      <c r="E219" s="285"/>
      <c r="F219" s="286">
        <f t="shared" si="8"/>
        <v>0</v>
      </c>
      <c r="G219" s="39"/>
      <c r="H219" s="63"/>
      <c r="I219" s="64"/>
      <c r="J219" s="65"/>
      <c r="K219" s="65"/>
    </row>
    <row r="220" spans="1:11" ht="13.5" customHeight="1">
      <c r="A220" s="187">
        <v>9.5</v>
      </c>
      <c r="B220" s="196" t="s">
        <v>257</v>
      </c>
      <c r="C220" s="189">
        <v>1</v>
      </c>
      <c r="D220" s="190" t="s">
        <v>3</v>
      </c>
      <c r="E220" s="285"/>
      <c r="F220" s="286">
        <f t="shared" si="8"/>
        <v>0</v>
      </c>
      <c r="G220" s="39"/>
      <c r="H220" s="63"/>
      <c r="I220" s="64"/>
      <c r="J220" s="65"/>
      <c r="K220" s="65"/>
    </row>
    <row r="221" spans="1:11" ht="27" customHeight="1">
      <c r="A221" s="187">
        <v>9.6</v>
      </c>
      <c r="B221" s="157" t="s">
        <v>253</v>
      </c>
      <c r="C221" s="189">
        <v>1</v>
      </c>
      <c r="D221" s="190" t="s">
        <v>3</v>
      </c>
      <c r="E221" s="285"/>
      <c r="F221" s="286">
        <f t="shared" si="8"/>
        <v>0</v>
      </c>
      <c r="G221" s="39"/>
      <c r="H221" s="63"/>
      <c r="I221" s="64"/>
      <c r="J221" s="65"/>
      <c r="K221" s="65"/>
    </row>
    <row r="222" spans="1:11" ht="51">
      <c r="A222" s="187">
        <v>9.7</v>
      </c>
      <c r="B222" s="157" t="s">
        <v>258</v>
      </c>
      <c r="C222" s="189">
        <v>1</v>
      </c>
      <c r="D222" s="190" t="s">
        <v>3</v>
      </c>
      <c r="E222" s="285"/>
      <c r="F222" s="286">
        <f t="shared" si="8"/>
        <v>0</v>
      </c>
      <c r="G222" s="39"/>
      <c r="H222" s="63"/>
      <c r="I222" s="64"/>
      <c r="J222" s="65"/>
      <c r="K222" s="65"/>
    </row>
    <row r="223" spans="1:11" ht="15">
      <c r="A223" s="187">
        <v>9.8</v>
      </c>
      <c r="B223" s="157" t="s">
        <v>259</v>
      </c>
      <c r="C223" s="189">
        <v>1</v>
      </c>
      <c r="D223" s="190" t="s">
        <v>3</v>
      </c>
      <c r="E223" s="285"/>
      <c r="F223" s="286">
        <f>ROUND(E223*C223,2)</f>
        <v>0</v>
      </c>
      <c r="G223" s="39"/>
      <c r="H223" s="63"/>
      <c r="I223" s="64"/>
      <c r="J223" s="65"/>
      <c r="K223" s="65"/>
    </row>
    <row r="224" spans="1:11" ht="12.75" customHeight="1">
      <c r="A224" s="187">
        <v>9.9</v>
      </c>
      <c r="B224" s="157" t="s">
        <v>255</v>
      </c>
      <c r="C224" s="189">
        <v>1</v>
      </c>
      <c r="D224" s="190" t="s">
        <v>3</v>
      </c>
      <c r="E224" s="285"/>
      <c r="F224" s="286">
        <f t="shared" si="8"/>
        <v>0</v>
      </c>
      <c r="G224" s="39"/>
      <c r="H224" s="63"/>
      <c r="I224" s="64"/>
      <c r="J224" s="65"/>
      <c r="K224" s="65"/>
    </row>
    <row r="225" spans="1:11" ht="14.25" customHeight="1">
      <c r="A225" s="191">
        <v>9.1</v>
      </c>
      <c r="B225" s="157" t="s">
        <v>254</v>
      </c>
      <c r="C225" s="189">
        <v>1</v>
      </c>
      <c r="D225" s="190" t="s">
        <v>3</v>
      </c>
      <c r="E225" s="285"/>
      <c r="F225" s="286">
        <f t="shared" si="8"/>
        <v>0</v>
      </c>
      <c r="G225" s="39"/>
      <c r="H225" s="63"/>
      <c r="I225" s="64"/>
      <c r="J225" s="65"/>
      <c r="K225" s="65"/>
    </row>
    <row r="226" spans="1:11" ht="15">
      <c r="A226" s="191">
        <v>9.11</v>
      </c>
      <c r="B226" s="157" t="s">
        <v>256</v>
      </c>
      <c r="C226" s="189">
        <v>1</v>
      </c>
      <c r="D226" s="190" t="s">
        <v>3</v>
      </c>
      <c r="E226" s="285"/>
      <c r="F226" s="286">
        <f t="shared" si="8"/>
        <v>0</v>
      </c>
      <c r="G226" s="39"/>
      <c r="H226" s="63"/>
      <c r="I226" s="64"/>
      <c r="J226" s="65"/>
      <c r="K226" s="65"/>
    </row>
    <row r="227" spans="1:11" ht="12.75" customHeight="1">
      <c r="A227" s="191">
        <v>9.12</v>
      </c>
      <c r="B227" s="188" t="s">
        <v>105</v>
      </c>
      <c r="C227" s="189">
        <v>1</v>
      </c>
      <c r="D227" s="190" t="s">
        <v>3</v>
      </c>
      <c r="E227" s="285"/>
      <c r="F227" s="286">
        <f t="shared" si="8"/>
        <v>0</v>
      </c>
      <c r="G227" s="39"/>
      <c r="H227" s="63"/>
      <c r="I227" s="64"/>
      <c r="J227" s="65"/>
      <c r="K227" s="65"/>
    </row>
    <row r="228" spans="1:11" ht="12.75" customHeight="1">
      <c r="A228" s="182"/>
      <c r="B228" s="197" t="s">
        <v>276</v>
      </c>
      <c r="C228" s="198"/>
      <c r="D228" s="199"/>
      <c r="E228" s="288"/>
      <c r="F228" s="289">
        <f>SUM(F180:F227)</f>
        <v>0</v>
      </c>
      <c r="G228" s="39"/>
      <c r="H228" s="63"/>
      <c r="I228" s="64"/>
      <c r="J228" s="65"/>
      <c r="K228" s="65"/>
    </row>
    <row r="229" spans="1:11" ht="15.75">
      <c r="A229" s="182"/>
      <c r="B229" s="197"/>
      <c r="C229" s="198"/>
      <c r="D229" s="199"/>
      <c r="E229" s="288"/>
      <c r="F229" s="289"/>
      <c r="G229" s="39"/>
      <c r="H229" s="66"/>
      <c r="I229" s="67"/>
      <c r="J229" s="68"/>
      <c r="K229" s="69"/>
    </row>
    <row r="230" spans="1:11" ht="38.25">
      <c r="A230" s="200" t="s">
        <v>8</v>
      </c>
      <c r="B230" s="150" t="s">
        <v>86</v>
      </c>
      <c r="C230" s="146"/>
      <c r="D230" s="154"/>
      <c r="E230" s="279"/>
      <c r="F230" s="2"/>
      <c r="G230" s="39"/>
      <c r="H230" s="66"/>
      <c r="I230" s="67"/>
      <c r="J230" s="67"/>
      <c r="K230" s="64"/>
    </row>
    <row r="231" spans="1:11" ht="15">
      <c r="A231" s="156"/>
      <c r="B231" s="118"/>
      <c r="C231" s="146"/>
      <c r="D231" s="154"/>
      <c r="E231" s="279"/>
      <c r="F231" s="2"/>
      <c r="G231" s="39"/>
      <c r="H231" s="66"/>
      <c r="I231" s="67"/>
      <c r="J231" s="67"/>
      <c r="K231" s="64"/>
    </row>
    <row r="232" spans="1:256" ht="12.75" customHeight="1">
      <c r="A232" s="201">
        <v>1</v>
      </c>
      <c r="B232" s="157" t="s">
        <v>4</v>
      </c>
      <c r="C232" s="146">
        <v>314.24</v>
      </c>
      <c r="D232" s="154" t="s">
        <v>17</v>
      </c>
      <c r="E232" s="279"/>
      <c r="F232" s="2">
        <f>ROUND((E232*C232),2)</f>
        <v>0</v>
      </c>
      <c r="G232" s="39"/>
      <c r="H232" s="70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  <c r="FQ232" s="71"/>
      <c r="FR232" s="71"/>
      <c r="FS232" s="71"/>
      <c r="FT232" s="71"/>
      <c r="FU232" s="71"/>
      <c r="FV232" s="71"/>
      <c r="FW232" s="71"/>
      <c r="FX232" s="71"/>
      <c r="FY232" s="71"/>
      <c r="FZ232" s="71"/>
      <c r="GA232" s="71"/>
      <c r="GB232" s="71"/>
      <c r="GC232" s="71"/>
      <c r="GD232" s="71"/>
      <c r="GE232" s="71"/>
      <c r="GF232" s="71"/>
      <c r="GG232" s="71"/>
      <c r="GH232" s="71"/>
      <c r="GI232" s="71"/>
      <c r="GJ232" s="71"/>
      <c r="GK232" s="71"/>
      <c r="GL232" s="71"/>
      <c r="GM232" s="71"/>
      <c r="GN232" s="71"/>
      <c r="GO232" s="71"/>
      <c r="GP232" s="71"/>
      <c r="GQ232" s="71"/>
      <c r="GR232" s="71"/>
      <c r="GS232" s="71"/>
      <c r="GT232" s="71"/>
      <c r="GU232" s="71"/>
      <c r="GV232" s="71"/>
      <c r="GW232" s="71"/>
      <c r="GX232" s="71"/>
      <c r="GY232" s="71"/>
      <c r="GZ232" s="71"/>
      <c r="HA232" s="71"/>
      <c r="HB232" s="71"/>
      <c r="HC232" s="71"/>
      <c r="HD232" s="71"/>
      <c r="HE232" s="71"/>
      <c r="HF232" s="71"/>
      <c r="HG232" s="71"/>
      <c r="HH232" s="71"/>
      <c r="HI232" s="71"/>
      <c r="HJ232" s="71"/>
      <c r="HK232" s="71"/>
      <c r="HL232" s="71"/>
      <c r="HM232" s="71"/>
      <c r="HN232" s="71"/>
      <c r="HO232" s="71"/>
      <c r="HP232" s="71"/>
      <c r="HQ232" s="71"/>
      <c r="HR232" s="71"/>
      <c r="HS232" s="71"/>
      <c r="HT232" s="71"/>
      <c r="HU232" s="71"/>
      <c r="HV232" s="71"/>
      <c r="HW232" s="71"/>
      <c r="HX232" s="71"/>
      <c r="HY232" s="71"/>
      <c r="HZ232" s="71"/>
      <c r="IA232" s="71"/>
      <c r="IB232" s="71"/>
      <c r="IC232" s="71"/>
      <c r="ID232" s="71"/>
      <c r="IE232" s="71"/>
      <c r="IF232" s="71"/>
      <c r="IG232" s="71"/>
      <c r="IH232" s="71"/>
      <c r="II232" s="71"/>
      <c r="IJ232" s="71"/>
      <c r="IK232" s="71"/>
      <c r="IL232" s="71"/>
      <c r="IM232" s="71"/>
      <c r="IN232" s="71"/>
      <c r="IO232" s="71"/>
      <c r="IP232" s="71"/>
      <c r="IQ232" s="71"/>
      <c r="IR232" s="71"/>
      <c r="IS232" s="71"/>
      <c r="IT232" s="71"/>
      <c r="IU232" s="71"/>
      <c r="IV232" s="71"/>
    </row>
    <row r="233" spans="1:256" ht="12.75" customHeight="1">
      <c r="A233" s="145"/>
      <c r="B233" s="142"/>
      <c r="C233" s="146"/>
      <c r="D233" s="147"/>
      <c r="E233" s="280"/>
      <c r="F233" s="2"/>
      <c r="G233" s="39"/>
      <c r="H233" s="70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  <c r="FS233" s="71"/>
      <c r="FT233" s="71"/>
      <c r="FU233" s="71"/>
      <c r="FV233" s="71"/>
      <c r="FW233" s="71"/>
      <c r="FX233" s="71"/>
      <c r="FY233" s="71"/>
      <c r="FZ233" s="71"/>
      <c r="GA233" s="71"/>
      <c r="GB233" s="71"/>
      <c r="GC233" s="71"/>
      <c r="GD233" s="71"/>
      <c r="GE233" s="71"/>
      <c r="GF233" s="71"/>
      <c r="GG233" s="71"/>
      <c r="GH233" s="71"/>
      <c r="GI233" s="71"/>
      <c r="GJ233" s="71"/>
      <c r="GK233" s="71"/>
      <c r="GL233" s="71"/>
      <c r="GM233" s="71"/>
      <c r="GN233" s="71"/>
      <c r="GO233" s="71"/>
      <c r="GP233" s="71"/>
      <c r="GQ233" s="71"/>
      <c r="GR233" s="71"/>
      <c r="GS233" s="71"/>
      <c r="GT233" s="71"/>
      <c r="GU233" s="71"/>
      <c r="GV233" s="71"/>
      <c r="GW233" s="71"/>
      <c r="GX233" s="71"/>
      <c r="GY233" s="71"/>
      <c r="GZ233" s="71"/>
      <c r="HA233" s="71"/>
      <c r="HB233" s="71"/>
      <c r="HC233" s="71"/>
      <c r="HD233" s="71"/>
      <c r="HE233" s="71"/>
      <c r="HF233" s="71"/>
      <c r="HG233" s="71"/>
      <c r="HH233" s="71"/>
      <c r="HI233" s="71"/>
      <c r="HJ233" s="71"/>
      <c r="HK233" s="71"/>
      <c r="HL233" s="71"/>
      <c r="HM233" s="71"/>
      <c r="HN233" s="71"/>
      <c r="HO233" s="71"/>
      <c r="HP233" s="71"/>
      <c r="HQ233" s="71"/>
      <c r="HR233" s="71"/>
      <c r="HS233" s="71"/>
      <c r="HT233" s="71"/>
      <c r="HU233" s="71"/>
      <c r="HV233" s="71"/>
      <c r="HW233" s="71"/>
      <c r="HX233" s="71"/>
      <c r="HY233" s="71"/>
      <c r="HZ233" s="71"/>
      <c r="IA233" s="71"/>
      <c r="IB233" s="71"/>
      <c r="IC233" s="71"/>
      <c r="ID233" s="71"/>
      <c r="IE233" s="71"/>
      <c r="IF233" s="71"/>
      <c r="IG233" s="71"/>
      <c r="IH233" s="71"/>
      <c r="II233" s="71"/>
      <c r="IJ233" s="71"/>
      <c r="IK233" s="71"/>
      <c r="IL233" s="71"/>
      <c r="IM233" s="71"/>
      <c r="IN233" s="71"/>
      <c r="IO233" s="71"/>
      <c r="IP233" s="71"/>
      <c r="IQ233" s="71"/>
      <c r="IR233" s="71"/>
      <c r="IS233" s="71"/>
      <c r="IT233" s="71"/>
      <c r="IU233" s="71"/>
      <c r="IV233" s="71"/>
    </row>
    <row r="234" spans="1:256" ht="15.75">
      <c r="A234" s="145">
        <v>2</v>
      </c>
      <c r="B234" s="150" t="s">
        <v>195</v>
      </c>
      <c r="C234" s="146"/>
      <c r="D234" s="147"/>
      <c r="E234" s="280"/>
      <c r="F234" s="2"/>
      <c r="G234" s="39"/>
      <c r="H234" s="70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  <c r="EV234" s="71"/>
      <c r="EW234" s="71"/>
      <c r="EX234" s="71"/>
      <c r="EY234" s="71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  <c r="FN234" s="71"/>
      <c r="FO234" s="71"/>
      <c r="FP234" s="71"/>
      <c r="FQ234" s="71"/>
      <c r="FR234" s="71"/>
      <c r="FS234" s="71"/>
      <c r="FT234" s="71"/>
      <c r="FU234" s="71"/>
      <c r="FV234" s="71"/>
      <c r="FW234" s="71"/>
      <c r="FX234" s="71"/>
      <c r="FY234" s="71"/>
      <c r="FZ234" s="71"/>
      <c r="GA234" s="71"/>
      <c r="GB234" s="71"/>
      <c r="GC234" s="71"/>
      <c r="GD234" s="71"/>
      <c r="GE234" s="71"/>
      <c r="GF234" s="71"/>
      <c r="GG234" s="71"/>
      <c r="GH234" s="71"/>
      <c r="GI234" s="71"/>
      <c r="GJ234" s="71"/>
      <c r="GK234" s="71"/>
      <c r="GL234" s="71"/>
      <c r="GM234" s="71"/>
      <c r="GN234" s="71"/>
      <c r="GO234" s="71"/>
      <c r="GP234" s="71"/>
      <c r="GQ234" s="71"/>
      <c r="GR234" s="71"/>
      <c r="GS234" s="71"/>
      <c r="GT234" s="71"/>
      <c r="GU234" s="71"/>
      <c r="GV234" s="71"/>
      <c r="GW234" s="71"/>
      <c r="GX234" s="71"/>
      <c r="GY234" s="71"/>
      <c r="GZ234" s="71"/>
      <c r="HA234" s="71"/>
      <c r="HB234" s="71"/>
      <c r="HC234" s="71"/>
      <c r="HD234" s="71"/>
      <c r="HE234" s="71"/>
      <c r="HF234" s="71"/>
      <c r="HG234" s="71"/>
      <c r="HH234" s="71"/>
      <c r="HI234" s="71"/>
      <c r="HJ234" s="71"/>
      <c r="HK234" s="71"/>
      <c r="HL234" s="71"/>
      <c r="HM234" s="71"/>
      <c r="HN234" s="71"/>
      <c r="HO234" s="71"/>
      <c r="HP234" s="71"/>
      <c r="HQ234" s="71"/>
      <c r="HR234" s="71"/>
      <c r="HS234" s="71"/>
      <c r="HT234" s="71"/>
      <c r="HU234" s="71"/>
      <c r="HV234" s="71"/>
      <c r="HW234" s="71"/>
      <c r="HX234" s="71"/>
      <c r="HY234" s="71"/>
      <c r="HZ234" s="71"/>
      <c r="IA234" s="71"/>
      <c r="IB234" s="71"/>
      <c r="IC234" s="71"/>
      <c r="ID234" s="71"/>
      <c r="IE234" s="71"/>
      <c r="IF234" s="71"/>
      <c r="IG234" s="71"/>
      <c r="IH234" s="71"/>
      <c r="II234" s="71"/>
      <c r="IJ234" s="71"/>
      <c r="IK234" s="71"/>
      <c r="IL234" s="71"/>
      <c r="IM234" s="71"/>
      <c r="IN234" s="71"/>
      <c r="IO234" s="71"/>
      <c r="IP234" s="71"/>
      <c r="IQ234" s="71"/>
      <c r="IR234" s="71"/>
      <c r="IS234" s="71"/>
      <c r="IT234" s="71"/>
      <c r="IU234" s="71"/>
      <c r="IV234" s="71"/>
    </row>
    <row r="235" spans="1:256" ht="12.75" customHeight="1">
      <c r="A235" s="151">
        <v>2.1</v>
      </c>
      <c r="B235" s="118" t="s">
        <v>268</v>
      </c>
      <c r="C235" s="146">
        <v>508.48</v>
      </c>
      <c r="D235" s="152" t="s">
        <v>17</v>
      </c>
      <c r="E235" s="290"/>
      <c r="F235" s="2">
        <f>ROUND((E235*C235),2)</f>
        <v>0</v>
      </c>
      <c r="G235" s="39"/>
      <c r="I235" s="72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3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1"/>
      <c r="ER235" s="71"/>
      <c r="ES235" s="71"/>
      <c r="ET235" s="71"/>
      <c r="EU235" s="71"/>
      <c r="EV235" s="71"/>
      <c r="EW235" s="71"/>
      <c r="EX235" s="71"/>
      <c r="EY235" s="71"/>
      <c r="EZ235" s="71"/>
      <c r="FA235" s="71"/>
      <c r="FB235" s="71"/>
      <c r="FC235" s="71"/>
      <c r="FD235" s="71"/>
      <c r="FE235" s="71"/>
      <c r="FF235" s="71"/>
      <c r="FG235" s="71"/>
      <c r="FH235" s="71"/>
      <c r="FI235" s="71"/>
      <c r="FJ235" s="71"/>
      <c r="FK235" s="71"/>
      <c r="FL235" s="71"/>
      <c r="FM235" s="71"/>
      <c r="FN235" s="71"/>
      <c r="FO235" s="71"/>
      <c r="FP235" s="71"/>
      <c r="FQ235" s="71"/>
      <c r="FR235" s="71"/>
      <c r="FS235" s="71"/>
      <c r="FT235" s="71"/>
      <c r="FU235" s="71"/>
      <c r="FV235" s="71"/>
      <c r="FW235" s="71"/>
      <c r="FX235" s="71"/>
      <c r="FY235" s="71"/>
      <c r="FZ235" s="71"/>
      <c r="GA235" s="71"/>
      <c r="GB235" s="71"/>
      <c r="GC235" s="71"/>
      <c r="GD235" s="71"/>
      <c r="GE235" s="71"/>
      <c r="GF235" s="71"/>
      <c r="GG235" s="71"/>
      <c r="GH235" s="71"/>
      <c r="GI235" s="71"/>
      <c r="GJ235" s="71"/>
      <c r="GK235" s="71"/>
      <c r="GL235" s="71"/>
      <c r="GM235" s="71"/>
      <c r="GN235" s="71"/>
      <c r="GO235" s="71"/>
      <c r="GP235" s="71"/>
      <c r="GQ235" s="71"/>
      <c r="GR235" s="71"/>
      <c r="GS235" s="71"/>
      <c r="GT235" s="71"/>
      <c r="GU235" s="71"/>
      <c r="GV235" s="71"/>
      <c r="GW235" s="71"/>
      <c r="GX235" s="71"/>
      <c r="GY235" s="71"/>
      <c r="GZ235" s="71"/>
      <c r="HA235" s="71"/>
      <c r="HB235" s="71"/>
      <c r="HC235" s="71"/>
      <c r="HD235" s="71"/>
      <c r="HE235" s="71"/>
      <c r="HF235" s="71"/>
      <c r="HG235" s="71"/>
      <c r="HH235" s="71"/>
      <c r="HI235" s="71"/>
      <c r="HJ235" s="71"/>
      <c r="HK235" s="71"/>
      <c r="HL235" s="71"/>
      <c r="HM235" s="71"/>
      <c r="HN235" s="71"/>
      <c r="HO235" s="71"/>
      <c r="HP235" s="71"/>
      <c r="HQ235" s="71"/>
      <c r="HR235" s="71"/>
      <c r="HS235" s="71"/>
      <c r="HT235" s="71"/>
      <c r="HU235" s="71"/>
      <c r="HV235" s="71"/>
      <c r="HW235" s="71"/>
      <c r="HX235" s="71"/>
      <c r="HY235" s="71"/>
      <c r="HZ235" s="71"/>
      <c r="IA235" s="71"/>
      <c r="IB235" s="71"/>
      <c r="IC235" s="71"/>
      <c r="ID235" s="71"/>
      <c r="IE235" s="71"/>
      <c r="IF235" s="71"/>
      <c r="IG235" s="71"/>
      <c r="IH235" s="71"/>
      <c r="II235" s="71"/>
      <c r="IJ235" s="71"/>
      <c r="IK235" s="71"/>
      <c r="IL235" s="71"/>
      <c r="IM235" s="71"/>
      <c r="IN235" s="71"/>
      <c r="IO235" s="71"/>
      <c r="IP235" s="71"/>
      <c r="IQ235" s="71"/>
      <c r="IR235" s="71"/>
      <c r="IS235" s="71"/>
      <c r="IT235" s="71"/>
      <c r="IU235" s="71"/>
      <c r="IV235" s="71"/>
    </row>
    <row r="236" spans="1:256" ht="12.75" customHeight="1">
      <c r="A236" s="151">
        <v>2.2</v>
      </c>
      <c r="B236" s="118" t="s">
        <v>269</v>
      </c>
      <c r="C236" s="146">
        <v>216.104</v>
      </c>
      <c r="D236" s="152" t="s">
        <v>12</v>
      </c>
      <c r="E236" s="290"/>
      <c r="F236" s="2">
        <f>ROUND((E236*C236),2)</f>
        <v>0</v>
      </c>
      <c r="G236" s="39"/>
      <c r="I236" s="72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3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1"/>
      <c r="ES236" s="71"/>
      <c r="ET236" s="71"/>
      <c r="EU236" s="71"/>
      <c r="EV236" s="71"/>
      <c r="EW236" s="71"/>
      <c r="EX236" s="71"/>
      <c r="EY236" s="71"/>
      <c r="EZ236" s="71"/>
      <c r="FA236" s="71"/>
      <c r="FB236" s="71"/>
      <c r="FC236" s="71"/>
      <c r="FD236" s="71"/>
      <c r="FE236" s="71"/>
      <c r="FF236" s="71"/>
      <c r="FG236" s="71"/>
      <c r="FH236" s="71"/>
      <c r="FI236" s="71"/>
      <c r="FJ236" s="71"/>
      <c r="FK236" s="71"/>
      <c r="FL236" s="71"/>
      <c r="FM236" s="71"/>
      <c r="FN236" s="71"/>
      <c r="FO236" s="71"/>
      <c r="FP236" s="71"/>
      <c r="FQ236" s="71"/>
      <c r="FR236" s="71"/>
      <c r="FS236" s="71"/>
      <c r="FT236" s="71"/>
      <c r="FU236" s="71"/>
      <c r="FV236" s="71"/>
      <c r="FW236" s="71"/>
      <c r="FX236" s="71"/>
      <c r="FY236" s="71"/>
      <c r="FZ236" s="71"/>
      <c r="GA236" s="71"/>
      <c r="GB236" s="71"/>
      <c r="GC236" s="71"/>
      <c r="GD236" s="71"/>
      <c r="GE236" s="71"/>
      <c r="GF236" s="71"/>
      <c r="GG236" s="71"/>
      <c r="GH236" s="71"/>
      <c r="GI236" s="71"/>
      <c r="GJ236" s="71"/>
      <c r="GK236" s="71"/>
      <c r="GL236" s="71"/>
      <c r="GM236" s="71"/>
      <c r="GN236" s="71"/>
      <c r="GO236" s="71"/>
      <c r="GP236" s="71"/>
      <c r="GQ236" s="71"/>
      <c r="GR236" s="71"/>
      <c r="GS236" s="71"/>
      <c r="GT236" s="71"/>
      <c r="GU236" s="71"/>
      <c r="GV236" s="71"/>
      <c r="GW236" s="71"/>
      <c r="GX236" s="71"/>
      <c r="GY236" s="71"/>
      <c r="GZ236" s="71"/>
      <c r="HA236" s="71"/>
      <c r="HB236" s="71"/>
      <c r="HC236" s="71"/>
      <c r="HD236" s="71"/>
      <c r="HE236" s="71"/>
      <c r="HF236" s="71"/>
      <c r="HG236" s="71"/>
      <c r="HH236" s="71"/>
      <c r="HI236" s="71"/>
      <c r="HJ236" s="71"/>
      <c r="HK236" s="71"/>
      <c r="HL236" s="71"/>
      <c r="HM236" s="71"/>
      <c r="HN236" s="71"/>
      <c r="HO236" s="71"/>
      <c r="HP236" s="71"/>
      <c r="HQ236" s="71"/>
      <c r="HR236" s="71"/>
      <c r="HS236" s="71"/>
      <c r="HT236" s="71"/>
      <c r="HU236" s="71"/>
      <c r="HV236" s="71"/>
      <c r="HW236" s="71"/>
      <c r="HX236" s="71"/>
      <c r="HY236" s="71"/>
      <c r="HZ236" s="71"/>
      <c r="IA236" s="71"/>
      <c r="IB236" s="71"/>
      <c r="IC236" s="71"/>
      <c r="ID236" s="71"/>
      <c r="IE236" s="71"/>
      <c r="IF236" s="71"/>
      <c r="IG236" s="71"/>
      <c r="IH236" s="71"/>
      <c r="II236" s="71"/>
      <c r="IJ236" s="71"/>
      <c r="IK236" s="71"/>
      <c r="IL236" s="71"/>
      <c r="IM236" s="71"/>
      <c r="IN236" s="71"/>
      <c r="IO236" s="71"/>
      <c r="IP236" s="71"/>
      <c r="IQ236" s="71"/>
      <c r="IR236" s="71"/>
      <c r="IS236" s="71"/>
      <c r="IT236" s="71"/>
      <c r="IU236" s="71"/>
      <c r="IV236" s="71"/>
    </row>
    <row r="237" spans="1:256" ht="12.75" customHeight="1">
      <c r="A237" s="151">
        <v>2.3</v>
      </c>
      <c r="B237" s="153" t="s">
        <v>131</v>
      </c>
      <c r="C237" s="146">
        <v>14.046760000000003</v>
      </c>
      <c r="D237" s="154" t="s">
        <v>2</v>
      </c>
      <c r="E237" s="279"/>
      <c r="F237" s="2">
        <f>ROUND((E237*C237),2)</f>
        <v>0</v>
      </c>
      <c r="G237" s="39"/>
      <c r="I237" s="72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1"/>
      <c r="ES237" s="71"/>
      <c r="ET237" s="71"/>
      <c r="EU237" s="71"/>
      <c r="EV237" s="71"/>
      <c r="EW237" s="71"/>
      <c r="EX237" s="71"/>
      <c r="EY237" s="71"/>
      <c r="EZ237" s="71"/>
      <c r="FA237" s="71"/>
      <c r="FB237" s="71"/>
      <c r="FC237" s="71"/>
      <c r="FD237" s="71"/>
      <c r="FE237" s="71"/>
      <c r="FF237" s="71"/>
      <c r="FG237" s="71"/>
      <c r="FH237" s="71"/>
      <c r="FI237" s="71"/>
      <c r="FJ237" s="71"/>
      <c r="FK237" s="71"/>
      <c r="FL237" s="71"/>
      <c r="FM237" s="71"/>
      <c r="FN237" s="71"/>
      <c r="FO237" s="71"/>
      <c r="FP237" s="71"/>
      <c r="FQ237" s="71"/>
      <c r="FR237" s="71"/>
      <c r="FS237" s="71"/>
      <c r="FT237" s="71"/>
      <c r="FU237" s="71"/>
      <c r="FV237" s="71"/>
      <c r="FW237" s="71"/>
      <c r="FX237" s="71"/>
      <c r="FY237" s="71"/>
      <c r="FZ237" s="71"/>
      <c r="GA237" s="71"/>
      <c r="GB237" s="71"/>
      <c r="GC237" s="71"/>
      <c r="GD237" s="71"/>
      <c r="GE237" s="71"/>
      <c r="GF237" s="71"/>
      <c r="GG237" s="71"/>
      <c r="GH237" s="71"/>
      <c r="GI237" s="71"/>
      <c r="GJ237" s="71"/>
      <c r="GK237" s="71"/>
      <c r="GL237" s="71"/>
      <c r="GM237" s="71"/>
      <c r="GN237" s="71"/>
      <c r="GO237" s="71"/>
      <c r="GP237" s="71"/>
      <c r="GQ237" s="71"/>
      <c r="GR237" s="71"/>
      <c r="GS237" s="71"/>
      <c r="GT237" s="71"/>
      <c r="GU237" s="71"/>
      <c r="GV237" s="71"/>
      <c r="GW237" s="71"/>
      <c r="GX237" s="71"/>
      <c r="GY237" s="71"/>
      <c r="GZ237" s="71"/>
      <c r="HA237" s="71"/>
      <c r="HB237" s="71"/>
      <c r="HC237" s="71"/>
      <c r="HD237" s="71"/>
      <c r="HE237" s="71"/>
      <c r="HF237" s="71"/>
      <c r="HG237" s="71"/>
      <c r="HH237" s="71"/>
      <c r="HI237" s="71"/>
      <c r="HJ237" s="71"/>
      <c r="HK237" s="71"/>
      <c r="HL237" s="71"/>
      <c r="HM237" s="71"/>
      <c r="HN237" s="71"/>
      <c r="HO237" s="71"/>
      <c r="HP237" s="71"/>
      <c r="HQ237" s="71"/>
      <c r="HR237" s="71"/>
      <c r="HS237" s="71"/>
      <c r="HT237" s="71"/>
      <c r="HU237" s="71"/>
      <c r="HV237" s="71"/>
      <c r="HW237" s="71"/>
      <c r="HX237" s="71"/>
      <c r="HY237" s="71"/>
      <c r="HZ237" s="71"/>
      <c r="IA237" s="71"/>
      <c r="IB237" s="71"/>
      <c r="IC237" s="71"/>
      <c r="ID237" s="71"/>
      <c r="IE237" s="71"/>
      <c r="IF237" s="71"/>
      <c r="IG237" s="71"/>
      <c r="IH237" s="71"/>
      <c r="II237" s="71"/>
      <c r="IJ237" s="71"/>
      <c r="IK237" s="71"/>
      <c r="IL237" s="71"/>
      <c r="IM237" s="71"/>
      <c r="IN237" s="71"/>
      <c r="IO237" s="71"/>
      <c r="IP237" s="71"/>
      <c r="IQ237" s="71"/>
      <c r="IR237" s="71"/>
      <c r="IS237" s="71"/>
      <c r="IT237" s="71"/>
      <c r="IU237" s="71"/>
      <c r="IV237" s="71"/>
    </row>
    <row r="238" spans="1:256" ht="12.75" customHeight="1">
      <c r="A238" s="145"/>
      <c r="B238" s="142"/>
      <c r="C238" s="146"/>
      <c r="D238" s="147"/>
      <c r="E238" s="280"/>
      <c r="F238" s="2"/>
      <c r="G238" s="39"/>
      <c r="I238" s="72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1"/>
      <c r="ES238" s="71"/>
      <c r="ET238" s="71"/>
      <c r="EU238" s="71"/>
      <c r="EV238" s="71"/>
      <c r="EW238" s="71"/>
      <c r="EX238" s="71"/>
      <c r="EY238" s="71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  <c r="FN238" s="71"/>
      <c r="FO238" s="71"/>
      <c r="FP238" s="71"/>
      <c r="FQ238" s="71"/>
      <c r="FR238" s="71"/>
      <c r="FS238" s="71"/>
      <c r="FT238" s="71"/>
      <c r="FU238" s="71"/>
      <c r="FV238" s="71"/>
      <c r="FW238" s="71"/>
      <c r="FX238" s="71"/>
      <c r="FY238" s="71"/>
      <c r="FZ238" s="71"/>
      <c r="GA238" s="71"/>
      <c r="GB238" s="71"/>
      <c r="GC238" s="71"/>
      <c r="GD238" s="71"/>
      <c r="GE238" s="71"/>
      <c r="GF238" s="71"/>
      <c r="GG238" s="71"/>
      <c r="GH238" s="71"/>
      <c r="GI238" s="71"/>
      <c r="GJ238" s="71"/>
      <c r="GK238" s="71"/>
      <c r="GL238" s="71"/>
      <c r="GM238" s="71"/>
      <c r="GN238" s="71"/>
      <c r="GO238" s="71"/>
      <c r="GP238" s="71"/>
      <c r="GQ238" s="71"/>
      <c r="GR238" s="71"/>
      <c r="GS238" s="71"/>
      <c r="GT238" s="71"/>
      <c r="GU238" s="71"/>
      <c r="GV238" s="71"/>
      <c r="GW238" s="71"/>
      <c r="GX238" s="71"/>
      <c r="GY238" s="71"/>
      <c r="GZ238" s="71"/>
      <c r="HA238" s="71"/>
      <c r="HB238" s="71"/>
      <c r="HC238" s="71"/>
      <c r="HD238" s="71"/>
      <c r="HE238" s="71"/>
      <c r="HF238" s="71"/>
      <c r="HG238" s="71"/>
      <c r="HH238" s="71"/>
      <c r="HI238" s="71"/>
      <c r="HJ238" s="71"/>
      <c r="HK238" s="71"/>
      <c r="HL238" s="71"/>
      <c r="HM238" s="71"/>
      <c r="HN238" s="71"/>
      <c r="HO238" s="71"/>
      <c r="HP238" s="71"/>
      <c r="HQ238" s="71"/>
      <c r="HR238" s="71"/>
      <c r="HS238" s="71"/>
      <c r="HT238" s="71"/>
      <c r="HU238" s="71"/>
      <c r="HV238" s="71"/>
      <c r="HW238" s="71"/>
      <c r="HX238" s="71"/>
      <c r="HY238" s="71"/>
      <c r="HZ238" s="71"/>
      <c r="IA238" s="71"/>
      <c r="IB238" s="71"/>
      <c r="IC238" s="71"/>
      <c r="ID238" s="71"/>
      <c r="IE238" s="71"/>
      <c r="IF238" s="71"/>
      <c r="IG238" s="71"/>
      <c r="IH238" s="71"/>
      <c r="II238" s="71"/>
      <c r="IJ238" s="71"/>
      <c r="IK238" s="71"/>
      <c r="IL238" s="71"/>
      <c r="IM238" s="71"/>
      <c r="IN238" s="71"/>
      <c r="IO238" s="71"/>
      <c r="IP238" s="71"/>
      <c r="IQ238" s="71"/>
      <c r="IR238" s="71"/>
      <c r="IS238" s="71"/>
      <c r="IT238" s="71"/>
      <c r="IU238" s="71"/>
      <c r="IV238" s="71"/>
    </row>
    <row r="239" spans="1:7" ht="15">
      <c r="A239" s="155">
        <v>3</v>
      </c>
      <c r="B239" s="150" t="s">
        <v>39</v>
      </c>
      <c r="C239" s="146"/>
      <c r="D239" s="154"/>
      <c r="E239" s="279"/>
      <c r="F239" s="2"/>
      <c r="G239" s="39"/>
    </row>
    <row r="240" spans="1:7" ht="15">
      <c r="A240" s="156">
        <v>3.1</v>
      </c>
      <c r="B240" s="118" t="s">
        <v>40</v>
      </c>
      <c r="C240" s="146">
        <v>282.82</v>
      </c>
      <c r="D240" s="154" t="s">
        <v>2</v>
      </c>
      <c r="E240" s="279"/>
      <c r="F240" s="2">
        <f>ROUND(E240*C240,2)</f>
        <v>0</v>
      </c>
      <c r="G240" s="39"/>
    </row>
    <row r="241" spans="1:7" ht="15">
      <c r="A241" s="156">
        <v>3.2</v>
      </c>
      <c r="B241" s="118" t="s">
        <v>76</v>
      </c>
      <c r="C241" s="146">
        <v>23.57</v>
      </c>
      <c r="D241" s="154" t="s">
        <v>2</v>
      </c>
      <c r="E241" s="279"/>
      <c r="F241" s="2">
        <f>ROUND(E241*C241,2)</f>
        <v>0</v>
      </c>
      <c r="G241" s="39"/>
    </row>
    <row r="242" spans="1:7" ht="25.5">
      <c r="A242" s="156">
        <v>3.3</v>
      </c>
      <c r="B242" s="118" t="s">
        <v>125</v>
      </c>
      <c r="C242" s="146">
        <v>236.61</v>
      </c>
      <c r="D242" s="154" t="s">
        <v>2</v>
      </c>
      <c r="E242" s="279"/>
      <c r="F242" s="2">
        <f>ROUND(E242*C242,2)</f>
        <v>0</v>
      </c>
      <c r="G242" s="39"/>
    </row>
    <row r="243" spans="1:7" ht="15">
      <c r="A243" s="151">
        <v>3.4</v>
      </c>
      <c r="B243" s="157" t="s">
        <v>270</v>
      </c>
      <c r="C243" s="146">
        <v>55.44</v>
      </c>
      <c r="D243" s="154" t="s">
        <v>2</v>
      </c>
      <c r="E243" s="279"/>
      <c r="F243" s="2">
        <f>ROUND(E243*C243,2)</f>
        <v>0</v>
      </c>
      <c r="G243" s="39"/>
    </row>
    <row r="244" spans="1:7" ht="15">
      <c r="A244" s="151"/>
      <c r="B244" s="157"/>
      <c r="C244" s="146"/>
      <c r="D244" s="147"/>
      <c r="E244" s="280"/>
      <c r="F244" s="2"/>
      <c r="G244" s="39"/>
    </row>
    <row r="245" spans="1:8" ht="12.75">
      <c r="A245" s="145">
        <v>4</v>
      </c>
      <c r="B245" s="158" t="s">
        <v>41</v>
      </c>
      <c r="C245" s="159"/>
      <c r="D245" s="147"/>
      <c r="E245" s="280"/>
      <c r="F245" s="2"/>
      <c r="G245" s="39"/>
      <c r="H245" s="18"/>
    </row>
    <row r="246" spans="1:8" ht="12.75">
      <c r="A246" s="160">
        <v>4.1</v>
      </c>
      <c r="B246" s="157" t="s">
        <v>44</v>
      </c>
      <c r="C246" s="146">
        <v>323.67</v>
      </c>
      <c r="D246" s="144" t="s">
        <v>17</v>
      </c>
      <c r="E246" s="280"/>
      <c r="F246" s="2">
        <f>ROUND(E246*C246,2)</f>
        <v>0</v>
      </c>
      <c r="G246" s="39"/>
      <c r="H246" s="18"/>
    </row>
    <row r="247" spans="1:8" ht="12.75">
      <c r="A247" s="156"/>
      <c r="B247" s="157"/>
      <c r="C247" s="119"/>
      <c r="D247" s="147"/>
      <c r="E247" s="26"/>
      <c r="F247" s="2"/>
      <c r="G247" s="39"/>
      <c r="H247" s="18"/>
    </row>
    <row r="248" spans="1:8" ht="12.75">
      <c r="A248" s="145">
        <v>5</v>
      </c>
      <c r="B248" s="142" t="s">
        <v>19</v>
      </c>
      <c r="C248" s="146"/>
      <c r="D248" s="144"/>
      <c r="E248" s="280"/>
      <c r="F248" s="2"/>
      <c r="G248" s="39"/>
      <c r="H248" s="18"/>
    </row>
    <row r="249" spans="1:8" ht="12.75">
      <c r="A249" s="345">
        <v>5.1</v>
      </c>
      <c r="B249" s="148" t="s">
        <v>44</v>
      </c>
      <c r="C249" s="149">
        <v>323.67</v>
      </c>
      <c r="D249" s="346" t="s">
        <v>17</v>
      </c>
      <c r="E249" s="281"/>
      <c r="F249" s="101">
        <f>ROUND(E249*C249,2)</f>
        <v>0</v>
      </c>
      <c r="G249" s="39"/>
      <c r="H249" s="18"/>
    </row>
    <row r="250" spans="1:8" ht="12.75">
      <c r="A250" s="156"/>
      <c r="B250" s="157"/>
      <c r="C250" s="146"/>
      <c r="D250" s="144"/>
      <c r="E250" s="280"/>
      <c r="F250" s="2"/>
      <c r="G250" s="39"/>
      <c r="H250" s="18"/>
    </row>
    <row r="251" spans="1:8" ht="25.5">
      <c r="A251" s="155">
        <v>6</v>
      </c>
      <c r="B251" s="166" t="s">
        <v>42</v>
      </c>
      <c r="C251" s="146"/>
      <c r="D251" s="154"/>
      <c r="E251" s="279"/>
      <c r="F251" s="2"/>
      <c r="G251" s="39"/>
      <c r="H251" s="18"/>
    </row>
    <row r="252" spans="1:8" ht="25.5">
      <c r="A252" s="156">
        <v>6.1</v>
      </c>
      <c r="B252" s="167" t="s">
        <v>179</v>
      </c>
      <c r="C252" s="146">
        <v>2</v>
      </c>
      <c r="D252" s="154" t="s">
        <v>3</v>
      </c>
      <c r="E252" s="279"/>
      <c r="F252" s="2">
        <f aca="true" t="shared" si="9" ref="F252:F259">ROUND((E252*C252),2)</f>
        <v>0</v>
      </c>
      <c r="G252" s="39"/>
      <c r="H252" s="18"/>
    </row>
    <row r="253" spans="1:8" ht="25.5">
      <c r="A253" s="156">
        <v>6.2</v>
      </c>
      <c r="B253" s="167" t="s">
        <v>176</v>
      </c>
      <c r="C253" s="146">
        <v>1</v>
      </c>
      <c r="D253" s="154" t="s">
        <v>3</v>
      </c>
      <c r="E253" s="279"/>
      <c r="F253" s="2">
        <f t="shared" si="9"/>
        <v>0</v>
      </c>
      <c r="G253" s="39"/>
      <c r="H253" s="18"/>
    </row>
    <row r="254" spans="1:8" ht="25.5">
      <c r="A254" s="156">
        <v>6.3</v>
      </c>
      <c r="B254" s="118" t="s">
        <v>177</v>
      </c>
      <c r="C254" s="146">
        <v>1</v>
      </c>
      <c r="D254" s="154" t="s">
        <v>3</v>
      </c>
      <c r="E254" s="279"/>
      <c r="F254" s="2">
        <f t="shared" si="9"/>
        <v>0</v>
      </c>
      <c r="G254" s="39"/>
      <c r="H254" s="18"/>
    </row>
    <row r="255" spans="1:8" ht="25.5">
      <c r="A255" s="156">
        <v>6.4</v>
      </c>
      <c r="B255" s="118" t="s">
        <v>181</v>
      </c>
      <c r="C255" s="146">
        <v>1</v>
      </c>
      <c r="D255" s="154" t="s">
        <v>3</v>
      </c>
      <c r="E255" s="279"/>
      <c r="F255" s="2">
        <f t="shared" si="9"/>
        <v>0</v>
      </c>
      <c r="G255" s="39"/>
      <c r="H255" s="18"/>
    </row>
    <row r="256" spans="1:8" ht="25.5">
      <c r="A256" s="156">
        <v>6.5</v>
      </c>
      <c r="B256" s="118" t="s">
        <v>204</v>
      </c>
      <c r="C256" s="146">
        <v>1</v>
      </c>
      <c r="D256" s="154" t="s">
        <v>3</v>
      </c>
      <c r="E256" s="279"/>
      <c r="F256" s="2">
        <f t="shared" si="9"/>
        <v>0</v>
      </c>
      <c r="G256" s="39"/>
      <c r="H256" s="18"/>
    </row>
    <row r="257" spans="1:8" ht="25.5">
      <c r="A257" s="156">
        <v>6.6</v>
      </c>
      <c r="B257" s="118" t="s">
        <v>205</v>
      </c>
      <c r="C257" s="146">
        <v>1</v>
      </c>
      <c r="D257" s="154" t="s">
        <v>3</v>
      </c>
      <c r="E257" s="279"/>
      <c r="F257" s="2">
        <f t="shared" si="9"/>
        <v>0</v>
      </c>
      <c r="G257" s="39"/>
      <c r="H257" s="18"/>
    </row>
    <row r="258" spans="1:8" ht="25.5">
      <c r="A258" s="156">
        <v>6.7</v>
      </c>
      <c r="B258" s="118" t="s">
        <v>193</v>
      </c>
      <c r="C258" s="146">
        <v>1</v>
      </c>
      <c r="D258" s="154" t="s">
        <v>3</v>
      </c>
      <c r="E258" s="279"/>
      <c r="F258" s="2">
        <f>ROUND((E258*C258),2)</f>
        <v>0</v>
      </c>
      <c r="G258" s="39"/>
      <c r="H258" s="18"/>
    </row>
    <row r="259" spans="1:8" ht="12.75">
      <c r="A259" s="156">
        <v>6.8</v>
      </c>
      <c r="B259" s="118" t="s">
        <v>173</v>
      </c>
      <c r="C259" s="146">
        <v>9</v>
      </c>
      <c r="D259" s="154" t="s">
        <v>3</v>
      </c>
      <c r="E259" s="279"/>
      <c r="F259" s="2">
        <f t="shared" si="9"/>
        <v>0</v>
      </c>
      <c r="G259" s="39"/>
      <c r="H259" s="18"/>
    </row>
    <row r="260" spans="1:8" ht="12.75">
      <c r="A260" s="156">
        <v>6.9</v>
      </c>
      <c r="B260" s="118" t="s">
        <v>216</v>
      </c>
      <c r="C260" s="146">
        <v>1</v>
      </c>
      <c r="D260" s="154" t="s">
        <v>3</v>
      </c>
      <c r="E260" s="279"/>
      <c r="F260" s="2">
        <f>ROUND((E260*C260),2)</f>
        <v>0</v>
      </c>
      <c r="G260" s="39"/>
      <c r="H260" s="18"/>
    </row>
    <row r="261" spans="1:8" ht="12.75">
      <c r="A261" s="168">
        <v>6.1</v>
      </c>
      <c r="B261" s="118" t="s">
        <v>217</v>
      </c>
      <c r="C261" s="146">
        <v>2</v>
      </c>
      <c r="D261" s="154" t="s">
        <v>3</v>
      </c>
      <c r="E261" s="279"/>
      <c r="F261" s="2">
        <f>ROUND((E261*C261),2)</f>
        <v>0</v>
      </c>
      <c r="G261" s="39"/>
      <c r="H261" s="61"/>
    </row>
    <row r="262" spans="1:8" ht="12.75">
      <c r="A262" s="168">
        <v>6.11</v>
      </c>
      <c r="B262" s="118" t="s">
        <v>186</v>
      </c>
      <c r="C262" s="146">
        <v>1</v>
      </c>
      <c r="D262" s="154" t="s">
        <v>2</v>
      </c>
      <c r="E262" s="279"/>
      <c r="F262" s="2">
        <f>ROUND((E262*C262),2)</f>
        <v>0</v>
      </c>
      <c r="G262" s="39"/>
      <c r="H262" s="18"/>
    </row>
    <row r="263" spans="1:8" ht="12.75">
      <c r="A263" s="155" t="s">
        <v>218</v>
      </c>
      <c r="B263" s="118"/>
      <c r="C263" s="146"/>
      <c r="D263" s="154"/>
      <c r="E263" s="279"/>
      <c r="F263" s="2"/>
      <c r="G263" s="39"/>
      <c r="H263" s="18"/>
    </row>
    <row r="264" spans="1:8" ht="12.75">
      <c r="A264" s="155">
        <v>7</v>
      </c>
      <c r="B264" s="150" t="s">
        <v>134</v>
      </c>
      <c r="C264" s="146"/>
      <c r="D264" s="154"/>
      <c r="E264" s="279"/>
      <c r="F264" s="2"/>
      <c r="G264" s="39"/>
      <c r="H264" s="18"/>
    </row>
    <row r="265" spans="1:8" ht="38.25">
      <c r="A265" s="156">
        <v>7.1</v>
      </c>
      <c r="B265" s="118" t="s">
        <v>87</v>
      </c>
      <c r="C265" s="171">
        <v>2</v>
      </c>
      <c r="D265" s="120" t="s">
        <v>3</v>
      </c>
      <c r="E265" s="291"/>
      <c r="F265" s="3">
        <f>ROUND(E265*C265,2)</f>
        <v>0</v>
      </c>
      <c r="G265" s="39"/>
      <c r="H265" s="57"/>
    </row>
    <row r="266" spans="1:8" ht="16.5" customHeight="1">
      <c r="A266" s="156">
        <v>7.2</v>
      </c>
      <c r="B266" s="202" t="s">
        <v>190</v>
      </c>
      <c r="C266" s="146">
        <v>8</v>
      </c>
      <c r="D266" s="154" t="s">
        <v>13</v>
      </c>
      <c r="E266" s="279"/>
      <c r="F266" s="2">
        <f>ROUND(E266*C266,2)</f>
        <v>0</v>
      </c>
      <c r="G266" s="39"/>
      <c r="H266" s="18"/>
    </row>
    <row r="267" spans="1:8" ht="12.75">
      <c r="A267" s="156"/>
      <c r="B267" s="118"/>
      <c r="C267" s="146"/>
      <c r="D267" s="154"/>
      <c r="E267" s="279"/>
      <c r="F267" s="2">
        <f>ROUND(E267*C267,2)</f>
        <v>0</v>
      </c>
      <c r="G267" s="39"/>
      <c r="H267" s="18"/>
    </row>
    <row r="268" spans="1:7" ht="15">
      <c r="A268" s="24">
        <v>8</v>
      </c>
      <c r="B268" s="173" t="s">
        <v>92</v>
      </c>
      <c r="C268" s="171"/>
      <c r="D268" s="172"/>
      <c r="E268" s="287"/>
      <c r="F268" s="2">
        <f>ROUND(E268*C268,2)</f>
        <v>0</v>
      </c>
      <c r="G268" s="39"/>
    </row>
    <row r="269" spans="1:7" ht="15">
      <c r="A269" s="23">
        <v>8.1</v>
      </c>
      <c r="B269" s="157" t="s">
        <v>44</v>
      </c>
      <c r="C269" s="146">
        <v>314.24</v>
      </c>
      <c r="D269" s="144" t="s">
        <v>17</v>
      </c>
      <c r="E269" s="287"/>
      <c r="F269" s="2">
        <f>ROUND(E269*C269,2)</f>
        <v>0</v>
      </c>
      <c r="G269" s="39"/>
    </row>
    <row r="270" spans="1:7" ht="15">
      <c r="A270" s="203"/>
      <c r="B270" s="204"/>
      <c r="C270" s="119"/>
      <c r="D270" s="170"/>
      <c r="E270" s="292"/>
      <c r="F270" s="2"/>
      <c r="G270" s="39"/>
    </row>
    <row r="271" spans="1:7" ht="15">
      <c r="A271" s="24">
        <v>9</v>
      </c>
      <c r="B271" s="173" t="s">
        <v>196</v>
      </c>
      <c r="C271" s="171"/>
      <c r="D271" s="120"/>
      <c r="E271" s="287"/>
      <c r="F271" s="2">
        <f>ROUND((E271*C271),2)</f>
        <v>0</v>
      </c>
      <c r="G271" s="39"/>
    </row>
    <row r="272" spans="1:7" ht="15">
      <c r="A272" s="23">
        <v>9.1</v>
      </c>
      <c r="B272" s="174" t="s">
        <v>197</v>
      </c>
      <c r="C272" s="175">
        <v>43.220800000000004</v>
      </c>
      <c r="D272" s="176" t="s">
        <v>2</v>
      </c>
      <c r="E272" s="293"/>
      <c r="F272" s="293">
        <f>ROUND(C272*E272,2)</f>
        <v>0</v>
      </c>
      <c r="G272" s="39"/>
    </row>
    <row r="273" spans="1:7" ht="15">
      <c r="A273" s="23">
        <v>9.2</v>
      </c>
      <c r="B273" s="153" t="s">
        <v>131</v>
      </c>
      <c r="C273" s="171">
        <v>54.026</v>
      </c>
      <c r="D273" s="172" t="s">
        <v>2</v>
      </c>
      <c r="E273" s="287"/>
      <c r="F273" s="2">
        <f>ROUND((E273*C273),2)</f>
        <v>0</v>
      </c>
      <c r="G273" s="39"/>
    </row>
    <row r="274" spans="1:7" ht="15">
      <c r="A274" s="25">
        <v>9.3</v>
      </c>
      <c r="B274" s="153" t="s">
        <v>274</v>
      </c>
      <c r="C274" s="146">
        <v>54.026</v>
      </c>
      <c r="D274" s="177" t="s">
        <v>2</v>
      </c>
      <c r="E274" s="294"/>
      <c r="F274" s="2">
        <f>ROUND((E274*C274),2)</f>
        <v>0</v>
      </c>
      <c r="G274" s="39"/>
    </row>
    <row r="275" spans="1:7" ht="25.5">
      <c r="A275" s="25">
        <v>9.4</v>
      </c>
      <c r="B275" s="118" t="s">
        <v>125</v>
      </c>
      <c r="C275" s="146">
        <v>51.3247</v>
      </c>
      <c r="D275" s="154" t="s">
        <v>2</v>
      </c>
      <c r="E275" s="279"/>
      <c r="F275" s="2">
        <f>ROUND((E275*C275),2)</f>
        <v>0</v>
      </c>
      <c r="G275" s="39"/>
    </row>
    <row r="276" spans="1:256" s="51" customFormat="1" ht="15">
      <c r="A276" s="25">
        <v>9.5</v>
      </c>
      <c r="B276" s="174" t="s">
        <v>198</v>
      </c>
      <c r="C276" s="175">
        <v>216.104</v>
      </c>
      <c r="D276" s="178" t="s">
        <v>12</v>
      </c>
      <c r="E276" s="26"/>
      <c r="F276" s="293">
        <f>ROUND(C276*E276,2)</f>
        <v>0</v>
      </c>
      <c r="G276" s="39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s="51" customFormat="1" ht="15">
      <c r="A277" s="25">
        <v>9.6</v>
      </c>
      <c r="B277" s="174" t="s">
        <v>201</v>
      </c>
      <c r="C277" s="175">
        <v>216.104</v>
      </c>
      <c r="D277" s="178" t="s">
        <v>12</v>
      </c>
      <c r="E277" s="26"/>
      <c r="F277" s="293">
        <f>ROUND(C277*E277,2)</f>
        <v>0</v>
      </c>
      <c r="G277" s="39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pans="1:256" s="51" customFormat="1" ht="15">
      <c r="A278" s="25">
        <v>9.7</v>
      </c>
      <c r="B278" s="174" t="s">
        <v>199</v>
      </c>
      <c r="C278" s="175">
        <v>14.046760000000003</v>
      </c>
      <c r="D278" s="178" t="s">
        <v>2</v>
      </c>
      <c r="E278" s="293"/>
      <c r="F278" s="293">
        <f>ROUND(C278*E278,2)</f>
        <v>0</v>
      </c>
      <c r="G278" s="39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s="51" customFormat="1" ht="15">
      <c r="A279" s="25">
        <v>9.8</v>
      </c>
      <c r="B279" s="174" t="s">
        <v>200</v>
      </c>
      <c r="C279" s="175">
        <v>14.046760000000003</v>
      </c>
      <c r="D279" s="178" t="s">
        <v>2</v>
      </c>
      <c r="E279" s="293"/>
      <c r="F279" s="293">
        <f>ROUND(C279*E279,2)</f>
        <v>0</v>
      </c>
      <c r="G279" s="39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  <row r="280" spans="1:256" s="51" customFormat="1" ht="25.5">
      <c r="A280" s="25">
        <v>9.9</v>
      </c>
      <c r="B280" s="174" t="s">
        <v>202</v>
      </c>
      <c r="C280" s="5">
        <v>702.3380000000001</v>
      </c>
      <c r="D280" s="154" t="s">
        <v>203</v>
      </c>
      <c r="E280" s="279"/>
      <c r="F280" s="293">
        <f>ROUND(C280*E280,2)</f>
        <v>0</v>
      </c>
      <c r="G280" s="39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51" customFormat="1" ht="15">
      <c r="A281" s="203"/>
      <c r="B281" s="204"/>
      <c r="C281" s="119"/>
      <c r="D281" s="170"/>
      <c r="E281" s="292"/>
      <c r="F281" s="2"/>
      <c r="G281" s="39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</row>
    <row r="282" spans="1:256" s="51" customFormat="1" ht="15">
      <c r="A282" s="27">
        <v>10</v>
      </c>
      <c r="B282" s="174" t="s">
        <v>94</v>
      </c>
      <c r="C282" s="180">
        <v>314.24</v>
      </c>
      <c r="D282" s="170" t="s">
        <v>1</v>
      </c>
      <c r="E282" s="28"/>
      <c r="F282" s="295">
        <f>+ROUND(C282*E282,2)</f>
        <v>0</v>
      </c>
      <c r="G282" s="39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</row>
    <row r="283" spans="1:256" s="51" customFormat="1" ht="25.5">
      <c r="A283" s="27">
        <v>11</v>
      </c>
      <c r="B283" s="174" t="s">
        <v>112</v>
      </c>
      <c r="C283" s="180">
        <v>314.24</v>
      </c>
      <c r="D283" s="170" t="s">
        <v>1</v>
      </c>
      <c r="E283" s="28"/>
      <c r="F283" s="295">
        <f>+ROUND(C283*E283,2)</f>
        <v>0</v>
      </c>
      <c r="G283" s="39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pans="1:256" s="51" customFormat="1" ht="15">
      <c r="A284" s="27">
        <v>12</v>
      </c>
      <c r="B284" s="181" t="s">
        <v>113</v>
      </c>
      <c r="C284" s="180">
        <v>314.24</v>
      </c>
      <c r="D284" s="170" t="s">
        <v>1</v>
      </c>
      <c r="E284" s="28"/>
      <c r="F284" s="7">
        <f>ROUND(C284*E284,2)</f>
        <v>0</v>
      </c>
      <c r="G284" s="39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pans="1:256" s="51" customFormat="1" ht="15">
      <c r="A285" s="210"/>
      <c r="B285" s="211" t="s">
        <v>240</v>
      </c>
      <c r="C285" s="212"/>
      <c r="D285" s="213"/>
      <c r="E285" s="299"/>
      <c r="F285" s="102">
        <f>SUM(F232:F284)</f>
        <v>0</v>
      </c>
      <c r="G285" s="39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pans="1:256" s="51" customFormat="1" ht="15">
      <c r="A286" s="151"/>
      <c r="B286" s="118"/>
      <c r="C286" s="119"/>
      <c r="D286" s="120"/>
      <c r="E286" s="290"/>
      <c r="F286" s="2"/>
      <c r="G286" s="39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pans="1:256" s="51" customFormat="1" ht="25.5">
      <c r="A287" s="141" t="s">
        <v>9</v>
      </c>
      <c r="B287" s="150" t="s">
        <v>133</v>
      </c>
      <c r="C287" s="119"/>
      <c r="D287" s="170"/>
      <c r="E287" s="295"/>
      <c r="F287" s="2"/>
      <c r="G287" s="39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pans="1:256" s="51" customFormat="1" ht="51">
      <c r="A288" s="205">
        <v>1</v>
      </c>
      <c r="B288" s="118" t="s">
        <v>208</v>
      </c>
      <c r="C288" s="171">
        <v>2</v>
      </c>
      <c r="D288" s="120" t="s">
        <v>3</v>
      </c>
      <c r="E288" s="297"/>
      <c r="F288" s="3">
        <f>ROUND(E288*C288,2)</f>
        <v>0</v>
      </c>
      <c r="G288" s="39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51" customFormat="1" ht="51">
      <c r="A289" s="205">
        <v>2</v>
      </c>
      <c r="B289" s="118" t="s">
        <v>209</v>
      </c>
      <c r="C289" s="171">
        <v>2</v>
      </c>
      <c r="D289" s="120" t="s">
        <v>3</v>
      </c>
      <c r="E289" s="297"/>
      <c r="F289" s="3">
        <f>ROUND(E289*C289,2)</f>
        <v>0</v>
      </c>
      <c r="G289" s="39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pans="1:256" s="51" customFormat="1" ht="15">
      <c r="A290" s="201">
        <v>3</v>
      </c>
      <c r="B290" s="118" t="s">
        <v>46</v>
      </c>
      <c r="C290" s="119">
        <v>4</v>
      </c>
      <c r="D290" s="152" t="s">
        <v>3</v>
      </c>
      <c r="E290" s="290"/>
      <c r="F290" s="2">
        <f>ROUND(E290*C290,2)</f>
        <v>0</v>
      </c>
      <c r="G290" s="39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pans="1:256" s="51" customFormat="1" ht="15">
      <c r="A291" s="201"/>
      <c r="B291" s="118"/>
      <c r="C291" s="119"/>
      <c r="D291" s="120"/>
      <c r="E291" s="290"/>
      <c r="F291" s="2"/>
      <c r="G291" s="39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pans="1:256" s="51" customFormat="1" ht="38.25">
      <c r="A292" s="19">
        <v>4</v>
      </c>
      <c r="B292" s="206" t="s">
        <v>136</v>
      </c>
      <c r="C292" s="207">
        <v>4</v>
      </c>
      <c r="D292" s="208" t="s">
        <v>3</v>
      </c>
      <c r="E292" s="298"/>
      <c r="F292" s="295">
        <f>+ROUND(C292*E292,2)</f>
        <v>0</v>
      </c>
      <c r="G292" s="39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pans="1:256" s="51" customFormat="1" ht="15">
      <c r="A293" s="19">
        <v>5</v>
      </c>
      <c r="B293" s="209" t="s">
        <v>135</v>
      </c>
      <c r="C293" s="5">
        <v>16</v>
      </c>
      <c r="D293" s="154" t="s">
        <v>13</v>
      </c>
      <c r="E293" s="6"/>
      <c r="F293" s="290">
        <f>+ROUND(C293*E293,2)</f>
        <v>0</v>
      </c>
      <c r="G293" s="39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</row>
    <row r="294" spans="1:256" s="51" customFormat="1" ht="15">
      <c r="A294" s="137"/>
      <c r="B294" s="138" t="s">
        <v>277</v>
      </c>
      <c r="C294" s="139"/>
      <c r="D294" s="140"/>
      <c r="E294" s="296"/>
      <c r="F294" s="74">
        <f>SUM(F288:F293)</f>
        <v>0</v>
      </c>
      <c r="G294" s="39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</row>
    <row r="295" spans="1:256" s="51" customFormat="1" ht="15">
      <c r="A295" s="151"/>
      <c r="B295" s="118"/>
      <c r="C295" s="119"/>
      <c r="D295" s="120"/>
      <c r="E295" s="290"/>
      <c r="F295" s="2"/>
      <c r="G295" s="39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</row>
    <row r="296" spans="1:256" s="51" customFormat="1" ht="15">
      <c r="A296" s="8" t="s">
        <v>89</v>
      </c>
      <c r="B296" s="214" t="s">
        <v>88</v>
      </c>
      <c r="C296" s="9"/>
      <c r="D296" s="215"/>
      <c r="E296" s="10"/>
      <c r="F296" s="300"/>
      <c r="G296" s="39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256" s="51" customFormat="1" ht="65.25" customHeight="1">
      <c r="A297" s="11">
        <v>1</v>
      </c>
      <c r="B297" s="209" t="s">
        <v>116</v>
      </c>
      <c r="C297" s="12">
        <v>1</v>
      </c>
      <c r="D297" s="144" t="s">
        <v>3</v>
      </c>
      <c r="E297" s="29"/>
      <c r="F297" s="297">
        <f>+ROUND(C297*E297,2)</f>
        <v>0</v>
      </c>
      <c r="G297" s="39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  <c r="IV297" s="18"/>
    </row>
    <row r="298" spans="1:256" s="51" customFormat="1" ht="51">
      <c r="A298" s="11">
        <v>2</v>
      </c>
      <c r="B298" s="209" t="s">
        <v>275</v>
      </c>
      <c r="C298" s="12">
        <v>4</v>
      </c>
      <c r="D298" s="144" t="s">
        <v>117</v>
      </c>
      <c r="E298" s="29"/>
      <c r="F298" s="297">
        <f>+ROUND(C298*E298,2)</f>
        <v>0</v>
      </c>
      <c r="G298" s="39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  <c r="IV298" s="18"/>
    </row>
    <row r="299" spans="1:256" s="51" customFormat="1" ht="15">
      <c r="A299" s="75"/>
      <c r="B299" s="216" t="s">
        <v>118</v>
      </c>
      <c r="C299" s="12"/>
      <c r="D299" s="217"/>
      <c r="E299" s="29"/>
      <c r="F299" s="301">
        <f>SUM(F297:F298)</f>
        <v>0</v>
      </c>
      <c r="G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</row>
    <row r="300" spans="1:256" s="51" customFormat="1" ht="15">
      <c r="A300" s="151"/>
      <c r="B300" s="118"/>
      <c r="C300" s="119"/>
      <c r="D300" s="120"/>
      <c r="E300" s="290"/>
      <c r="F300" s="2"/>
      <c r="G300" s="76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  <c r="IV300" s="18"/>
    </row>
    <row r="301" spans="1:256" s="51" customFormat="1" ht="15">
      <c r="A301" s="210"/>
      <c r="B301" s="211" t="s">
        <v>22</v>
      </c>
      <c r="C301" s="212"/>
      <c r="D301" s="213"/>
      <c r="E301" s="299"/>
      <c r="F301" s="302">
        <f>+F299+F294+F285+F228+F173+F92</f>
        <v>0</v>
      </c>
      <c r="G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  <c r="IU301" s="18"/>
      <c r="IV301" s="18"/>
    </row>
    <row r="302" spans="1:256" s="51" customFormat="1" ht="15">
      <c r="A302" s="218"/>
      <c r="B302" s="219" t="s">
        <v>22</v>
      </c>
      <c r="C302" s="220"/>
      <c r="D302" s="221"/>
      <c r="E302" s="303"/>
      <c r="F302" s="304">
        <f>+F301</f>
        <v>0</v>
      </c>
      <c r="G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  <c r="IN302" s="18"/>
      <c r="IO302" s="18"/>
      <c r="IP302" s="18"/>
      <c r="IQ302" s="18"/>
      <c r="IR302" s="18"/>
      <c r="IS302" s="18"/>
      <c r="IT302" s="18"/>
      <c r="IU302" s="18"/>
      <c r="IV302" s="18"/>
    </row>
    <row r="303" spans="1:256" s="51" customFormat="1" ht="15">
      <c r="A303" s="222"/>
      <c r="B303" s="223"/>
      <c r="C303" s="224"/>
      <c r="D303" s="225"/>
      <c r="E303" s="305"/>
      <c r="F303" s="306"/>
      <c r="G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  <c r="IU303" s="18"/>
      <c r="IV303" s="18"/>
    </row>
    <row r="304" spans="1:256" s="51" customFormat="1" ht="15">
      <c r="A304" s="222"/>
      <c r="B304" s="226" t="s">
        <v>23</v>
      </c>
      <c r="C304" s="224"/>
      <c r="D304" s="227"/>
      <c r="E304" s="307"/>
      <c r="F304" s="306"/>
      <c r="G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  <c r="IN304" s="18"/>
      <c r="IO304" s="18"/>
      <c r="IP304" s="18"/>
      <c r="IQ304" s="18"/>
      <c r="IR304" s="18"/>
      <c r="IS304" s="18"/>
      <c r="IT304" s="18"/>
      <c r="IU304" s="18"/>
      <c r="IV304" s="18"/>
    </row>
    <row r="305" spans="1:256" s="51" customFormat="1" ht="15">
      <c r="A305" s="222"/>
      <c r="B305" s="228" t="s">
        <v>24</v>
      </c>
      <c r="C305" s="229">
        <v>0.04</v>
      </c>
      <c r="D305" s="227"/>
      <c r="E305" s="307"/>
      <c r="F305" s="308">
        <f aca="true" t="shared" si="10" ref="F305:F311">ROUND(+C305*$F$302,2)</f>
        <v>0</v>
      </c>
      <c r="G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  <c r="IM305" s="18"/>
      <c r="IN305" s="18"/>
      <c r="IO305" s="18"/>
      <c r="IP305" s="18"/>
      <c r="IQ305" s="18"/>
      <c r="IR305" s="18"/>
      <c r="IS305" s="18"/>
      <c r="IT305" s="18"/>
      <c r="IU305" s="18"/>
      <c r="IV305" s="18"/>
    </row>
    <row r="306" spans="1:256" s="51" customFormat="1" ht="15">
      <c r="A306" s="222"/>
      <c r="B306" s="228" t="s">
        <v>25</v>
      </c>
      <c r="C306" s="229">
        <v>0.1</v>
      </c>
      <c r="D306" s="227"/>
      <c r="E306" s="307"/>
      <c r="F306" s="308">
        <f t="shared" si="10"/>
        <v>0</v>
      </c>
      <c r="G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18"/>
      <c r="IR306" s="18"/>
      <c r="IS306" s="18"/>
      <c r="IT306" s="18"/>
      <c r="IU306" s="18"/>
      <c r="IV306" s="18"/>
    </row>
    <row r="307" spans="1:256" s="51" customFormat="1" ht="15">
      <c r="A307" s="222"/>
      <c r="B307" s="228" t="s">
        <v>26</v>
      </c>
      <c r="C307" s="229">
        <v>0.04</v>
      </c>
      <c r="D307" s="227"/>
      <c r="E307" s="307"/>
      <c r="F307" s="308">
        <f t="shared" si="10"/>
        <v>0</v>
      </c>
      <c r="G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18"/>
      <c r="IR307" s="18"/>
      <c r="IS307" s="18"/>
      <c r="IT307" s="18"/>
      <c r="IU307" s="18"/>
      <c r="IV307" s="18"/>
    </row>
    <row r="308" spans="1:6" ht="15">
      <c r="A308" s="222"/>
      <c r="B308" s="228" t="s">
        <v>27</v>
      </c>
      <c r="C308" s="229">
        <v>0.05</v>
      </c>
      <c r="D308" s="227"/>
      <c r="E308" s="307"/>
      <c r="F308" s="308">
        <f t="shared" si="10"/>
        <v>0</v>
      </c>
    </row>
    <row r="309" spans="1:6" ht="15">
      <c r="A309" s="222"/>
      <c r="B309" s="228" t="s">
        <v>106</v>
      </c>
      <c r="C309" s="229">
        <v>0.05</v>
      </c>
      <c r="D309" s="227"/>
      <c r="E309" s="307"/>
      <c r="F309" s="308">
        <f t="shared" si="10"/>
        <v>0</v>
      </c>
    </row>
    <row r="310" spans="1:6" ht="15">
      <c r="A310" s="230"/>
      <c r="B310" s="30" t="s">
        <v>28</v>
      </c>
      <c r="C310" s="31">
        <v>0.03</v>
      </c>
      <c r="D310" s="231"/>
      <c r="E310" s="309"/>
      <c r="F310" s="308">
        <f t="shared" si="10"/>
        <v>0</v>
      </c>
    </row>
    <row r="311" spans="1:6" ht="15">
      <c r="A311" s="222"/>
      <c r="B311" s="228" t="s">
        <v>29</v>
      </c>
      <c r="C311" s="229">
        <v>0.01</v>
      </c>
      <c r="D311" s="227"/>
      <c r="E311" s="307"/>
      <c r="F311" s="308">
        <f t="shared" si="10"/>
        <v>0</v>
      </c>
    </row>
    <row r="312" spans="1:6" ht="15">
      <c r="A312" s="230"/>
      <c r="B312" s="30" t="s">
        <v>30</v>
      </c>
      <c r="C312" s="31">
        <v>0.18</v>
      </c>
      <c r="D312" s="231"/>
      <c r="E312" s="309"/>
      <c r="F312" s="308">
        <f>+C312*F306</f>
        <v>0</v>
      </c>
    </row>
    <row r="313" spans="1:6" ht="15">
      <c r="A313" s="230"/>
      <c r="B313" s="232" t="s">
        <v>121</v>
      </c>
      <c r="C313" s="233">
        <v>0.001</v>
      </c>
      <c r="D313" s="204"/>
      <c r="E313" s="310"/>
      <c r="F313" s="308">
        <f>ROUND(+C313*$F$302,2)</f>
        <v>0</v>
      </c>
    </row>
    <row r="314" spans="1:6" ht="15">
      <c r="A314" s="230"/>
      <c r="B314" s="232" t="s">
        <v>122</v>
      </c>
      <c r="C314" s="233">
        <v>0.05</v>
      </c>
      <c r="D314" s="204"/>
      <c r="E314" s="310"/>
      <c r="F314" s="308">
        <f>ROUND(+C314*$F$302,2)</f>
        <v>0</v>
      </c>
    </row>
    <row r="315" spans="1:6" ht="15">
      <c r="A315" s="230"/>
      <c r="B315" s="232" t="s">
        <v>123</v>
      </c>
      <c r="C315" s="233">
        <v>0.1</v>
      </c>
      <c r="D315" s="204"/>
      <c r="E315" s="310"/>
      <c r="F315" s="308">
        <f>ROUND(+C315*$F$302,2)</f>
        <v>0</v>
      </c>
    </row>
    <row r="316" spans="1:6" ht="15">
      <c r="A316" s="230"/>
      <c r="B316" s="77" t="s">
        <v>31</v>
      </c>
      <c r="C316" s="31"/>
      <c r="D316" s="231"/>
      <c r="E316" s="309"/>
      <c r="F316" s="311">
        <f>SUM(F305:F315)</f>
        <v>0</v>
      </c>
    </row>
    <row r="317" spans="1:6" ht="15">
      <c r="A317" s="234"/>
      <c r="B317" s="235"/>
      <c r="C317" s="236"/>
      <c r="D317" s="237"/>
      <c r="E317" s="312"/>
      <c r="F317" s="313"/>
    </row>
    <row r="318" spans="1:6" ht="15">
      <c r="A318" s="238" t="s">
        <v>96</v>
      </c>
      <c r="B318" s="239" t="s">
        <v>77</v>
      </c>
      <c r="C318" s="240"/>
      <c r="D318" s="240"/>
      <c r="E318" s="314"/>
      <c r="F318" s="315">
        <f>ROUND(E318*C318,2)</f>
        <v>0</v>
      </c>
    </row>
    <row r="319" spans="1:6" ht="25.5">
      <c r="A319" s="241">
        <v>1</v>
      </c>
      <c r="B319" s="242" t="s">
        <v>119</v>
      </c>
      <c r="C319" s="243">
        <v>200</v>
      </c>
      <c r="D319" s="244" t="s">
        <v>21</v>
      </c>
      <c r="E319" s="316"/>
      <c r="F319" s="315">
        <f>ROUND(E319*C319,2)</f>
        <v>0</v>
      </c>
    </row>
    <row r="320" spans="1:6" ht="15">
      <c r="A320" s="241">
        <v>2</v>
      </c>
      <c r="B320" s="245" t="s">
        <v>84</v>
      </c>
      <c r="C320" s="243">
        <v>200</v>
      </c>
      <c r="D320" s="244" t="s">
        <v>21</v>
      </c>
      <c r="E320" s="316"/>
      <c r="F320" s="315">
        <f aca="true" t="shared" si="11" ref="F320:F325">ROUND(E320*C320,2)</f>
        <v>0</v>
      </c>
    </row>
    <row r="321" spans="1:6" ht="15">
      <c r="A321" s="246">
        <v>3</v>
      </c>
      <c r="B321" s="247" t="s">
        <v>90</v>
      </c>
      <c r="C321" s="248">
        <v>130</v>
      </c>
      <c r="D321" s="249" t="s">
        <v>21</v>
      </c>
      <c r="E321" s="316"/>
      <c r="F321" s="315">
        <f t="shared" si="11"/>
        <v>0</v>
      </c>
    </row>
    <row r="322" spans="1:6" ht="15">
      <c r="A322" s="246">
        <v>4</v>
      </c>
      <c r="B322" s="247" t="s">
        <v>97</v>
      </c>
      <c r="C322" s="248">
        <v>2</v>
      </c>
      <c r="D322" s="249" t="s">
        <v>5</v>
      </c>
      <c r="E322" s="316"/>
      <c r="F322" s="315">
        <f t="shared" si="11"/>
        <v>0</v>
      </c>
    </row>
    <row r="323" spans="1:6" ht="15">
      <c r="A323" s="241">
        <v>5</v>
      </c>
      <c r="B323" s="250" t="s">
        <v>120</v>
      </c>
      <c r="C323" s="243">
        <v>200</v>
      </c>
      <c r="D323" s="244" t="s">
        <v>21</v>
      </c>
      <c r="E323" s="316"/>
      <c r="F323" s="315">
        <f t="shared" si="11"/>
        <v>0</v>
      </c>
    </row>
    <row r="324" spans="1:6" ht="15">
      <c r="A324" s="241">
        <v>6</v>
      </c>
      <c r="B324" s="251" t="s">
        <v>98</v>
      </c>
      <c r="C324" s="243">
        <v>2</v>
      </c>
      <c r="D324" s="244" t="s">
        <v>3</v>
      </c>
      <c r="E324" s="316"/>
      <c r="F324" s="315">
        <f t="shared" si="11"/>
        <v>0</v>
      </c>
    </row>
    <row r="325" spans="1:6" ht="25.5">
      <c r="A325" s="241">
        <v>7</v>
      </c>
      <c r="B325" s="252" t="s">
        <v>262</v>
      </c>
      <c r="C325" s="243">
        <v>2</v>
      </c>
      <c r="D325" s="244" t="s">
        <v>3</v>
      </c>
      <c r="E325" s="316"/>
      <c r="F325" s="315">
        <f t="shared" si="11"/>
        <v>0</v>
      </c>
    </row>
    <row r="326" spans="1:48" s="4" customFormat="1" ht="38.25">
      <c r="A326" s="253">
        <v>8</v>
      </c>
      <c r="B326" s="252" t="s">
        <v>260</v>
      </c>
      <c r="C326" s="254">
        <v>1</v>
      </c>
      <c r="D326" s="255" t="s">
        <v>5</v>
      </c>
      <c r="E326" s="35"/>
      <c r="F326" s="317">
        <f>ROUND(C326*E326,2)</f>
        <v>0</v>
      </c>
      <c r="G326" s="78"/>
      <c r="H326" s="79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</row>
    <row r="327" spans="1:48" s="4" customFormat="1" ht="12.75">
      <c r="A327" s="253">
        <v>9</v>
      </c>
      <c r="B327" s="252" t="s">
        <v>261</v>
      </c>
      <c r="C327" s="254">
        <v>1</v>
      </c>
      <c r="D327" s="255" t="s">
        <v>5</v>
      </c>
      <c r="E327" s="35"/>
      <c r="F327" s="317">
        <f>ROUND(C327*E327,2)</f>
        <v>0</v>
      </c>
      <c r="G327" s="80"/>
      <c r="H327" s="79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</row>
    <row r="328" spans="1:6" ht="15">
      <c r="A328" s="256"/>
      <c r="B328" s="238" t="s">
        <v>78</v>
      </c>
      <c r="C328" s="240"/>
      <c r="D328" s="240"/>
      <c r="E328" s="318"/>
      <c r="F328" s="319">
        <f>SUM(F319:F327)</f>
        <v>0</v>
      </c>
    </row>
    <row r="329" spans="1:6" ht="15">
      <c r="A329" s="257"/>
      <c r="B329" s="258"/>
      <c r="C329" s="259"/>
      <c r="D329" s="199"/>
      <c r="E329" s="320"/>
      <c r="F329" s="321"/>
    </row>
    <row r="330" spans="1:6" ht="15">
      <c r="A330" s="257"/>
      <c r="B330" s="260" t="s">
        <v>79</v>
      </c>
      <c r="C330" s="259"/>
      <c r="D330" s="199"/>
      <c r="E330" s="320"/>
      <c r="F330" s="322"/>
    </row>
    <row r="331" spans="1:6" ht="15">
      <c r="A331" s="257"/>
      <c r="B331" s="261" t="s">
        <v>25</v>
      </c>
      <c r="C331" s="262">
        <v>0.1</v>
      </c>
      <c r="D331" s="199"/>
      <c r="E331" s="320"/>
      <c r="F331" s="321">
        <f>ROUND(C331*$F$328,2)</f>
        <v>0</v>
      </c>
    </row>
    <row r="332" spans="1:6" ht="15">
      <c r="A332" s="257"/>
      <c r="B332" s="261" t="s">
        <v>80</v>
      </c>
      <c r="C332" s="262">
        <v>0.05</v>
      </c>
      <c r="D332" s="199"/>
      <c r="E332" s="320"/>
      <c r="F332" s="321">
        <f>ROUND(C332*$F$328,2)</f>
        <v>0</v>
      </c>
    </row>
    <row r="333" spans="1:6" ht="15">
      <c r="A333" s="257"/>
      <c r="B333" s="261" t="s">
        <v>29</v>
      </c>
      <c r="C333" s="262">
        <v>0.01</v>
      </c>
      <c r="D333" s="199"/>
      <c r="E333" s="320"/>
      <c r="F333" s="321">
        <f>ROUND(C333*$F$328,2)</f>
        <v>0</v>
      </c>
    </row>
    <row r="334" spans="1:6" ht="15">
      <c r="A334" s="257"/>
      <c r="B334" s="261" t="s">
        <v>81</v>
      </c>
      <c r="C334" s="262">
        <v>0.18</v>
      </c>
      <c r="D334" s="199"/>
      <c r="E334" s="320"/>
      <c r="F334" s="321">
        <f>ROUND(C334*F331,2)</f>
        <v>0</v>
      </c>
    </row>
    <row r="335" spans="1:6" ht="15">
      <c r="A335" s="257"/>
      <c r="B335" s="30" t="s">
        <v>28</v>
      </c>
      <c r="C335" s="31">
        <v>0.03</v>
      </c>
      <c r="D335" s="231"/>
      <c r="E335" s="309"/>
      <c r="F335" s="308">
        <f>ROUND(+C335*$F$328,2)</f>
        <v>0</v>
      </c>
    </row>
    <row r="336" spans="1:6" ht="15">
      <c r="A336" s="257"/>
      <c r="B336" s="232" t="s">
        <v>121</v>
      </c>
      <c r="C336" s="233">
        <v>0.001</v>
      </c>
      <c r="D336" s="204"/>
      <c r="E336" s="310"/>
      <c r="F336" s="308">
        <f>ROUND(+C336*$F$328,2)</f>
        <v>0</v>
      </c>
    </row>
    <row r="337" spans="1:6" ht="15">
      <c r="A337" s="263"/>
      <c r="B337" s="264" t="s">
        <v>82</v>
      </c>
      <c r="C337" s="265"/>
      <c r="D337" s="176"/>
      <c r="E337" s="323"/>
      <c r="F337" s="324">
        <f>SUM(F331:F336)</f>
        <v>0</v>
      </c>
    </row>
    <row r="338" spans="1:6" ht="15">
      <c r="A338" s="257"/>
      <c r="B338" s="266"/>
      <c r="C338" s="259"/>
      <c r="D338" s="199"/>
      <c r="E338" s="320"/>
      <c r="F338" s="322"/>
    </row>
    <row r="339" spans="1:6" ht="15">
      <c r="A339" s="263"/>
      <c r="B339" s="264" t="s">
        <v>83</v>
      </c>
      <c r="C339" s="265"/>
      <c r="D339" s="176"/>
      <c r="E339" s="323"/>
      <c r="F339" s="324">
        <f>+F328+F337</f>
        <v>0</v>
      </c>
    </row>
    <row r="340" spans="1:6" ht="15">
      <c r="A340" s="263"/>
      <c r="B340" s="264"/>
      <c r="C340" s="265"/>
      <c r="D340" s="176"/>
      <c r="E340" s="323"/>
      <c r="F340" s="324"/>
    </row>
    <row r="341" spans="1:6" ht="15">
      <c r="A341" s="267"/>
      <c r="B341" s="268" t="s">
        <v>32</v>
      </c>
      <c r="C341" s="139"/>
      <c r="D341" s="140"/>
      <c r="E341" s="296"/>
      <c r="F341" s="324">
        <f>+F302+F316+F339</f>
        <v>0</v>
      </c>
    </row>
    <row r="342" spans="1:6" ht="15">
      <c r="A342" s="222"/>
      <c r="B342" s="223"/>
      <c r="C342" s="224"/>
      <c r="D342" s="227"/>
      <c r="E342" s="307"/>
      <c r="F342" s="306"/>
    </row>
    <row r="343" spans="1:7" ht="15">
      <c r="A343" s="210"/>
      <c r="B343" s="269" t="s">
        <v>33</v>
      </c>
      <c r="C343" s="212"/>
      <c r="D343" s="213"/>
      <c r="E343" s="299"/>
      <c r="F343" s="302">
        <f>+F341</f>
        <v>0</v>
      </c>
      <c r="G343" s="57"/>
    </row>
    <row r="344" spans="1:6" ht="15">
      <c r="A344" s="81"/>
      <c r="B344" s="82"/>
      <c r="C344" s="83"/>
      <c r="D344" s="84"/>
      <c r="E344" s="83"/>
      <c r="F344" s="85"/>
    </row>
    <row r="345" spans="1:6" ht="15">
      <c r="A345" s="86"/>
      <c r="B345" s="13"/>
      <c r="C345" s="87"/>
      <c r="D345" s="88"/>
      <c r="E345" s="87"/>
      <c r="F345" s="89"/>
    </row>
    <row r="346" spans="1:6" ht="15">
      <c r="A346" s="90"/>
      <c r="B346" s="91"/>
      <c r="C346" s="92"/>
      <c r="D346" s="93"/>
      <c r="E346" s="94"/>
      <c r="F346" s="95"/>
    </row>
    <row r="347" spans="1:6" ht="15">
      <c r="A347" s="13"/>
      <c r="B347" s="13"/>
      <c r="C347" s="14"/>
      <c r="D347" s="15"/>
      <c r="E347" s="14"/>
      <c r="F347" s="16"/>
    </row>
  </sheetData>
  <sheetProtection password="8A46" sheet="1"/>
  <mergeCells count="1">
    <mergeCell ref="A3:F3"/>
  </mergeCells>
  <printOptions horizontalCentered="1"/>
  <pageMargins left="0.03937007874015748" right="0" top="0.1968503937007874" bottom="0.1968503937007874" header="0" footer="0.11811023622047245"/>
  <pageSetup horizontalDpi="600" verticalDpi="600" orientation="portrait" r:id="rId2"/>
  <headerFooter alignWithMargins="0">
    <oddFooter>&amp;C&amp;"Arial,Negrita"&amp;7Páginas &amp;P de &amp;N</oddFooter>
  </headerFooter>
  <rowBreaks count="8" manualBreakCount="8">
    <brk id="53" max="5" man="1"/>
    <brk id="92" max="5" man="1"/>
    <brk id="130" max="5" man="1"/>
    <brk id="164" max="5" man="1"/>
    <brk id="213" max="5" man="1"/>
    <brk id="249" max="5" man="1"/>
    <brk id="285" max="5" man="1"/>
    <brk id="31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Karol Alexandra Peña Grullón</cp:lastModifiedBy>
  <cp:lastPrinted>2019-06-26T13:48:58Z</cp:lastPrinted>
  <dcterms:created xsi:type="dcterms:W3CDTF">2008-12-18T14:18:57Z</dcterms:created>
  <dcterms:modified xsi:type="dcterms:W3CDTF">2019-08-14T17:08:24Z</dcterms:modified>
  <cp:category/>
  <cp:version/>
  <cp:contentType/>
  <cp:contentStatus/>
</cp:coreProperties>
</file>