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sha.aquino\Desktop\"/>
    </mc:Choice>
  </mc:AlternateContent>
  <xr:revisionPtr revIDLastSave="0" documentId="8_{AE2969B0-9F6A-43BF-823A-0D9328872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DE PART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'LISTADO DE PARTIDAS'!$A$4:$F$799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[4]INSU!$D$9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 localSheetId="0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 localSheetId="0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 localSheetId="0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[4]INSU!$D$17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'[7]M.O.'!$C$12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'[7]M.O.'!#REF!</definedName>
    <definedName name="analiis">'[7]M.O.'!#REF!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 localSheetId="0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 localSheetId="0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 localSheetId="0">#REF!</definedName>
    <definedName name="_xlnm.Extract">#REF!</definedName>
    <definedName name="_xlnm.Print_Area" localSheetId="0">'LISTADO DE PARTIDAS'!$A$1:$F$886</definedName>
    <definedName name="_xlnm.Print_Area">#REF!</definedName>
    <definedName name="ARENA_PAÑETE" localSheetId="0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'[8]M.O.'!#REF!</definedName>
    <definedName name="as">'[8]M.O.'!#REF!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[5]INS!#REF!</definedName>
    <definedName name="AYCARP">[5]INS!#REF!</definedName>
    <definedName name="AYCARP_6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 localSheetId="0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 localSheetId="0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 localSheetId="0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 localSheetId="0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 localSheetId="0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 localSheetId="0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 localSheetId="0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 localSheetId="0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 localSheetId="0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 localSheetId="0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 localSheetId="0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'[7]M.O.'!$C$9</definedName>
    <definedName name="BRIGADATOPOGRAFICA_6">#REF!</definedName>
    <definedName name="BVNBVNBV" localSheetId="0">'[11]M.O.'!#REF!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 localSheetId="0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 localSheetId="0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 localSheetId="0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 localSheetId="0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'[7]M.O.'!#REF!</definedName>
    <definedName name="CARACOL">'[7]M.O.'!#REF!</definedName>
    <definedName name="CARANTEPECHO" localSheetId="0">'[7]M.O.'!#REF!</definedName>
    <definedName name="CARANTEPECHO">'[7]M.O.'!#REF!</definedName>
    <definedName name="CARANTEPECHO_6">#REF!</definedName>
    <definedName name="CARANTEPECHO_8">#REF!</definedName>
    <definedName name="CARCOL30" localSheetId="0">'[7]M.O.'!#REF!</definedName>
    <definedName name="CARCOL30">'[7]M.O.'!#REF!</definedName>
    <definedName name="CARCOL30_6">#REF!</definedName>
    <definedName name="CARCOL30_8">#REF!</definedName>
    <definedName name="CARCOL50" localSheetId="0">'[7]M.O.'!#REF!</definedName>
    <definedName name="CARCOL50">'[7]M.O.'!#REF!</definedName>
    <definedName name="CARCOL50_6">#REF!</definedName>
    <definedName name="CARCOL50_8">#REF!</definedName>
    <definedName name="CARCOL51" localSheetId="0">'[7]M.O.'!#REF!</definedName>
    <definedName name="CARCOL51">'[7]M.O.'!#REF!</definedName>
    <definedName name="CARCOLAMARRE" localSheetId="0">'[7]M.O.'!#REF!</definedName>
    <definedName name="CARCOLAMARRE">'[7]M.O.'!#REF!</definedName>
    <definedName name="CARCOLAMARRE_6">#REF!</definedName>
    <definedName name="CARCOLAMARRE_8">#REF!</definedName>
    <definedName name="CARGA_SOCIAL" localSheetId="0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'[7]M.O.'!#REF!</definedName>
    <definedName name="CARLOSAPLA">'[7]M.O.'!#REF!</definedName>
    <definedName name="CARLOSAPLA_6">#REF!</definedName>
    <definedName name="CARLOSAPLA_8">#REF!</definedName>
    <definedName name="CARLOSAVARIASAGUAS" localSheetId="0">'[7]M.O.'!#REF!</definedName>
    <definedName name="CARLOSAVARIASAGUAS">'[7]M.O.'!#REF!</definedName>
    <definedName name="CARLOSAVARIASAGUAS_6">#REF!</definedName>
    <definedName name="CARLOSAVARIASAGUAS_8">#REF!</definedName>
    <definedName name="CARMURO" localSheetId="0">'[7]M.O.'!#REF!</definedName>
    <definedName name="CARMURO">'[7]M.O.'!#REF!</definedName>
    <definedName name="CARMURO_6">#REF!</definedName>
    <definedName name="CARMURO_8">#REF!</definedName>
    <definedName name="CARP1" localSheetId="0">[5]INS!#REF!</definedName>
    <definedName name="CARP1">[5]INS!#REF!</definedName>
    <definedName name="CARP1_6">#REF!</definedName>
    <definedName name="CARP1_8">#REF!</definedName>
    <definedName name="CARP2" localSheetId="0">[5]INS!#REF!</definedName>
    <definedName name="CARP2">[5]INS!#REF!</definedName>
    <definedName name="CARP2_6">#REF!</definedName>
    <definedName name="CARP2_8">#REF!</definedName>
    <definedName name="CARPDINTEL" localSheetId="0">'[7]M.O.'!#REF!</definedName>
    <definedName name="CARPDINTEL">'[7]M.O.'!#REF!</definedName>
    <definedName name="CARPDINTEL_6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'[7]M.O.'!#REF!</definedName>
    <definedName name="CARPVIGA2040">'[7]M.O.'!#REF!</definedName>
    <definedName name="CARPVIGA2040_6">#REF!</definedName>
    <definedName name="CARPVIGA2040_8">#REF!</definedName>
    <definedName name="CARPVIGA3050" localSheetId="0">'[7]M.O.'!#REF!</definedName>
    <definedName name="CARPVIGA3050">'[7]M.O.'!#REF!</definedName>
    <definedName name="CARPVIGA3050_6">#REF!</definedName>
    <definedName name="CARPVIGA3050_8">#REF!</definedName>
    <definedName name="CARPVIGA3060" localSheetId="0">'[7]M.O.'!#REF!</definedName>
    <definedName name="CARPVIGA3060">'[7]M.O.'!#REF!</definedName>
    <definedName name="CARPVIGA3060_6">#REF!</definedName>
    <definedName name="CARPVIGA3060_8">#REF!</definedName>
    <definedName name="CARPVIGA4080" localSheetId="0">'[7]M.O.'!#REF!</definedName>
    <definedName name="CARPVIGA4080">'[7]M.O.'!#REF!</definedName>
    <definedName name="CARPVIGA4080_6">#REF!</definedName>
    <definedName name="CARPVIGA4080_8">#REF!</definedName>
    <definedName name="CARRAMPA" localSheetId="0">'[7]M.O.'!#REF!</definedName>
    <definedName name="CARRAMPA">'[7]M.O.'!#REF!</definedName>
    <definedName name="CARRAMPA_6">#REF!</definedName>
    <definedName name="CARRAMPA_8">#REF!</definedName>
    <definedName name="CARRETILLA" localSheetId="0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'[7]M.O.'!#REF!</definedName>
    <definedName name="CASABE">'[7]M.O.'!#REF!</definedName>
    <definedName name="CASABE_8">#REF!</definedName>
    <definedName name="CASBESTO" localSheetId="0">'[7]M.O.'!#REF!</definedName>
    <definedName name="CASBESTO">'[7]M.O.'!#REF!</definedName>
    <definedName name="CASBESTO_6">#REF!</definedName>
    <definedName name="CASBESTO_8">#REF!</definedName>
    <definedName name="CBLOCK10" localSheetId="0">[5]INS!#REF!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 localSheetId="0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 localSheetId="0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 localSheetId="0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 localSheetId="0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[4]INSU!$D$130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 localSheetId="0">#REF!</definedName>
    <definedName name="CLAVO_CORRIENTE">[4]INSU!$D$131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 localSheetId="0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 localSheetId="0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 localSheetId="0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 localSheetId="0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 localSheetId="0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 localSheetId="0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 localSheetId="0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 localSheetId="0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 localSheetId="0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 localSheetId="0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 localSheetId="0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 localSheetId="0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 localSheetId="0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 localSheetId="0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 localSheetId="0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 localSheetId="0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 localSheetId="0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 localSheetId="0">#REF!</definedName>
    <definedName name="COLC1">#REF!</definedName>
    <definedName name="COLC1_6">#REF!</definedName>
    <definedName name="COLC2" localSheetId="0">#REF!</definedName>
    <definedName name="COLC2">#REF!</definedName>
    <definedName name="COLC2_6">#REF!</definedName>
    <definedName name="COLC3CIR" localSheetId="0">#REF!</definedName>
    <definedName name="COLC3CIR">#REF!</definedName>
    <definedName name="COLC3CIR_6">#REF!</definedName>
    <definedName name="COLC4" localSheetId="0">#REF!</definedName>
    <definedName name="COLC4">#REF!</definedName>
    <definedName name="COLC4_6">#REF!</definedName>
    <definedName name="COLOC_BLOCK4" localSheetId="0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 localSheetId="0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 localSheetId="0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 localSheetId="0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 localSheetId="0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 localSheetId="0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 localSheetId="0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 localSheetId="0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 localSheetId="0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[5]INS!#REF!</definedName>
    <definedName name="COPIA">[5]INS!#REF!</definedName>
    <definedName name="COPIA_8">#REF!</definedName>
    <definedName name="CRUZ_HG_1_12" localSheetId="0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 localSheetId="0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 localSheetId="0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 localSheetId="0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 localSheetId="0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'[7]M.O.'!#REF!</definedName>
    <definedName name="CZINC">'[7]M.O.'!#REF!</definedName>
    <definedName name="CZINC_6">#REF!</definedName>
    <definedName name="CZINC_8">#REF!</definedName>
    <definedName name="D">#REF!</definedName>
    <definedName name="derop" localSheetId="0">'[8]M.O.'!#REF!</definedName>
    <definedName name="derop">'[8]M.O.'!#REF!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 localSheetId="0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[4]MO!$B$256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 localSheetId="0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 localSheetId="0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 localSheetId="0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 localSheetId="0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 localSheetId="0">#REF!</definedName>
    <definedName name="ENCOF_COLS_1">[4]MO!$B$247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 localSheetId="0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 localSheetId="0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 localSheetId="0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 localSheetId="0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 localSheetId="0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 localSheetId="0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 localSheetId="0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 localSheetId="0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 localSheetId="0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 localSheetId="0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 localSheetId="0">#REF!</definedName>
    <definedName name="GASOLINA">[5]INS!$D$561</definedName>
    <definedName name="GASOLINA_6">#REF!</definedName>
    <definedName name="GAVIONES" localSheetId="0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 localSheetId="0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 localSheetId="0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 localSheetId="0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'[2]M.O.'!#REF!</definedName>
    <definedName name="H">'[2]M.O.'!#REF!</definedName>
    <definedName name="HACHA" localSheetId="0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 localSheetId="0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 localSheetId="0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 localSheetId="0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 localSheetId="0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'[7]M.O.'!#REF!</definedName>
    <definedName name="ilma">'[7]M.O.'!#REF!</definedName>
    <definedName name="impresion_2" localSheetId="0">[16]Directos!#REF!</definedName>
    <definedName name="impresion_2">[16]Directos!#REF!</definedName>
    <definedName name="Imprimir_área_IM">#REF!</definedName>
    <definedName name="Imprimir_área_IM_6">#REF!</definedName>
    <definedName name="ingeniera">'[8]M.O.'!$C$10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 localSheetId="0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 localSheetId="0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 localSheetId="0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 localSheetId="0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 localSheetId="0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 localSheetId="0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 localSheetId="0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 localSheetId="0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 localSheetId="0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 localSheetId="0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 localSheetId="0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 localSheetId="0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 localSheetId="0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 localSheetId="0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'[7]M.O.'!#REF!</definedName>
    <definedName name="k">'[7]M.O.'!#REF!</definedName>
    <definedName name="L_1" localSheetId="0">#REF!</definedName>
    <definedName name="L_1">#REF!</definedName>
    <definedName name="L_2">#REF!</definedName>
    <definedName name="L_5">#REF!</definedName>
    <definedName name="LADRILLOS_4x8x2" localSheetId="0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 localSheetId="0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 localSheetId="0">#REF!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 localSheetId="0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 localSheetId="0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 localSheetId="0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 localSheetId="0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 localSheetId="0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 localSheetId="0">#REF!</definedName>
    <definedName name="LOSA12">#REF!</definedName>
    <definedName name="LOSA12_6">#REF!</definedName>
    <definedName name="LOSA20" localSheetId="0">#REF!</definedName>
    <definedName name="LOSA20">#REF!</definedName>
    <definedName name="LOSA20_6">#REF!</definedName>
    <definedName name="LOSA30" localSheetId="0">#REF!</definedName>
    <definedName name="LOSA30">#REF!</definedName>
    <definedName name="LOSA30_6">#REF!</definedName>
    <definedName name="MA" localSheetId="0">#REF!</definedName>
    <definedName name="MA">'[7]M.O.'!$C$10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 localSheetId="0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 localSheetId="0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 localSheetId="0">#REF!</definedName>
    <definedName name="Madera_P2">[4]INSU!$D$132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[5]INS!#REF!</definedName>
    <definedName name="MAESTROCARP">[5]INS!#REF!</definedName>
    <definedName name="MAESTROCARP_6">#REF!</definedName>
    <definedName name="MAESTROCARP_8">#REF!</definedName>
    <definedName name="MALLA_ABRAZ_1_12" localSheetId="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 localSheetId="0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 localSheetId="0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 localSheetId="0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 localSheetId="0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 localSheetId="0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 localSheetId="0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 localSheetId="0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 localSheetId="0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 localSheetId="0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 localSheetId="0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 localSheetId="0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 localSheetId="0">#REF!</definedName>
    <definedName name="MALLA_TUBOHG_1">#REF!</definedName>
    <definedName name="MALLA_TUBOHG_1_10">#REF!</definedName>
    <definedName name="MALLA_TUBOHG_1_11">#REF!</definedName>
    <definedName name="MALLA_TUBOHG_1_12" localSheetId="0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 localSheetId="0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 localSheetId="0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 localSheetId="0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 localSheetId="0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 localSheetId="0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 localSheetId="0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 localSheetId="0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 localSheetId="0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 localSheetId="0">#REF!</definedName>
    <definedName name="MO_ColAcero_QQ">[4]MO!$B$612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 localSheetId="0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 localSheetId="0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 localSheetId="0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 localSheetId="0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 localSheetId="0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 localSheetId="0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 localSheetId="0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 localSheetId="0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 localSheetId="0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 localSheetId="0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 localSheetId="0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 localSheetId="0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 localSheetId="0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 localSheetId="0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 localSheetId="0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 localSheetId="0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 localSheetId="0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 localSheetId="0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 localSheetId="0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 localSheetId="0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 localSheetId="0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 localSheetId="0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 localSheetId="0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 localSheetId="0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 localSheetId="0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 localSheetId="0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 localSheetId="0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 localSheetId="0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 localSheetId="0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 localSheetId="0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 localSheetId="0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 localSheetId="0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 localSheetId="0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 localSheetId="0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 localSheetId="0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[5]INS!#REF!</definedName>
    <definedName name="MOPISOCERAMICA">[5]INS!#REF!</definedName>
    <definedName name="MOPISOCERAMICA_6">#REF!</definedName>
    <definedName name="MOPISOCERAMICA_8">#REF!</definedName>
    <definedName name="MOTONIVELADORA" localSheetId="0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 localSheetId="0">#REF!</definedName>
    <definedName name="MURO30">#REF!</definedName>
    <definedName name="MURO30_6">#REF!</definedName>
    <definedName name="MUROBOVEDA12A10X2AD" localSheetId="0">#REF!</definedName>
    <definedName name="MUROBOVEDA12A10X2AD">#REF!</definedName>
    <definedName name="MUROBOVEDA12A10X2AD_6">#REF!</definedName>
    <definedName name="NADA" localSheetId="0">[17]Insumos!#REF!</definedName>
    <definedName name="NADA">[17]Insumos!#REF!</definedName>
    <definedName name="NADA_6">#REF!</definedName>
    <definedName name="NADA_8">#REF!</definedName>
    <definedName name="NINGUNA" localSheetId="0">[17]Insumos!#REF!</definedName>
    <definedName name="NINGUNA">[17]Insumos!#REF!</definedName>
    <definedName name="NINGUNA_6">#REF!</definedName>
    <definedName name="NINGUNA_8">#REF!</definedName>
    <definedName name="NIPLE_ACERO_12x3" localSheetId="0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 localSheetId="0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 localSheetId="0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 localSheetId="0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 localSheetId="0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 localSheetId="0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 localSheetId="0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PERADOR_GREADER" localSheetId="0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 localSheetId="0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 localSheetId="0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 localSheetId="0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 localSheetId="0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 localSheetId="0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[18]peso!#REF!</definedName>
    <definedName name="p">[18]peso!#REF!</definedName>
    <definedName name="p_8">#REF!</definedName>
    <definedName name="P1XE" localSheetId="0">#REF!</definedName>
    <definedName name="P1XE">#REF!</definedName>
    <definedName name="P1XE_6">#REF!</definedName>
    <definedName name="P1XT" localSheetId="0">#REF!</definedName>
    <definedName name="P1XT">#REF!</definedName>
    <definedName name="P1XT_6">#REF!</definedName>
    <definedName name="P1YE" localSheetId="0">#REF!</definedName>
    <definedName name="P1YE">#REF!</definedName>
    <definedName name="P1YE_6">#REF!</definedName>
    <definedName name="P1YT" localSheetId="0">#REF!</definedName>
    <definedName name="P1YT">#REF!</definedName>
    <definedName name="P1YT_6">#REF!</definedName>
    <definedName name="P2XE" localSheetId="0">#REF!</definedName>
    <definedName name="P2XE">#REF!</definedName>
    <definedName name="P2XE_6">#REF!</definedName>
    <definedName name="P2XT" localSheetId="0">#REF!</definedName>
    <definedName name="P2XT">#REF!</definedName>
    <definedName name="P2XT_6">#REF!</definedName>
    <definedName name="P2YE" localSheetId="0">#REF!</definedName>
    <definedName name="P2YE">#REF!</definedName>
    <definedName name="P2YE_6">#REF!</definedName>
    <definedName name="P3XE" localSheetId="0">#REF!</definedName>
    <definedName name="P3XE">#REF!</definedName>
    <definedName name="P3XE_6">#REF!</definedName>
    <definedName name="P3XT" localSheetId="0">#REF!</definedName>
    <definedName name="P3XT">#REF!</definedName>
    <definedName name="P3XT_6">#REF!</definedName>
    <definedName name="P3YE" localSheetId="0">#REF!</definedName>
    <definedName name="P3YE">#REF!</definedName>
    <definedName name="P3YE_6">#REF!</definedName>
    <definedName name="P3YT" localSheetId="0">#REF!</definedName>
    <definedName name="P3YT">#REF!</definedName>
    <definedName name="P3YT_6">#REF!</definedName>
    <definedName name="P4XE" localSheetId="0">#REF!</definedName>
    <definedName name="P4XE">#REF!</definedName>
    <definedName name="P4XE_6">#REF!</definedName>
    <definedName name="P4XT" localSheetId="0">#REF!</definedName>
    <definedName name="P4XT">#REF!</definedName>
    <definedName name="P4XT_6">#REF!</definedName>
    <definedName name="P4YE" localSheetId="0">#REF!</definedName>
    <definedName name="P4YE">#REF!</definedName>
    <definedName name="P4YE_6">#REF!</definedName>
    <definedName name="P4YT" localSheetId="0">#REF!</definedName>
    <definedName name="P4YT">#REF!</definedName>
    <definedName name="P4YT_6">#REF!</definedName>
    <definedName name="P5XE" localSheetId="0">#REF!</definedName>
    <definedName name="P5XE">#REF!</definedName>
    <definedName name="P5XE_6">#REF!</definedName>
    <definedName name="P5YE" localSheetId="0">#REF!</definedName>
    <definedName name="P5YE">#REF!</definedName>
    <definedName name="P5YE_6">#REF!</definedName>
    <definedName name="P5YT" localSheetId="0">#REF!</definedName>
    <definedName name="P5YT">#REF!</definedName>
    <definedName name="P5YT_6">#REF!</definedName>
    <definedName name="P6XE" localSheetId="0">#REF!</definedName>
    <definedName name="P6XE">#REF!</definedName>
    <definedName name="P6XE_6">#REF!</definedName>
    <definedName name="P6XT" localSheetId="0">#REF!</definedName>
    <definedName name="P6XT">#REF!</definedName>
    <definedName name="P6XT_6">#REF!</definedName>
    <definedName name="P6YE" localSheetId="0">#REF!</definedName>
    <definedName name="P6YE">#REF!</definedName>
    <definedName name="P6YE_6">#REF!</definedName>
    <definedName name="P6YT" localSheetId="0">#REF!</definedName>
    <definedName name="P6YT">#REF!</definedName>
    <definedName name="P6YT_6">#REF!</definedName>
    <definedName name="P7XE" localSheetId="0">#REF!</definedName>
    <definedName name="P7XE">#REF!</definedName>
    <definedName name="P7XE_6">#REF!</definedName>
    <definedName name="P7YE" localSheetId="0">#REF!</definedName>
    <definedName name="P7YE">#REF!</definedName>
    <definedName name="P7YE_6">#REF!</definedName>
    <definedName name="P7YT" localSheetId="0">#REF!</definedName>
    <definedName name="P7YT">#REF!</definedName>
    <definedName name="P7YT_6">#REF!</definedName>
    <definedName name="PALA" localSheetId="0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 localSheetId="0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 localSheetId="0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[4]MO!$B$11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 localSheetId="0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 localSheetId="0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 localSheetId="0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 localSheetId="0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 localSheetId="0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 localSheetId="0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 localSheetId="0">[5]INS!#REF!</definedName>
    <definedName name="PLOMERO">[5]INS!#REF!</definedName>
    <definedName name="PLOMERO_6">#REF!</definedName>
    <definedName name="PLOMERO_8">#REF!</definedName>
    <definedName name="PLOMERO_SOLDADOR" localSheetId="0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[5]INS!#REF!</definedName>
    <definedName name="PLOMEROAYUDANTE">[5]INS!#REF!</definedName>
    <definedName name="PLOMEROAYUDANTE_6">#REF!</definedName>
    <definedName name="PLOMEROAYUDANTE_8">#REF!</definedName>
    <definedName name="PLOMEROOFICIAL" localSheetId="0">[5]INS!#REF!</definedName>
    <definedName name="PLOMEROOFICIAL">[5]INS!#REF!</definedName>
    <definedName name="PLOMEROOFICIAL_6">#REF!</definedName>
    <definedName name="PLOMEROOFICIAL_8">#REF!</definedName>
    <definedName name="PLYWOOD_34_2CARAS" localSheetId="0">#REF!</definedName>
    <definedName name="PLYWOOD_34_2CARAS">[4]INSU!$D$133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 localSheetId="0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 localSheetId="0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 localSheetId="0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[21]INS!#REF!</definedName>
    <definedName name="QQ">[21]INS!#REF!</definedName>
    <definedName name="QQQ" localSheetId="0">'[2]M.O.'!#REF!</definedName>
    <definedName name="QQQ">'[2]M.O.'!#REF!</definedName>
    <definedName name="QQQQ">#REF!</definedName>
    <definedName name="QQQQQ">#REF!</definedName>
    <definedName name="qw">[19]PRESUPUESTO!$M$10:$AH$731</definedName>
    <definedName name="qwe">[22]INSU!$D$133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[23]COF!$G$733</definedName>
    <definedName name="REFERENCIA">[24]COF!$G$733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 localSheetId="0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 localSheetId="0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 localSheetId="0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 localSheetId="0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 localSheetId="0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 localSheetId="0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 localSheetId="0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 localSheetId="0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 localSheetId="0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 localSheetId="0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 localSheetId="0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 localSheetId="0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'[7]M.O.'!$C$12</definedName>
    <definedName name="SUB_TOTAL" localSheetId="0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 localSheetId="0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 localSheetId="0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 localSheetId="0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 localSheetId="0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 localSheetId="0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 localSheetId="0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 localSheetId="0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 localSheetId="0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'LISTADO DE PARTIDAS'!$1:$4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 localSheetId="0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 localSheetId="0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 localSheetId="0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 localSheetId="0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 localSheetId="0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 localSheetId="0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 localSheetId="0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 localSheetId="0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 localSheetId="0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 localSheetId="0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 localSheetId="0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 localSheetId="0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 localSheetId="0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 localSheetId="0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 localSheetId="0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 localSheetId="0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 localSheetId="0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 localSheetId="0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 localSheetId="0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 localSheetId="0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 localSheetId="0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 localSheetId="0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 localSheetId="0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 localSheetId="0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 localSheetId="0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 localSheetId="0">#REF!</definedName>
    <definedName name="VCOLGANTE1590">#REF!</definedName>
    <definedName name="VCOLGANTE1590_6">#REF!</definedName>
    <definedName name="VIBRADO" localSheetId="0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 localSheetId="0">#REF!</definedName>
    <definedName name="VUELO10">#REF!</definedName>
    <definedName name="VUELO10_6">#REF!</definedName>
    <definedName name="Winche" localSheetId="0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 localSheetId="0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1" i="1" l="1"/>
  <c r="F699" i="1"/>
  <c r="F702" i="1"/>
  <c r="F703" i="1"/>
  <c r="F704" i="1"/>
  <c r="F705" i="1"/>
  <c r="F706" i="1"/>
  <c r="F803" i="1" l="1"/>
  <c r="F707" i="1" l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9" i="1"/>
  <c r="F730" i="1"/>
  <c r="F681" i="1" l="1"/>
  <c r="F672" i="1"/>
  <c r="F671" i="1"/>
  <c r="F689" i="1"/>
  <c r="F695" i="1"/>
  <c r="F688" i="1"/>
  <c r="F685" i="1"/>
  <c r="F684" i="1"/>
  <c r="F676" i="1"/>
  <c r="F680" i="1"/>
  <c r="F677" i="1"/>
  <c r="F678" i="1"/>
  <c r="F679" i="1"/>
  <c r="F697" i="1" l="1"/>
  <c r="F692" i="1"/>
  <c r="F693" i="1"/>
  <c r="F673" i="1"/>
  <c r="F258" i="1" l="1"/>
  <c r="F880" i="1" l="1"/>
  <c r="F879" i="1"/>
  <c r="F878" i="1"/>
  <c r="F877" i="1"/>
  <c r="F858" i="1"/>
  <c r="F857" i="1"/>
  <c r="F853" i="1"/>
  <c r="F852" i="1"/>
  <c r="A852" i="1"/>
  <c r="A853" i="1" s="1"/>
  <c r="F849" i="1"/>
  <c r="F848" i="1"/>
  <c r="F847" i="1"/>
  <c r="F846" i="1"/>
  <c r="F845" i="1"/>
  <c r="A845" i="1"/>
  <c r="A846" i="1" s="1"/>
  <c r="A847" i="1" s="1"/>
  <c r="A848" i="1" s="1"/>
  <c r="A849" i="1" s="1"/>
  <c r="F842" i="1"/>
  <c r="F841" i="1"/>
  <c r="A841" i="1"/>
  <c r="A842" i="1" s="1"/>
  <c r="F838" i="1"/>
  <c r="F837" i="1"/>
  <c r="A837" i="1"/>
  <c r="A838" i="1" s="1"/>
  <c r="F834" i="1"/>
  <c r="F833" i="1"/>
  <c r="F832" i="1"/>
  <c r="F831" i="1"/>
  <c r="F830" i="1"/>
  <c r="F829" i="1"/>
  <c r="F828" i="1"/>
  <c r="F827" i="1"/>
  <c r="F826" i="1"/>
  <c r="F825" i="1"/>
  <c r="F824" i="1"/>
  <c r="F823" i="1"/>
  <c r="A823" i="1"/>
  <c r="A824" i="1" s="1"/>
  <c r="A825" i="1" s="1"/>
  <c r="A826" i="1" s="1"/>
  <c r="A827" i="1" s="1"/>
  <c r="A828" i="1" s="1"/>
  <c r="A829" i="1" s="1"/>
  <c r="A830" i="1" s="1"/>
  <c r="A831" i="1" s="1"/>
  <c r="F820" i="1"/>
  <c r="F819" i="1"/>
  <c r="F818" i="1"/>
  <c r="A818" i="1"/>
  <c r="A819" i="1" s="1"/>
  <c r="A820" i="1" s="1"/>
  <c r="F815" i="1"/>
  <c r="F814" i="1"/>
  <c r="F813" i="1"/>
  <c r="F812" i="1"/>
  <c r="A812" i="1"/>
  <c r="A813" i="1" s="1"/>
  <c r="A814" i="1" s="1"/>
  <c r="A815" i="1" s="1"/>
  <c r="F802" i="1"/>
  <c r="F801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668" i="1"/>
  <c r="F667" i="1"/>
  <c r="F665" i="1"/>
  <c r="F663" i="1"/>
  <c r="F662" i="1"/>
  <c r="F661" i="1"/>
  <c r="F660" i="1"/>
  <c r="F657" i="1"/>
  <c r="F654" i="1"/>
  <c r="F653" i="1"/>
  <c r="F650" i="1"/>
  <c r="F649" i="1"/>
  <c r="F648" i="1"/>
  <c r="F647" i="1"/>
  <c r="F646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29" i="1"/>
  <c r="F628" i="1"/>
  <c r="F627" i="1"/>
  <c r="F626" i="1"/>
  <c r="F625" i="1"/>
  <c r="F624" i="1"/>
  <c r="F623" i="1"/>
  <c r="F622" i="1"/>
  <c r="F621" i="1"/>
  <c r="F620" i="1"/>
  <c r="F619" i="1"/>
  <c r="F616" i="1"/>
  <c r="F615" i="1"/>
  <c r="F612" i="1"/>
  <c r="F611" i="1"/>
  <c r="F610" i="1"/>
  <c r="F607" i="1"/>
  <c r="F606" i="1"/>
  <c r="F605" i="1"/>
  <c r="F602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859" i="1" l="1"/>
  <c r="F805" i="1"/>
  <c r="F153" i="1"/>
  <c r="F155" i="1"/>
  <c r="F798" i="1"/>
  <c r="F854" i="1"/>
  <c r="F755" i="1"/>
  <c r="F156" i="1"/>
  <c r="F724" i="1" l="1"/>
  <c r="F807" i="1"/>
  <c r="F861" i="1" l="1"/>
  <c r="F871" i="1" s="1"/>
  <c r="F865" i="1" l="1"/>
  <c r="F868" i="1"/>
  <c r="F875" i="1"/>
  <c r="F874" i="1"/>
  <c r="F866" i="1"/>
  <c r="F873" i="1"/>
  <c r="F869" i="1"/>
  <c r="F870" i="1"/>
  <c r="F872" i="1"/>
  <c r="F862" i="1"/>
  <c r="F867" i="1"/>
  <c r="F876" i="1"/>
  <c r="F881" i="1" l="1"/>
  <c r="F883" i="1" s="1"/>
  <c r="F885" i="1" s="1"/>
</calcChain>
</file>

<file path=xl/sharedStrings.xml><?xml version="1.0" encoding="utf-8"?>
<sst xmlns="http://schemas.openxmlformats.org/spreadsheetml/2006/main" count="1474" uniqueCount="810">
  <si>
    <t>Ubicación : PROVINCIA SANTO DOMINGO-MONTE PLATA</t>
  </si>
  <si>
    <t>ZONA IV</t>
  </si>
  <si>
    <t>No</t>
  </si>
  <si>
    <t>P A R T I D A S</t>
  </si>
  <si>
    <t>CANTIDAD</t>
  </si>
  <si>
    <t>U</t>
  </si>
  <si>
    <t>P.U. (RD$)</t>
  </si>
  <si>
    <t xml:space="preserve"> VALOR (RD$)</t>
  </si>
  <si>
    <t>A</t>
  </si>
  <si>
    <t>PLANTA POTABILIZADORA DE 100 LPS FILTRACIÓN RÁPIDA</t>
  </si>
  <si>
    <t>I</t>
  </si>
  <si>
    <t xml:space="preserve">PRELIMINARES Y MOVIMIENTO DE TIERRA </t>
  </si>
  <si>
    <t>PRELIMINARES</t>
  </si>
  <si>
    <t>CORTE DE MATERIAL</t>
  </si>
  <si>
    <r>
      <t>M</t>
    </r>
    <r>
      <rPr>
        <sz val="10"/>
        <rFont val="Calibri"/>
        <family val="2"/>
      </rPr>
      <t>³</t>
    </r>
  </si>
  <si>
    <t xml:space="preserve">RELLENO COMPACTADO </t>
  </si>
  <si>
    <t>BOTE CON CAMION DIST. APROX= 5 KM</t>
  </si>
  <si>
    <t>CANALETAS</t>
  </si>
  <si>
    <t>M</t>
  </si>
  <si>
    <t>ACONDICIONAMIENTO DE CAMINO DE ACCESO CAMINO (L=379 M, A=3.0M)</t>
  </si>
  <si>
    <t>1.5.1</t>
  </si>
  <si>
    <t>1.5.2</t>
  </si>
  <si>
    <t>1.5.3</t>
  </si>
  <si>
    <t>CUNETEO</t>
  </si>
  <si>
    <t>1.5.4</t>
  </si>
  <si>
    <t>BOTE CON CAMIÓN DIST. APROX= 5 KM</t>
  </si>
  <si>
    <t>1.5.5</t>
  </si>
  <si>
    <t>SUMINISTRO MATERIAL DE BASE PROVENIENTE DE MINA</t>
  </si>
  <si>
    <t>1.5.6</t>
  </si>
  <si>
    <t xml:space="preserve">REGADO, NIVELADO Y PERFILADO </t>
  </si>
  <si>
    <t>II</t>
  </si>
  <si>
    <t>PLANTA</t>
  </si>
  <si>
    <t>REPLANTEO Y CONTROL TOPOGRÁFICO</t>
  </si>
  <si>
    <t xml:space="preserve">VISITAS </t>
  </si>
  <si>
    <t>MOVIMIENTO DE TIERRA (PLANTA POTABILIZADORA)</t>
  </si>
  <si>
    <t>EXCAVACIÓN MATERIAL NO CLASIFICADO C/EQUIPO</t>
  </si>
  <si>
    <t xml:space="preserve">RELLENO COMPACTADO C/COMPACTADOR MECANICOS EN CAPAS DE 0.20 M </t>
  </si>
  <si>
    <t>BOTE DE MATERIAL C/CAMIÓN  DIS=5 KM APROX. (INCLUYE ESPARCIMIENTO EN BOTADERO)</t>
  </si>
  <si>
    <t>CANAL DE MEZCLA RÁPIDA (PARSHALL)</t>
  </si>
  <si>
    <r>
      <t>HORMIGÓN ARMADO EN: Fʹc= 280 KG/CM</t>
    </r>
    <r>
      <rPr>
        <b/>
        <vertAlign val="superscript"/>
        <sz val="10"/>
        <rFont val="Arial"/>
        <family val="2"/>
      </rPr>
      <t>2</t>
    </r>
  </si>
  <si>
    <t>3.1.1</t>
  </si>
  <si>
    <r>
      <t>LOSA DE FONDO CANAL 0.15- 1.96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QQ/M</t>
    </r>
    <r>
      <rPr>
        <vertAlign val="superscript"/>
        <sz val="10"/>
        <rFont val="Arial"/>
        <family val="2"/>
      </rPr>
      <t>3</t>
    </r>
  </si>
  <si>
    <r>
      <t>HORMIGÓN SIMPLE PARA RELLENO SALTO HIDRÁULICO Y LATERALES F'c=180KG/CM</t>
    </r>
    <r>
      <rPr>
        <vertAlign val="superscript"/>
        <sz val="10"/>
        <rFont val="Arial"/>
        <family val="2"/>
      </rPr>
      <t>2</t>
    </r>
  </si>
  <si>
    <t>TERMINACIÓN SUPERFICIE</t>
  </si>
  <si>
    <t>3.3.1</t>
  </si>
  <si>
    <t>FINO DE FONDO PULIDO</t>
  </si>
  <si>
    <r>
      <t>M</t>
    </r>
    <r>
      <rPr>
        <sz val="10"/>
        <rFont val="Calibri"/>
        <family val="2"/>
      </rPr>
      <t>²</t>
    </r>
  </si>
  <si>
    <t>3.3.2</t>
  </si>
  <si>
    <t>PAÑETE INTERIOR PULIDO</t>
  </si>
  <si>
    <t>3.3.3</t>
  </si>
  <si>
    <t xml:space="preserve">CANTOS </t>
  </si>
  <si>
    <t>INSTALACIONES ENTRADA Y MEZCLA RÁPIDA</t>
  </si>
  <si>
    <t>3.4.1</t>
  </si>
  <si>
    <t>TUBERÍA Ø12" ACERO SCH-30 C/PROTECCIÓN ANTICORROSIVA (ENTRADA A LA PLANTA)</t>
  </si>
  <si>
    <t>3.4.2</t>
  </si>
  <si>
    <t>TUBERÍA Ø12" PVC SDR-21 C/J.G (ENTRADA A LA PLANTA)</t>
  </si>
  <si>
    <t>3.4.3</t>
  </si>
  <si>
    <r>
      <t>CODO DE Ø12' X 45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SCH-30 C/PROTECCIÓN ANTICORROSIVO</t>
    </r>
  </si>
  <si>
    <t>3.4.4</t>
  </si>
  <si>
    <t xml:space="preserve">NIPLE 12'' X 3' ACERO ACERO SCH-30 SIN COSTURA C/PROTECCIÓN ANTICORROSIVA </t>
  </si>
  <si>
    <t>3.4.5</t>
  </si>
  <si>
    <t>JUNTA MECÁNICA TIPO DRESSER Ø12¨ 150 PSI</t>
  </si>
  <si>
    <t>3.4.6</t>
  </si>
  <si>
    <t>DIFUSOR DE SULFATO 1 1/2 PVC SDR 26</t>
  </si>
  <si>
    <t>3.4.7</t>
  </si>
  <si>
    <t>MANO DE OBRA INSTALACIÓN</t>
  </si>
  <si>
    <t>3.4.8</t>
  </si>
  <si>
    <t>MOVIMIENTO DE TIERRA PARA TUBERÍA DE ENTRADA (INCLUYE  EXCAVACIÓN, RELLENO Y BOTE)</t>
  </si>
  <si>
    <t>PA</t>
  </si>
  <si>
    <t>FLOCULADORES, SEDIMENTADORES Y FILTROS</t>
  </si>
  <si>
    <r>
      <t>HORMIGÓN ARMADO  INDUSTRIAL F'c= 280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</si>
  <si>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t>4.1.1</t>
  </si>
  <si>
    <r>
      <t>LOSA FONDO 0.35 - 1.46 QQ/M</t>
    </r>
    <r>
      <rPr>
        <vertAlign val="superscript"/>
        <sz val="10"/>
        <rFont val="Arial"/>
        <family val="2"/>
      </rPr>
      <t>3</t>
    </r>
  </si>
  <si>
    <t>4.1.2</t>
  </si>
  <si>
    <r>
      <t>LOSA FONDO 0.30 - 1.76 QQ/M</t>
    </r>
    <r>
      <rPr>
        <vertAlign val="superscript"/>
        <sz val="10"/>
        <rFont val="Arial"/>
        <family val="2"/>
      </rPr>
      <t>3</t>
    </r>
  </si>
  <si>
    <t>4.1.3</t>
  </si>
  <si>
    <r>
      <t>LOSA INTERMEDIA 0.15 - 1.04 QQ/M</t>
    </r>
    <r>
      <rPr>
        <vertAlign val="superscript"/>
        <sz val="10"/>
        <rFont val="Arial"/>
        <family val="2"/>
      </rPr>
      <t>3</t>
    </r>
  </si>
  <si>
    <t>4.1.4</t>
  </si>
  <si>
    <r>
      <t>MURO 0.30 - 3.41 QQ/M</t>
    </r>
    <r>
      <rPr>
        <vertAlign val="superscript"/>
        <sz val="10"/>
        <rFont val="Arial"/>
        <family val="2"/>
      </rPr>
      <t>3</t>
    </r>
  </si>
  <si>
    <t>4.1.5</t>
  </si>
  <si>
    <r>
      <t>MURO 0.30 - 2.58 QQ/M</t>
    </r>
    <r>
      <rPr>
        <vertAlign val="superscript"/>
        <sz val="10"/>
        <rFont val="Arial"/>
        <family val="2"/>
      </rPr>
      <t>3</t>
    </r>
  </si>
  <si>
    <t>4.1.6</t>
  </si>
  <si>
    <r>
      <t>MURO 0.25 - 3.00 QQ/M</t>
    </r>
    <r>
      <rPr>
        <vertAlign val="superscript"/>
        <sz val="10"/>
        <rFont val="Arial"/>
        <family val="2"/>
      </rPr>
      <t>3</t>
    </r>
  </si>
  <si>
    <t>4.1.7</t>
  </si>
  <si>
    <r>
      <t>MURO 0.20 - 4.76 QQ/M</t>
    </r>
    <r>
      <rPr>
        <vertAlign val="superscript"/>
        <sz val="10"/>
        <rFont val="Arial"/>
        <family val="2"/>
      </rPr>
      <t>3</t>
    </r>
  </si>
  <si>
    <t>4.1.8</t>
  </si>
  <si>
    <r>
      <t>MURO 0.15 - 1.86 QQ/M</t>
    </r>
    <r>
      <rPr>
        <vertAlign val="superscript"/>
        <sz val="10"/>
        <rFont val="Arial"/>
        <family val="2"/>
      </rPr>
      <t>3</t>
    </r>
  </si>
  <si>
    <t>4.1.9</t>
  </si>
  <si>
    <r>
      <t>LOSA DE PASARELA 0.15 - 1.04 QQ/M</t>
    </r>
    <r>
      <rPr>
        <vertAlign val="superscript"/>
        <sz val="10"/>
        <rFont val="Arial"/>
        <family val="2"/>
      </rPr>
      <t>3</t>
    </r>
  </si>
  <si>
    <t>4.1.10</t>
  </si>
  <si>
    <r>
      <t>HORMIGON DE LIMPIEZA  Fʹc =140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e=0.05 MTS</t>
    </r>
  </si>
  <si>
    <t>TERMINACIÓN DE SUPERFICIE</t>
  </si>
  <si>
    <t>4.2.1</t>
  </si>
  <si>
    <t xml:space="preserve">FINO DE FONDO </t>
  </si>
  <si>
    <t>4.2.2</t>
  </si>
  <si>
    <t xml:space="preserve">PAÑETE INTERIOR PULIDO </t>
  </si>
  <si>
    <t>4.2.3</t>
  </si>
  <si>
    <t>PAÑETE EXTERIOR</t>
  </si>
  <si>
    <t>4.2.4</t>
  </si>
  <si>
    <t xml:space="preserve">CANTOS Y MOCHETAS </t>
  </si>
  <si>
    <t>4.2.5</t>
  </si>
  <si>
    <t xml:space="preserve">PINTURA ACRÍLICA EN EXTERIOR DE PLANTA (INCLUYE BASE BLANCA Y ANDAMIOS) </t>
  </si>
  <si>
    <t>4.2.6</t>
  </si>
  <si>
    <t>FRAGUACHE</t>
  </si>
  <si>
    <t xml:space="preserve">IMPERMEABILIZANTE  SX-PEL P/H.A. </t>
  </si>
  <si>
    <t>GL</t>
  </si>
  <si>
    <t>SUMINISTRO E INSTALACIÓN BANDAS DE GOMA HIDROFÍLICA EXTENSIBLE P/CONSTRUCCIÓN IMPERMEABLE, 5MM X 20 MM</t>
  </si>
  <si>
    <t>SUMINISTRO E INSTALACIÓN JUNTA DE POLIESTIRENO</t>
  </si>
  <si>
    <t>SUMINISTRO E INSTALACIÓN EN LOS FLOCULADORES</t>
  </si>
  <si>
    <t>PLACAS POLIPROPILENO REFORZADO (PPR) 1" (0.0254M) COLOCADAS CON PERFILES DE MATERIAL GRP 3" X 3" Y FIJADAS CON PERNOS HILTI INOXIDABLES SEPARADOS A 0.50M DE CENTRO A CENTRO (INC. DESPERDICIO)</t>
  </si>
  <si>
    <r>
      <t>P</t>
    </r>
    <r>
      <rPr>
        <sz val="10"/>
        <rFont val="Calibri"/>
        <family val="2"/>
      </rPr>
      <t>²</t>
    </r>
  </si>
  <si>
    <t xml:space="preserve">NIPLE 8 X 16" ACERO A-36 SCH-40 SIN COSTURA C/PROTECCIÓN ANTICORROSIVA UN PLATILLO (DESAGÜE) </t>
  </si>
  <si>
    <r>
      <t>HORMIGÓN SIMPLE F'c =140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 FONDO DE TRAMO FLOCULADORES)</t>
    </r>
  </si>
  <si>
    <t>5.4.1</t>
  </si>
  <si>
    <t xml:space="preserve">DE COMPUERTA DE Ø8" DESAGÜE FONDO </t>
  </si>
  <si>
    <t>SUMINISTRO Y COLOCACIÓN DE COMPUERTA TIPO CHANNEL ACERO INOXIDABLE</t>
  </si>
  <si>
    <t>5.5.1</t>
  </si>
  <si>
    <t xml:space="preserve">ENTRADA (0.50 X 0.50 ) </t>
  </si>
  <si>
    <t>5.5.2</t>
  </si>
  <si>
    <t xml:space="preserve">EN SALIDA ( 0.45 X 0.95 )  </t>
  </si>
  <si>
    <t>5.5.3</t>
  </si>
  <si>
    <t xml:space="preserve">EN CANALETA FILTRACIÓN DIRECTA ( 0.40 X 0.90 )  </t>
  </si>
  <si>
    <t>REGISTRO ACCESO A CANAL DESAGÜE FLOCULADORES</t>
  </si>
  <si>
    <r>
      <t>HORMIGÓN ARMADO INDUSTRIAL EN:  F'c = 280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</si>
  <si>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6.1.1</t>
  </si>
  <si>
    <r>
      <rPr>
        <sz val="10"/>
        <rFont val="Arial"/>
        <family val="2"/>
      </rPr>
      <t>LOSA DE FONDO  0.25</t>
    </r>
    <r>
      <rPr>
        <sz val="10"/>
        <color indexed="36"/>
        <rFont val="Arial"/>
        <family val="2"/>
      </rPr>
      <t xml:space="preserve"> -</t>
    </r>
    <r>
      <rPr>
        <sz val="10"/>
        <rFont val="Arial"/>
        <family val="2"/>
      </rPr>
      <t xml:space="preserve"> 2.08 QQ/M</t>
    </r>
    <r>
      <rPr>
        <vertAlign val="superscript"/>
        <sz val="10"/>
        <rFont val="Arial"/>
        <family val="2"/>
      </rPr>
      <t>3</t>
    </r>
  </si>
  <si>
    <t>6.1.2</t>
  </si>
  <si>
    <r>
      <rPr>
        <sz val="10"/>
        <rFont val="Arial"/>
        <family val="2"/>
      </rPr>
      <t>MURO 0.20</t>
    </r>
    <r>
      <rPr>
        <sz val="10"/>
        <color indexed="36"/>
        <rFont val="Arial"/>
        <family val="2"/>
      </rPr>
      <t xml:space="preserve"> - </t>
    </r>
    <r>
      <rPr>
        <sz val="10"/>
        <rFont val="Arial"/>
        <family val="2"/>
      </rPr>
      <t>4.76 QQ/M</t>
    </r>
    <r>
      <rPr>
        <vertAlign val="superscript"/>
        <sz val="10"/>
        <rFont val="Arial"/>
        <family val="2"/>
      </rPr>
      <t>3</t>
    </r>
  </si>
  <si>
    <t>6.2.1</t>
  </si>
  <si>
    <t xml:space="preserve">PAÑETE INTERIOR </t>
  </si>
  <si>
    <t>6.2.2</t>
  </si>
  <si>
    <t xml:space="preserve">PAÑETE EXTERIOR </t>
  </si>
  <si>
    <t>6.2.3</t>
  </si>
  <si>
    <t>CANTOS</t>
  </si>
  <si>
    <t>ML</t>
  </si>
  <si>
    <t>6.3.1</t>
  </si>
  <si>
    <t xml:space="preserve">ESCALERA TIPO GATO L= 1.60 HG 1 1/2" </t>
  </si>
  <si>
    <t>6.3.2</t>
  </si>
  <si>
    <t>SUMINISTRO E INSTALACIÓN EN SEDIMENTADORES</t>
  </si>
  <si>
    <t>TUBOS DE 6" PVC" SDR-26 CJG CON ORIFICIOS DE Ø3/4" C/0.13 M PARA RECOLECCIÓN AGUA SEDIMENTADA</t>
  </si>
  <si>
    <t>PANELES LAMELARES (0.6MM &gt;= e ≤1MM)  DE PVC (INC. ESTRUCTURA SOPORTE)</t>
  </si>
  <si>
    <r>
      <t>P</t>
    </r>
    <r>
      <rPr>
        <sz val="10"/>
        <rFont val="Calibri"/>
        <family val="2"/>
      </rPr>
      <t>³</t>
    </r>
  </si>
  <si>
    <t xml:space="preserve">TUBERÍA Ø16" ACERO SCH-30 C/PROTECCIÓN ANTICORROSIVA EN FONDO TOLVAS </t>
  </si>
  <si>
    <t xml:space="preserve">NIPLE 8" X 6"  ACERO SCH-40 C/PROTECCIÓN ANTICORROSIVA EN FONDO TOLVAS SOBRE  TUBERÍA Ø16" </t>
  </si>
  <si>
    <t xml:space="preserve">NIPLE 16" X 24" ACERO SCH-30 SIN COSTURA C/PROTECCIÓN ANTICORROSIVA (DESAGÜE) </t>
  </si>
  <si>
    <t>TAPÓN DE Ø6" PVC EN TUBERÍA RECOLECCIÓN AGUA SEDIMENTADA</t>
  </si>
  <si>
    <r>
      <t>HORMIGÓN CICLÓPEO EN TOLVAS F'c 180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</si>
  <si>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ESCALÓN INTERCONEXIÓN SEDIMENTADOR-FILTRO</t>
  </si>
  <si>
    <t>SUMINISTRO Y COLOCACIÓN VÁLVULAS:</t>
  </si>
  <si>
    <t xml:space="preserve">DE MARIPOSA PLATILLADA Ø16" DESAGÜE DE FONDO CON VÁSTAGO FIJO H= 5.60 M </t>
  </si>
  <si>
    <t>SISTEMA DE ENGRANAJE O GEAR PARA VÁLVULA DE 16"</t>
  </si>
  <si>
    <t xml:space="preserve">SISTEMA DE ACCIONAMIENTO, CON TUBOS DE 1 1/2" ACERO INOXIDABLE SS316 PRED GRUESA (10PIES C/U). INCLUYE 6 PEDESTALES DE ACERO NEGRO Y TOLAS DE E=1/4" </t>
  </si>
  <si>
    <t>UD</t>
  </si>
  <si>
    <t>COMPUERTA TIPO CHANNEL ACERO INOXIDABLE</t>
  </si>
  <si>
    <t>7.9.1</t>
  </si>
  <si>
    <t xml:space="preserve">ENTRADA A SEDIMENTADORES (0.55 X 0.85) </t>
  </si>
  <si>
    <t>REGISTRO DESAGÜE CANAL ENTRADA SEDIMENTADOR</t>
  </si>
  <si>
    <r>
      <t>HORMIGÓN ARMADO EN:  F'c = 280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</si>
  <si>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8.1.1</t>
  </si>
  <si>
    <r>
      <t>LOSA DE FONDO  0.25 - 2.08 QQ/M</t>
    </r>
    <r>
      <rPr>
        <vertAlign val="superscript"/>
        <sz val="10"/>
        <rFont val="Arial"/>
        <family val="2"/>
      </rPr>
      <t>3</t>
    </r>
  </si>
  <si>
    <t>8.1.2</t>
  </si>
  <si>
    <t xml:space="preserve">TERMINACIÓN DE SUPERFICIE </t>
  </si>
  <si>
    <t>8.2.1</t>
  </si>
  <si>
    <t>8.2.2</t>
  </si>
  <si>
    <t>8.2.3</t>
  </si>
  <si>
    <t xml:space="preserve">SUMINISTRO E INSTALACIÓN DE:  </t>
  </si>
  <si>
    <t>8.3.1</t>
  </si>
  <si>
    <t>VÁLVULA DE COMPUERTA Ø8" 150 PSI COMPLETA</t>
  </si>
  <si>
    <t>8.3.2</t>
  </si>
  <si>
    <t>8.3.3</t>
  </si>
  <si>
    <t>TUBERÍA DE Ø8¨ ACERO-SCH40 C/PROTECCIÓN ANTICORROSIVO</t>
  </si>
  <si>
    <t>8.3.4</t>
  </si>
  <si>
    <t xml:space="preserve">NIPLE 8 X 24" ACERO SCH-40 SIN COSTURA C/PROTECCIÓN ANTICORROSIVA </t>
  </si>
  <si>
    <t>8.3.5</t>
  </si>
  <si>
    <t>CODO 8¨ X 90 ACERO SCH-40</t>
  </si>
  <si>
    <t>8.3.6</t>
  </si>
  <si>
    <t>JUNTA MECÁNICA TIPO DRESSER Ø8¨ 150 PSI</t>
  </si>
  <si>
    <t>8.3.7</t>
  </si>
  <si>
    <t>LECHO DE GRAVA</t>
  </si>
  <si>
    <t>SUMINISTRO E INSTALACIÓN EN FILTROS</t>
  </si>
  <si>
    <t xml:space="preserve">TOBERAS  EN POLIPROPILENO Ø1" </t>
  </si>
  <si>
    <t xml:space="preserve">PISO MONOLÍTICO </t>
  </si>
  <si>
    <r>
      <t>HORMIGÓN ARMADO INDUSTRIAL F</t>
    </r>
    <r>
      <rPr>
        <b/>
        <sz val="10"/>
        <rFont val="Calibri"/>
        <family val="2"/>
      </rPr>
      <t>᾽c</t>
    </r>
    <r>
      <rPr>
        <b/>
        <sz val="10"/>
        <rFont val="Arial"/>
        <family val="2"/>
      </rPr>
      <t>=280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EN CANALETAS DE FONDO</t>
    </r>
  </si>
  <si>
    <t>9.3.1</t>
  </si>
  <si>
    <r>
      <t>LOSA DE FONDO  0.15 - 1.10 QQ/M</t>
    </r>
    <r>
      <rPr>
        <vertAlign val="superscript"/>
        <sz val="10"/>
        <rFont val="Arial"/>
        <family val="2"/>
      </rPr>
      <t>3</t>
    </r>
  </si>
  <si>
    <t>9.3.2</t>
  </si>
  <si>
    <r>
      <t>MURO 0.15 - 1.10  QQ/M</t>
    </r>
    <r>
      <rPr>
        <vertAlign val="superscript"/>
        <sz val="10"/>
        <rFont val="Arial"/>
        <family val="2"/>
      </rPr>
      <t>3</t>
    </r>
  </si>
  <si>
    <t>MATERIAL FILTRANTE:</t>
  </si>
  <si>
    <t>9.4.1</t>
  </si>
  <si>
    <t>SUMINISTRO ARENA PARA FILTRO 0.60 + 10%  REACOMODO</t>
  </si>
  <si>
    <t>9.4.2</t>
  </si>
  <si>
    <t xml:space="preserve">COLOCACIÓN ARENA </t>
  </si>
  <si>
    <t>9.4.3</t>
  </si>
  <si>
    <t xml:space="preserve">ENVASADO </t>
  </si>
  <si>
    <t>9.4.4</t>
  </si>
  <si>
    <t>CAPA TORPEDO</t>
  </si>
  <si>
    <t>SUMINISTRO E INSTALACIÓN VÁLVULAS MARIPOSA:</t>
  </si>
  <si>
    <t>9.5.1</t>
  </si>
  <si>
    <t xml:space="preserve">DE Ø12" EN SALIDA AGUA FILTRADA CON VÁSTAGO FIJO H= 5.30 M </t>
  </si>
  <si>
    <t>9.5.2</t>
  </si>
  <si>
    <t xml:space="preserve">DE Ø12'' CON VASTAGO FIJO  EN ENTRADA DE AGUA DE FILTRO  H=3.30 M </t>
  </si>
  <si>
    <t>9.5.3</t>
  </si>
  <si>
    <t xml:space="preserve">DE Ø12" EN DESAGÜE RETROLAVADO DE FILTRO CON VÁSTAGO FIJO H=4.00 M </t>
  </si>
  <si>
    <t>9.5.4</t>
  </si>
  <si>
    <t>SISTEMA DE ENGRANAJE O GEAR PARA VÁLVULA DE 12" (PARA VÁLVULAS DE SALIDA AGUA FILTRADA, ENTRADA DE AGUA Y DESAGÜE RETROLAVADO)</t>
  </si>
  <si>
    <t>9.5.5</t>
  </si>
  <si>
    <t>SISTEMA DE ACCIONAMIENTO, CON TUBOS DE 1 1/2 ACERO INOXIDABLE SS316 PRED GRUESA (10PIES C/U) INC 18 PEDESTAL DE ACERO NEGRO Y TOLAS DE E=1/4 VÁLVULA DE Ø12" (PARA VÁLVULAS DE SALIDA AGUA FILTRADA, ENTRADA DE AGUA Y DESAGÜE RETROLAVADO)</t>
  </si>
  <si>
    <t>9.5.6</t>
  </si>
  <si>
    <t>DE Ø8" EN ENTRADA AIRE DE RETROLAVADO DE FILTROS  FIJO H= 4.70 M</t>
  </si>
  <si>
    <t>9.5.7</t>
  </si>
  <si>
    <t>SISTEMA DE ACCIONAMIENTO, CON TUBOS DE 1 1/2 ACERO INOXIDABLE SS316 PRED GRUESA (10 PIES C/U) INC 6 PEDESTAL DE ACERO NEGRO Y TOLAS DE E=1/4 VALVULA DE Ø8"  (PARA VÁLVULA ENTRADA AIRE DE RETROLAVADO)</t>
  </si>
  <si>
    <t>9.5.8</t>
  </si>
  <si>
    <t xml:space="preserve">DE Ø6" EN DESAGÜE DE FONDO FILTRO CON VÁSTAGO FIJO H= 5.50 M </t>
  </si>
  <si>
    <t>9.5.9</t>
  </si>
  <si>
    <t>DE Ø6" EN DESAGÜE DE FONDO CANAL INTERCONEXIÓN DE FILTRO H= 4.30 M</t>
  </si>
  <si>
    <t>9.5.10</t>
  </si>
  <si>
    <t>SISTEMA DE ACCIONAMIENTO, CON TUBOS DE 1 1/2 ACERO INOXIDABLE SS316 PRED GRUESA (10PIES C/U) INC 7 PEDESTAL DE ACERO NEGRO Y TOLAS DE E=1/4 VÁLVULA DE Ø6"  (PARA VÁLVULA DESAGÜE FILTRO)</t>
  </si>
  <si>
    <t xml:space="preserve">SUMINISTRO E INSTALACIÓN COMPUERTA TIPO CHANNEL ACERO INOXIDABLE </t>
  </si>
  <si>
    <t>9.6.1</t>
  </si>
  <si>
    <t xml:space="preserve">CARGA HIDRAÚLICA DE FILTROS  ( 1.10 X 0.50 ) </t>
  </si>
  <si>
    <t>SUMINISTRO DE TUBERÍAS Y PIEZAS EN FILTROS (CON PROTECCIÓN ANTICORROSIVO)</t>
  </si>
  <si>
    <t>9.7.1</t>
  </si>
  <si>
    <t>DE Ø12" ACERO SCH-30</t>
  </si>
  <si>
    <t>9.7.2</t>
  </si>
  <si>
    <t xml:space="preserve">DE Ø8" ACERO SCH-40 </t>
  </si>
  <si>
    <t>9.7.3</t>
  </si>
  <si>
    <t>DE Ø6" ACERO SCH-40</t>
  </si>
  <si>
    <t>9.7.4</t>
  </si>
  <si>
    <r>
      <t>CODO DE Ø8 X 90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 xml:space="preserve"> ACERO SCH-40 </t>
    </r>
  </si>
  <si>
    <t>9.7.5</t>
  </si>
  <si>
    <r>
      <t>CODO DE Ø6 X 90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 xml:space="preserve"> ACERO SCH-40 </t>
    </r>
  </si>
  <si>
    <t>9.7.6</t>
  </si>
  <si>
    <t>NIPLE 12 X 24" ACERO A-36 SCH-40</t>
  </si>
  <si>
    <t>9.7.7</t>
  </si>
  <si>
    <t xml:space="preserve">NIPLE 8 X 24" ACERO A-36 SCH-40 </t>
  </si>
  <si>
    <t>9.7.8</t>
  </si>
  <si>
    <t xml:space="preserve">NIPLE 6 X 24" ACERO A-36 SCH-40 </t>
  </si>
  <si>
    <t>9.7.9</t>
  </si>
  <si>
    <t>ANCLAJE COLGANTE PARA TUBERÍA DE Ø8" ACERO SCH-40</t>
  </si>
  <si>
    <t>9.7.10</t>
  </si>
  <si>
    <t>MOVIMIENTO DE TIERRA PARA TUBERÍAS (INCLUYE EXCAVACIÓN, RELLENO Y BOTE DE MATERIAL)</t>
  </si>
  <si>
    <t>9.7.11</t>
  </si>
  <si>
    <t xml:space="preserve">REGISTROS DE INTERCONEXIÓN RETROLAVADO DE FILTROS (ALIVIADERO), DRENAJE DE SEDIMENTADORES Y CANAL GENERAL DESAGÜE </t>
  </si>
  <si>
    <r>
      <t>HORMIGÓN ARMADO EN F'c=280 KG/CM</t>
    </r>
    <r>
      <rPr>
        <b/>
        <vertAlign val="superscript"/>
        <sz val="10"/>
        <rFont val="Arial"/>
        <family val="2"/>
      </rPr>
      <t>2</t>
    </r>
  </si>
  <si>
    <t>10.1.1</t>
  </si>
  <si>
    <t>10.1.2</t>
  </si>
  <si>
    <r>
      <t>LOSA (DESAGÜE GENERAL) Y CANAL DRENAJE SEDIMENTADORES 0.15 -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1.41 QQ/M</t>
    </r>
    <r>
      <rPr>
        <vertAlign val="superscript"/>
        <sz val="10"/>
        <rFont val="Arial"/>
        <family val="2"/>
      </rPr>
      <t>3</t>
    </r>
  </si>
  <si>
    <t>10.1.3</t>
  </si>
  <si>
    <r>
      <t xml:space="preserve"> MURO 0.20 - 3.08 QQ/M</t>
    </r>
    <r>
      <rPr>
        <vertAlign val="superscript"/>
        <sz val="10"/>
        <rFont val="Arial"/>
        <family val="2"/>
      </rPr>
      <t>3</t>
    </r>
  </si>
  <si>
    <t>10.2.1</t>
  </si>
  <si>
    <t>10.2.2</t>
  </si>
  <si>
    <t>10.2.3</t>
  </si>
  <si>
    <t>SUMINISTRO E IINSTALACIÓN DE</t>
  </si>
  <si>
    <t>10.3.1</t>
  </si>
  <si>
    <t>10.3.2</t>
  </si>
  <si>
    <t>PARRILLA GRP (1.10 X 1.40 ) MT</t>
  </si>
  <si>
    <t>10.3.3</t>
  </si>
  <si>
    <t xml:space="preserve">ESCALERA TIPO GATO H= 2.7MT  H.G 1 1/2" </t>
  </si>
  <si>
    <t>REGISTROS DE ACCESO CUARTO DE VÁLVULAS</t>
  </si>
  <si>
    <t>11.1.1</t>
  </si>
  <si>
    <t>11.1.2</t>
  </si>
  <si>
    <r>
      <t>MURO 0.20 - 3.70 QQ/M</t>
    </r>
    <r>
      <rPr>
        <vertAlign val="superscript"/>
        <sz val="10"/>
        <rFont val="Arial"/>
        <family val="2"/>
      </rPr>
      <t>3</t>
    </r>
  </si>
  <si>
    <t>11.2.1</t>
  </si>
  <si>
    <t>11.2.2</t>
  </si>
  <si>
    <t>11.2.4</t>
  </si>
  <si>
    <t>11.3.1</t>
  </si>
  <si>
    <t xml:space="preserve">PARRILLA GRP (2.35 X 1.25) MT  </t>
  </si>
  <si>
    <t>11.3.2</t>
  </si>
  <si>
    <t xml:space="preserve">ESCALERA TIPO GATO H= 2.30MT  H.G 1 1/2" </t>
  </si>
  <si>
    <t>REGISTRO PREFABRICADO DE 1.00 A 3.00 M</t>
  </si>
  <si>
    <t>REGISTRO EN BLOCK (2.00 X 2.00 X 1.82)MTS</t>
  </si>
  <si>
    <t xml:space="preserve">MANO DE OBRA INSTALACIóN </t>
  </si>
  <si>
    <t>12.5.1</t>
  </si>
  <si>
    <t>12.5.2</t>
  </si>
  <si>
    <t>12.5.3</t>
  </si>
  <si>
    <t>ASIENTO DE ARENA</t>
  </si>
  <si>
    <t>12.5.4</t>
  </si>
  <si>
    <t xml:space="preserve">RELLENO COMPACTADO A MANO </t>
  </si>
  <si>
    <t>12.5.5</t>
  </si>
  <si>
    <t>BOTE DE MATERIAL EN SITU</t>
  </si>
  <si>
    <t>SALIDA DE AGUA TRATADA</t>
  </si>
  <si>
    <t xml:space="preserve">MOVIMIENTO DE TIERRA PARA TUBERÍAS </t>
  </si>
  <si>
    <t>13.4.1</t>
  </si>
  <si>
    <t xml:space="preserve">EXCAVACIÓN MATERIAL NO CLASIFICADO A MANO </t>
  </si>
  <si>
    <t>13.4.2</t>
  </si>
  <si>
    <t>13.4.3</t>
  </si>
  <si>
    <t>REGISTROS DE SALIDA DE INTERCONEXIÓN DE FILTROS</t>
  </si>
  <si>
    <r>
      <t>HORMIGÓN ARMADO INDUSTRIAL EN F'c=280 KG/CM</t>
    </r>
    <r>
      <rPr>
        <b/>
        <vertAlign val="superscript"/>
        <sz val="10"/>
        <rFont val="Arial"/>
        <family val="2"/>
      </rPr>
      <t>2</t>
    </r>
  </si>
  <si>
    <t>14.1.1</t>
  </si>
  <si>
    <r>
      <t>LOSA DE FONDO  0.20 - 3.24 QQ/M</t>
    </r>
    <r>
      <rPr>
        <vertAlign val="superscript"/>
        <sz val="10"/>
        <rFont val="Arial"/>
        <family val="2"/>
      </rPr>
      <t>3</t>
    </r>
  </si>
  <si>
    <t xml:space="preserve">MURO DE BLOCK. 6" </t>
  </si>
  <si>
    <t>14.3.1</t>
  </si>
  <si>
    <t>14.3.2</t>
  </si>
  <si>
    <t>14.3.3</t>
  </si>
  <si>
    <t>SUMINISTRO E IINSTALACIÓN DE:</t>
  </si>
  <si>
    <t>14.4.1</t>
  </si>
  <si>
    <t>14.4.2</t>
  </si>
  <si>
    <t>TUBERÍA DE Ø2" PVC SCH-40 DRENAJE DE FONDO DE AIRE RETROLAVADO</t>
  </si>
  <si>
    <t>14.4.3</t>
  </si>
  <si>
    <t>CODO DE Ø2" X 90 PVC</t>
  </si>
  <si>
    <t>14.4.4</t>
  </si>
  <si>
    <t xml:space="preserve">VÁLVULA DE COMPUERTA DE Ø2" </t>
  </si>
  <si>
    <t>PARRILAS EN GRP Y BARANDAS</t>
  </si>
  <si>
    <t xml:space="preserve">DE 1 1/2" H.G.  HIERRO GALVANIZADO VERTICALES Y HORIZONTALES H=1.00 M (2 TUBERÍAS HORIZONTALES SEPARADAS A 0.50 M DE CENTRO A CENTRO  </t>
  </si>
  <si>
    <t>PARRILLA EN GRP</t>
  </si>
  <si>
    <t>ACERA PERIMETRAL 0.80</t>
  </si>
  <si>
    <t>CONTÉN</t>
  </si>
  <si>
    <t xml:space="preserve">RELLENO DE GRAVA ENTRE CASA DE QUÍMICO Y PLANTA </t>
  </si>
  <si>
    <t>PUESTA EN MARCHA PLANTA TRATAMIENTO</t>
  </si>
  <si>
    <t>LOGO Y LETRERO DE INAPA</t>
  </si>
  <si>
    <t>III</t>
  </si>
  <si>
    <t>CASA DE QUÍMICOS</t>
  </si>
  <si>
    <t>REPLANTEO</t>
  </si>
  <si>
    <t>MOVIMIENTO DE TIERRA</t>
  </si>
  <si>
    <r>
      <t>HORMIGÓN ARMADO INDUSTRIAL F'c=210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</si>
  <si>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r>
      <t>ZAPATA DE MUROS  0.30 - 0.75 QQ/M</t>
    </r>
    <r>
      <rPr>
        <vertAlign val="superscript"/>
        <sz val="10"/>
        <rFont val="Arial"/>
        <family val="2"/>
      </rPr>
      <t>3</t>
    </r>
  </si>
  <si>
    <r>
      <t>ZAPATA DE COLUMNA Z1  (1.00 X 1.00 X 0.30 ) 1.25 QQ/M</t>
    </r>
    <r>
      <rPr>
        <vertAlign val="superscript"/>
        <sz val="10"/>
        <rFont val="Arial"/>
        <family val="2"/>
      </rPr>
      <t>3</t>
    </r>
  </si>
  <si>
    <r>
      <t>COLUMNAS C-1 (0.30 X 0.30) 4.33 QQ/M</t>
    </r>
    <r>
      <rPr>
        <vertAlign val="superscript"/>
        <sz val="10"/>
        <rFont val="Arial"/>
        <family val="2"/>
      </rPr>
      <t>3</t>
    </r>
  </si>
  <si>
    <r>
      <t>COLUMNAS C-2 (0.35 X 0.20) 4.88 QQ/M</t>
    </r>
    <r>
      <rPr>
        <vertAlign val="superscript"/>
        <sz val="10"/>
        <rFont val="Arial"/>
        <family val="2"/>
      </rPr>
      <t>3</t>
    </r>
  </si>
  <si>
    <r>
      <t>VIGA B.N.P (0.20 X 0.20) 4.08  QQ/M</t>
    </r>
    <r>
      <rPr>
        <vertAlign val="superscript"/>
        <sz val="10"/>
        <rFont val="Arial"/>
        <family val="2"/>
      </rPr>
      <t>3</t>
    </r>
  </si>
  <si>
    <r>
      <t>VIGA V1 (0.25 X 0.38) 5.49 QQ/M</t>
    </r>
    <r>
      <rPr>
        <vertAlign val="superscript"/>
        <sz val="10"/>
        <rFont val="Arial"/>
        <family val="2"/>
      </rPr>
      <t>3</t>
    </r>
  </si>
  <si>
    <r>
      <t>VIGA V2 (0.25 X 0.38) 3.64 QQ/M</t>
    </r>
    <r>
      <rPr>
        <vertAlign val="superscript"/>
        <sz val="10"/>
        <rFont val="Arial"/>
        <family val="2"/>
      </rPr>
      <t>3</t>
    </r>
  </si>
  <si>
    <r>
      <t>VIGA DE AMARRE (0.20 X 0.20) M  4.08 QQ/M</t>
    </r>
    <r>
      <rPr>
        <vertAlign val="superscript"/>
        <sz val="10"/>
        <rFont val="Arial"/>
        <family val="2"/>
      </rPr>
      <t>3</t>
    </r>
  </si>
  <si>
    <r>
      <t>DINTELES 3.70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</si>
  <si>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LOSA EN TINA 0.20 - 1.56  QQ/M</t>
    </r>
    <r>
      <rPr>
        <vertAlign val="superscript"/>
        <sz val="10"/>
        <rFont val="Arial"/>
        <family val="2"/>
      </rPr>
      <t>3</t>
    </r>
  </si>
  <si>
    <r>
      <t>PASARELA EN TINA  0.15 - 1.04   QQ/M</t>
    </r>
    <r>
      <rPr>
        <vertAlign val="superscript"/>
        <sz val="10"/>
        <rFont val="Arial"/>
        <family val="2"/>
      </rPr>
      <t>3</t>
    </r>
  </si>
  <si>
    <r>
      <t>MURO EN TINA 0.20 -  1.90   QQ/M</t>
    </r>
    <r>
      <rPr>
        <vertAlign val="superscript"/>
        <sz val="10"/>
        <rFont val="Arial"/>
        <family val="2"/>
      </rPr>
      <t>3</t>
    </r>
  </si>
  <si>
    <r>
      <t>MURO EN TINA 0.15 -  2.52   QQ/M</t>
    </r>
    <r>
      <rPr>
        <vertAlign val="superscript"/>
        <sz val="10"/>
        <rFont val="Arial"/>
        <family val="2"/>
      </rPr>
      <t>3</t>
    </r>
  </si>
  <si>
    <r>
      <t>LOSA ENTREPISO  0.12 - 1.70  QQ/M</t>
    </r>
    <r>
      <rPr>
        <vertAlign val="superscript"/>
        <sz val="10"/>
        <rFont val="Arial"/>
        <family val="2"/>
      </rPr>
      <t>3</t>
    </r>
  </si>
  <si>
    <r>
      <t>LOSA DE TECHO 0.12  - 1.70  QQ/M</t>
    </r>
    <r>
      <rPr>
        <vertAlign val="superscript"/>
        <sz val="10"/>
        <rFont val="Arial"/>
        <family val="2"/>
      </rPr>
      <t>3</t>
    </r>
  </si>
  <si>
    <t>RAMPA Y ESCALONES DE ACCESO A TINA (INCLUYE TERMINACION)</t>
  </si>
  <si>
    <r>
      <t>LOSA DE PISO 0.10  F'c=210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CON MALLA ELECTROSOLDADA (HORMIGÓN PULIDO) </t>
    </r>
  </si>
  <si>
    <t>CONSTRUCCIÓN ESCALERA H.A. C/BARANDAS H.G. 1 1/2"</t>
  </si>
  <si>
    <t>MOVIMIENTO DE TIERRA (EXCAVACIÓN, RELLENO REPOSICIÓN Y BOTE DE MATERIAL EN ZAPATA)</t>
  </si>
  <si>
    <r>
      <t>HORMIGÓN ARMADO F</t>
    </r>
    <r>
      <rPr>
        <sz val="10"/>
        <rFont val="Calibri"/>
        <family val="2"/>
      </rPr>
      <t>᾽c</t>
    </r>
    <r>
      <rPr>
        <sz val="10"/>
        <rFont val="Arial"/>
        <family val="2"/>
      </rPr>
      <t>=210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EN ZAPATA - 1.12 QQ/M</t>
    </r>
    <r>
      <rPr>
        <vertAlign val="superscript"/>
        <sz val="10"/>
        <rFont val="Arial"/>
        <family val="2"/>
      </rPr>
      <t>3</t>
    </r>
  </si>
  <si>
    <r>
      <t>HORMIGÓN ARMADO F᾽c=210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RAMPAS Y DESCANSO 0.15 - 4.65 QQ/M</t>
    </r>
    <r>
      <rPr>
        <vertAlign val="superscript"/>
        <sz val="10"/>
        <rFont val="Arial"/>
        <family val="2"/>
      </rPr>
      <t>3</t>
    </r>
  </si>
  <si>
    <r>
      <t>H.S. EN ESCALONES F'c= 180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</si>
  <si>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BARANDAS DE H.G. 1 1/2''</t>
  </si>
  <si>
    <t>MUROS BLOQUES</t>
  </si>
  <si>
    <t>MUROS BLOQUES B.N.P 0.20 M</t>
  </si>
  <si>
    <t>MUROS BLOQUES S.N.P 0.20 M</t>
  </si>
  <si>
    <t>MUROS BLOQUES S.N.P 0.15 M</t>
  </si>
  <si>
    <t>PAÑETE INTERIOR</t>
  </si>
  <si>
    <t>PAÑETE TECHO</t>
  </si>
  <si>
    <t>FINO TECHO</t>
  </si>
  <si>
    <t>ANTEPECHO</t>
  </si>
  <si>
    <t>FINO PULIDO EN LOSA ALREDEDOR TINA</t>
  </si>
  <si>
    <t>PAÑETE PULIDO MUROS TINA</t>
  </si>
  <si>
    <t>FINO FONDO PULIDO TINA</t>
  </si>
  <si>
    <t>REVESTIDO FIBRA DE VIDRIO TINA</t>
  </si>
  <si>
    <t xml:space="preserve">PISO BALDOSA DE GRANITO </t>
  </si>
  <si>
    <t>ZOCALOS DE GRANITO</t>
  </si>
  <si>
    <t>PINTURA BASE BLANCA</t>
  </si>
  <si>
    <t xml:space="preserve">PINTURA ACRILICA  EXTERIOR E INTERIOR </t>
  </si>
  <si>
    <t>SELLADOR DE TECHO TIPO POPULAR (DOS MANOS). INC. LOSA ESCALERA</t>
  </si>
  <si>
    <t>PORTAJES</t>
  </si>
  <si>
    <t>PUERTA POLIMETAL (SUMINISTRO, INSTALACIÓN Y LLAVÍN)</t>
  </si>
  <si>
    <t>VENTANAS</t>
  </si>
  <si>
    <t>VENTANA ALUMINIO</t>
  </si>
  <si>
    <r>
      <t>P</t>
    </r>
    <r>
      <rPr>
        <sz val="10"/>
        <color indexed="8"/>
        <rFont val="Calibri"/>
        <family val="2"/>
      </rPr>
      <t>²</t>
    </r>
  </si>
  <si>
    <t>TARIMA DE MADERA P/ SULFATO  1.85 X1.50X0.20</t>
  </si>
  <si>
    <t>BOMBA DOSIFICADORA DE SULFATO TIPO DIAFRAGMA Ø1/2" HP RANGO DE APLICACIÓN 200 - 500 LTS/HRS (INCLUYE SUMINISTRO, INSTALACIÓN, TRANSPORTE Y ACCESORIOS)</t>
  </si>
  <si>
    <t>AGITADORES MECÁNICOS 1 1/5 HP, MONOFÁSICO 115-230 V 1,750 RPM CON MOTO REDUCTOR A 300 RPM, FRECUENCIA 60 HZ, VÁSTAGO DE Ø3/4" Y ASPAS CON 4 ALETAS ACERO INOXIDABLE L=4" . INCLUYE. BREAKERS. (SUMINISTRO E INSTALACIÓN).</t>
  </si>
  <si>
    <t>AGITADORES MECÁNICOS 3/4 HP, MONOFÁSICO 115-230 V 1,750 RPM CON MOTO REDUCTOR A 300 RPM, FRECUENCIA 60 HZ, VÁSTAGO DE Ø3/4" Y ASPAS CON 4 ALETAS ACERO INOXIDABLE L=4"   (INC. BREAKERS) (SUMINISTRO E INSTALACIÓN EN TINACO)</t>
  </si>
  <si>
    <t>PERFIL METÁLICO 2" X 2" X 1/4" (INCLUYE COLOCACIÓN)</t>
  </si>
  <si>
    <t xml:space="preserve">PERFIL METÁLICO 4" X 6" X 1/4" (INCLUYE COLOCACIÓN) </t>
  </si>
  <si>
    <t>SUMINISTRO E IINSTALACIÓN DE PLACAS Y TORNILLOS PARA SUJETAR PERFILES METÁLICOS</t>
  </si>
  <si>
    <t>ELEVADOR DE SULFATO DE 1 TON (SUMINISTRO Y COLOCACIÓN)</t>
  </si>
  <si>
    <t xml:space="preserve">TINACO DE 500 GLS (SUMINISTRO Y COLOCACIÓN) </t>
  </si>
  <si>
    <t>DESAGÜE TINA</t>
  </si>
  <si>
    <t>SUMINISTRO E INSTALACIÓN DE TUBERÍAS Y PIEZAS EN TINA</t>
  </si>
  <si>
    <t>INSTALACIONES SANITARIAS</t>
  </si>
  <si>
    <t>LAVAMANO 19"X17", BCO. COM MESCLADORA TIPO SAYCO COMPLETO</t>
  </si>
  <si>
    <t>INODORO CORRIENTE, BCO., TAPA</t>
  </si>
  <si>
    <t>PILETAS/ AZULEJOS</t>
  </si>
  <si>
    <t>DUCHA:  (AGUA FRÍA SOLAMENTE) C/LLAVE TIPO NIBCO</t>
  </si>
  <si>
    <t>DESAGÜE DE PISO 2", INSTALADO (TUBERÍA MATRIZ 4"):</t>
  </si>
  <si>
    <t>FREGADERO ACERO INOX. DOBLE, H.G., MANGUERA Y MESCLADORA TIPO SAYCO</t>
  </si>
  <si>
    <t>CÁMARA DE INSPECCIÓN (0.90 X 0.90)</t>
  </si>
  <si>
    <t>CÁMARA SÉPTICA</t>
  </si>
  <si>
    <t>TUBO 4"X19', PVC SDR-26</t>
  </si>
  <si>
    <t>TINACO DE 500 GLS</t>
  </si>
  <si>
    <t>TUBERÍA DE Ø1 1/2" PVC SDR-26</t>
  </si>
  <si>
    <t>TUBERÍA DE Ø1" PVC SCH-40</t>
  </si>
  <si>
    <t>DESAGÜE DE TECHO EN TUBERÍA Ø2" PVC SDR-26</t>
  </si>
  <si>
    <t xml:space="preserve">MOVIMIENTO DE TIERRA P/TUBERÍA </t>
  </si>
  <si>
    <t>MANO DE OBRA TUBERÍAS Y PIEZAS</t>
  </si>
  <si>
    <t>INSTALACIONES ELÉCTRICAS</t>
  </si>
  <si>
    <t>SALIDAS CENITALES EN EMT</t>
  </si>
  <si>
    <t>LÁMPARA MERCURIO 175W 110V</t>
  </si>
  <si>
    <t>SALIDA TOMACORRIENTE DOBLE 120V EN EMT</t>
  </si>
  <si>
    <t>SALIDA TOMACORRIENTE 240V EN EMT</t>
  </si>
  <si>
    <t>SALIDA INTERRUCTOR SENCILLO EN EMT</t>
  </si>
  <si>
    <t>SALIDA INTERRUCTOR DOBLE EN EMT</t>
  </si>
  <si>
    <t>PANEL DE DISTRIBUCIÓN DE 6/12 ESPACIO  C/BREAKERS</t>
  </si>
  <si>
    <t>GABINETES  Y MESETAS</t>
  </si>
  <si>
    <t>GABINETE PISO PINO (TODO COSTO)</t>
  </si>
  <si>
    <t>PL</t>
  </si>
  <si>
    <t xml:space="preserve">TOPE MARMOLITE, (TODO COSTO) </t>
  </si>
  <si>
    <t xml:space="preserve">TRANSPORTE DE MARMOLITE </t>
  </si>
  <si>
    <t>EQUIPOS DE LABORATORIO</t>
  </si>
  <si>
    <t>TURBIDÍMETRO NEFELOMÉTRICO HACH  MODELO 2100 P.</t>
  </si>
  <si>
    <t xml:space="preserve">EQUIPO DE PRUEBA DE JARRAS PB-900 (PROGRAMABLE) </t>
  </si>
  <si>
    <t>BALANZA DE SEMIPRESIÓN DE 2610 GRS. M. OHAUS</t>
  </si>
  <si>
    <t>COMPARADOR DE CLORO LIBRE Y COMBINADO</t>
  </si>
  <si>
    <t>TERMÓMETRO DE VIDRIO DE 20 @ 110 · C</t>
  </si>
  <si>
    <t xml:space="preserve">JARRA 2000 ML CUADRADA MARCA PYREX </t>
  </si>
  <si>
    <t>MATRAZ AFORADO DE 100 ML VIDRIO</t>
  </si>
  <si>
    <t>MANÓMETRO MANUAL</t>
  </si>
  <si>
    <t>MOBILIARIO</t>
  </si>
  <si>
    <t xml:space="preserve">BANQUETAS DE PINO </t>
  </si>
  <si>
    <t>ESCRITORIO SECRETARIAL DE METAL LAMINADO</t>
  </si>
  <si>
    <t>SILLÓN SECRETARIAL SISTEMA NEUMÁTICO</t>
  </si>
  <si>
    <t>UTENSILIOS P/ LIMPIEZA</t>
  </si>
  <si>
    <t xml:space="preserve">PALA DE CONSTRUCCIÓN </t>
  </si>
  <si>
    <t>CEPILLO DE ALAMBRE</t>
  </si>
  <si>
    <t>ESPÁTULA DE ACERO</t>
  </si>
  <si>
    <t>COLADORES C/PALOS 3.00M</t>
  </si>
  <si>
    <t>MACHETES</t>
  </si>
  <si>
    <t>AZADAS</t>
  </si>
  <si>
    <t>MANGUERA DE ALTA PRESIÓN 1 1/2"</t>
  </si>
  <si>
    <t>PIE</t>
  </si>
  <si>
    <t>CUBOS P/ LIMPIEZA</t>
  </si>
  <si>
    <t>SUAPER</t>
  </si>
  <si>
    <t>DETERGENTE</t>
  </si>
  <si>
    <t>ESCOBILLONES</t>
  </si>
  <si>
    <t>RASTRILLOS DE HOJAS (HOJALATA)</t>
  </si>
  <si>
    <t>RASTRILLOS DE HF (C/ DIENTES)</t>
  </si>
  <si>
    <t>LOGO DE INAPA Y  LETRERO</t>
  </si>
  <si>
    <t>IV</t>
  </si>
  <si>
    <t>CASETA DE BOMBA (SOPLADORES) (7.00 X 4.25) M</t>
  </si>
  <si>
    <t xml:space="preserve">REPLANTEO </t>
  </si>
  <si>
    <t>EXCAVACIÓN MATERIAL  A MANO</t>
  </si>
  <si>
    <t>RELLENO COMPACTADO A  MANO</t>
  </si>
  <si>
    <t>BOTE DE MATERIAL C/CAMIÓN  A  5 KM</t>
  </si>
  <si>
    <t>HORMIGÓN ARMADO EN 210 KG/CM2:</t>
  </si>
  <si>
    <r>
      <t>ZAPATA MURO  0.54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</si>
  <si>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ZAPATA DE COLUMNA C1 1.39 QQ/M</t>
    </r>
    <r>
      <rPr>
        <vertAlign val="superscript"/>
        <sz val="10"/>
        <rFont val="Arial"/>
        <family val="2"/>
      </rPr>
      <t xml:space="preserve">3 </t>
    </r>
  </si>
  <si>
    <r>
      <t>COLUMNA ( 0.30 x 0.30 )  3.39 QQ/M</t>
    </r>
    <r>
      <rPr>
        <vertAlign val="superscript"/>
        <sz val="10"/>
        <rFont val="Arial"/>
        <family val="2"/>
      </rPr>
      <t>3</t>
    </r>
  </si>
  <si>
    <r>
      <t>VIGA ( 0.30 x 0.30 )  2.74 QQ/M</t>
    </r>
    <r>
      <rPr>
        <vertAlign val="superscript"/>
        <sz val="10"/>
        <rFont val="Arial"/>
        <family val="2"/>
      </rPr>
      <t>3</t>
    </r>
  </si>
  <si>
    <r>
      <t>LOSA DE TECHO  0.15   1.56  QQ/M</t>
    </r>
    <r>
      <rPr>
        <vertAlign val="superscript"/>
        <sz val="10"/>
        <rFont val="Arial"/>
        <family val="2"/>
      </rPr>
      <t>3</t>
    </r>
  </si>
  <si>
    <t xml:space="preserve">BASE H.S. P/SOPLADORES e = 0.15, DE 1.30 x 0.70  M </t>
  </si>
  <si>
    <t>PISO H.S. FROTADO</t>
  </si>
  <si>
    <t>MURO DE BLOQUES</t>
  </si>
  <si>
    <t xml:space="preserve">DE 6'' B.N.P </t>
  </si>
  <si>
    <t xml:space="preserve">DE 6'' S.N.P </t>
  </si>
  <si>
    <t>TERMINACIÓN DE SUPERFICIE:</t>
  </si>
  <si>
    <t>PAÑETE EN TECHO ( INC. VUELO )</t>
  </si>
  <si>
    <t xml:space="preserve">FINO LOSA DE TECHO  </t>
  </si>
  <si>
    <t>ZABALETA EN TECHO</t>
  </si>
  <si>
    <t>PINTURA ACRÍLICA</t>
  </si>
  <si>
    <t>ACERA PERIMETRAL 0.60 M</t>
  </si>
  <si>
    <t>INSTALACIONES (SUMINISTRO Y COLOCACIÓN)</t>
  </si>
  <si>
    <t>DESAGÜE DE TECHO EN Ø4" PVC</t>
  </si>
  <si>
    <t>TUBERÍAS, VÁLVULAS Y PIEZAS (SUMINISTRO Y COLOCACIÓN)</t>
  </si>
  <si>
    <t>TUBERÍA Ø8" ACERO SCH-40 C/PROTECCIÓN ANTICORROSIVA</t>
  </si>
  <si>
    <t>TEE 8" x 8" ACERO SCH-40</t>
  </si>
  <si>
    <t>CODO 8" x 90º ACERO SCH-40</t>
  </si>
  <si>
    <t xml:space="preserve">VÁLVULAS DE COMPUERTAS DE Ø8" </t>
  </si>
  <si>
    <t>ANCLAJE H.S. P/PIEZAS</t>
  </si>
  <si>
    <t>ELÉCTRICA</t>
  </si>
  <si>
    <t xml:space="preserve">ENTRADA GENERAL </t>
  </si>
  <si>
    <t>SALIDA LUCES  CENITAL</t>
  </si>
  <si>
    <t>SALIDA INTERRUTOR SENCILLO</t>
  </si>
  <si>
    <t>SALIDA TOMACORRIENTE 120 V  DOBLE</t>
  </si>
  <si>
    <t>EQUIPOS CASA DE BOMBA (SUMINISTRO E INSTALACIÓN)</t>
  </si>
  <si>
    <t>SOPLADORES DE AIRE DE 10 HP</t>
  </si>
  <si>
    <t>MANÓMETRO DE GLICERINA DE 0-20 PSI</t>
  </si>
  <si>
    <t>BOMBA DE LLENADO DE TINA Y SISTEMA DE LIMPIEZA 3 HP</t>
  </si>
  <si>
    <t>BOMBA DE SERVICIO 1 HP</t>
  </si>
  <si>
    <t>TANQUE HIDRONEUMÁTICO EN FIBRA, CAPACIDAD 100 GLS.</t>
  </si>
  <si>
    <t>TUBERÍA PARA LLENADO DE TINA Y SISTEMA DE LIMPIEZA Ø2" PVC SCH-40</t>
  </si>
  <si>
    <t>ALIMENTACIÓN SUCCIÓN BOMBA Ø4 PVC</t>
  </si>
  <si>
    <t>PIEZAS EN PVC</t>
  </si>
  <si>
    <t>MOVIMIENTO DE TIERRA P/TUBERÍAS</t>
  </si>
  <si>
    <t>V</t>
  </si>
  <si>
    <t>CASETA DE GENERADOR ELÉCTRICO</t>
  </si>
  <si>
    <r>
      <t>HORMIGÓN ARMADO EN 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</si>
  <si>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t>ZAPATA MURO 0.25 0.66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</si>
  <si>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ZAPATA DE COLUMNA 0.30 C1 1.17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</si>
  <si>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COLUMNA ( 0.20 x 0.20 )  4.67 QQ/M</t>
    </r>
    <r>
      <rPr>
        <vertAlign val="superscript"/>
        <sz val="10"/>
        <rFont val="Arial"/>
        <family val="2"/>
      </rPr>
      <t>3</t>
    </r>
  </si>
  <si>
    <r>
      <t>VIGA V1 ( 0.35 x 0.15 )  4.40 QQ/M</t>
    </r>
    <r>
      <rPr>
        <vertAlign val="superscript"/>
        <sz val="10"/>
        <rFont val="Arial"/>
        <family val="2"/>
      </rPr>
      <t>3</t>
    </r>
  </si>
  <si>
    <r>
      <t>VIGA V2 ( 0.35 x 0.15 )  4.85 QQ/M</t>
    </r>
    <r>
      <rPr>
        <vertAlign val="superscript"/>
        <sz val="10"/>
        <rFont val="Arial"/>
        <family val="2"/>
      </rPr>
      <t>3</t>
    </r>
  </si>
  <si>
    <r>
      <t>VIGA V3 ( 0.35 x 0.15 )  13.53 QQ/M</t>
    </r>
    <r>
      <rPr>
        <vertAlign val="superscript"/>
        <sz val="10"/>
        <rFont val="Arial"/>
        <family val="2"/>
      </rPr>
      <t>3</t>
    </r>
  </si>
  <si>
    <r>
      <t>LOSA DE TECHO  0.15   1.26  QQ/M</t>
    </r>
    <r>
      <rPr>
        <vertAlign val="superscript"/>
        <sz val="10"/>
        <rFont val="Arial"/>
        <family val="2"/>
      </rPr>
      <t>3</t>
    </r>
  </si>
  <si>
    <t>CALADOS</t>
  </si>
  <si>
    <t>INSTALCIONES ELÉCTRICAS</t>
  </si>
  <si>
    <t>SALIDA CENITALES EN EMT</t>
  </si>
  <si>
    <t>SALIDA INTERRUPTORE SENCILLO EN EMT</t>
  </si>
  <si>
    <t>SALIDA TOMACORRIENTE 120V DOBLE EN EMT</t>
  </si>
  <si>
    <t>ENTRADA ELÉCTRICA ( PANEL DE DISTRIBUCCIÓN DE 2/4" CIRCUITOS )</t>
  </si>
  <si>
    <t>MOVIMIENTO DE TIERRA:</t>
  </si>
  <si>
    <t>LB</t>
  </si>
  <si>
    <t>VII</t>
  </si>
  <si>
    <t>CASETA DE CLORO DE 2,000 LBS</t>
  </si>
  <si>
    <t>MOVIMIENTO DE TIERRRA</t>
  </si>
  <si>
    <t>EXCAVACIÓN MATERIAL COMPACTO A MANO</t>
  </si>
  <si>
    <t>M³</t>
  </si>
  <si>
    <t>RELLENO COMPACTADO C/EQUIPO EN CAPA DE 0.30 M</t>
  </si>
  <si>
    <t>BOTE DE MATERIAL</t>
  </si>
  <si>
    <t>HORMIGÓN ARMADO ( F'c=210 KG/CM² ) EN :</t>
  </si>
  <si>
    <t>ZAPATA DE MURO ( 0.60 x 0.25 ) - 0.74 QQ/M³</t>
  </si>
  <si>
    <t>ZAPATA DE COLUMNAS (1.20x1.20),e= 0.35- 0.86 QQ/M³</t>
  </si>
  <si>
    <t>COLUMNAS C1 ( 0.30 x 0.30 ) (2U)  - 6.69 QQQ/M³</t>
  </si>
  <si>
    <t>COLUMNAS C2 ( 0.30 x 0.30 ) (4U) -  5..24 QQ/M³</t>
  </si>
  <si>
    <t>VIGA  DE AMARRE INFERIOR (0.20 x 0.20 ) - 3.94 QQ/M³</t>
  </si>
  <si>
    <t>VIGA DE AMARRE INTERMEDIA (0.20 x 0.20 ) - 2.87 QQ/M³</t>
  </si>
  <si>
    <t>VIGA V2  DE AMARRE SUPERIOR (0.25 x 0.30 ) - 3.25 QQ/M³</t>
  </si>
  <si>
    <t>VIGA V1 (0.25 x 0.30 ) - 4.46 QQ/M³</t>
  </si>
  <si>
    <t>LOSA DE FONDO 0.15 - 1.01 QQ/M³</t>
  </si>
  <si>
    <t>LOSA DE TECHO 0.12 - 1.22 QQQ/M³</t>
  </si>
  <si>
    <t>HORMIGON DE NIVELACION e=0.05 M,( f'c=80 kg/cM² )</t>
  </si>
  <si>
    <t>MUROS DE BLOCK</t>
  </si>
  <si>
    <t>MURO DE BLOQUES 8" BNP ( A CAMARA LLENA )</t>
  </si>
  <si>
    <t>M²</t>
  </si>
  <si>
    <t xml:space="preserve">MURO DE BLOQUES CALADO TIPO VENTANA </t>
  </si>
  <si>
    <t>PAÑETE DE TECHO</t>
  </si>
  <si>
    <t>FINO DE TECHO</t>
  </si>
  <si>
    <t>PINTURA ACRILICA ( INC. BASE BLANCA )</t>
  </si>
  <si>
    <t>FROTADO EN LOSA DE FONDO</t>
  </si>
  <si>
    <t>ACERA PERIMETRAL 0.80 M</t>
  </si>
  <si>
    <t>INSTALACIÓN DE VIGA RIEL EN TECHO</t>
  </si>
  <si>
    <t>VIGA W 8x31 H.N., L=30 PIES</t>
  </si>
  <si>
    <t>LBS</t>
  </si>
  <si>
    <t>ANGULAR 3/8'x5"x5" H.N.</t>
  </si>
  <si>
    <t>PERNOS ESPANSIVO 3/4"x4" (INC. TUERCA)</t>
  </si>
  <si>
    <t>TORNILLO ( A325 ) 3/4"x 1½"  (INC. TUERCA)</t>
  </si>
  <si>
    <t>TROLEY MECÁNICO  P/DIFERENCIAL DE 3 TON</t>
  </si>
  <si>
    <t>MANO DE OBRA</t>
  </si>
  <si>
    <t xml:space="preserve">SISTEMA DE CLORACIÓN </t>
  </si>
  <si>
    <t>DOSIFICADOR DE CLORO APLICACIÓN POR SOLUCIÓN  CON RANGO  DE 0-50 LBS. /DIA (INC. INYECTOR DE CLORO Y REGULADOR DE FLUJO, CABEZAL )</t>
  </si>
  <si>
    <t>CILINDRO DE CLORO 2,000 LBS, (LLENO)</t>
  </si>
  <si>
    <t>FILTRO DE CLORO</t>
  </si>
  <si>
    <t>MANÓMETRO EN GLISERINA</t>
  </si>
  <si>
    <t>VÁLVULA DE GLOBO PVC Ø1"</t>
  </si>
  <si>
    <t>SOPORTE MAIN FOLD, EN GRP.</t>
  </si>
  <si>
    <t>MAIN FOLD CONDUCCIÓN CLORO GAS, (TUBERÍA Ø1" PVC SCH-80)</t>
  </si>
  <si>
    <t>BOMBA DOSIFICADORA ½ H.P TIPO BOOSTER</t>
  </si>
  <si>
    <t>DIFERENCIAL MANUAL DE 3.00 TON (10 PIESALZADA )</t>
  </si>
  <si>
    <t>RIEL EN PISO PARA RODAJE DE CILINDROS (ANGULAR 1/4"x3"x3") H.N, L=40 PIES</t>
  </si>
  <si>
    <t>BALANZA ELECTRÓNICA PARA DOS CILINDROS DE 2000 LIBRAS CON PANTALLA DIGITAL</t>
  </si>
  <si>
    <t>RODILLOS DE GOMAS (PARA APOYO DE CILINDRO)</t>
  </si>
  <si>
    <t>SUMINISTRO DE TUBERÍAS Y PIEZAS</t>
  </si>
  <si>
    <t xml:space="preserve">TUBERÍA Ø2" PVC (SCH-40) </t>
  </si>
  <si>
    <t>SUMINISTRO DE PIEZAS</t>
  </si>
  <si>
    <t>EXCAVACIÓN  Y TAPADO PARA TUBERÍAS</t>
  </si>
  <si>
    <t>VIII</t>
  </si>
  <si>
    <t>CASA DE OPERADOR (2 HABITACIONES)</t>
  </si>
  <si>
    <t>EXCAVACIÓN MAT. NO CLASIFICADO A MANO</t>
  </si>
  <si>
    <t>BOTE DE MATERIAL C\CAMION D=5 KM (INCLUYE ESPARCIMIENTO EN BOTADERO)</t>
  </si>
  <si>
    <t>HORMIGÓN ARMADO</t>
  </si>
  <si>
    <r>
      <t>ZAPATA DE MUROS 0.30- 0.66 QQ/M</t>
    </r>
    <r>
      <rPr>
        <vertAlign val="superscript"/>
        <sz val="10"/>
        <rFont val="Arial"/>
        <family val="2"/>
      </rPr>
      <t>3</t>
    </r>
  </si>
  <si>
    <r>
      <t>DINTELES 0.15X0.20 - 3.00 QQ/M</t>
    </r>
    <r>
      <rPr>
        <vertAlign val="superscript"/>
        <sz val="10"/>
        <rFont val="Arial"/>
        <family val="2"/>
      </rPr>
      <t>3</t>
    </r>
  </si>
  <si>
    <r>
      <t>LOSA DE TECHO 0.10 - 1.71 QQ/M</t>
    </r>
    <r>
      <rPr>
        <vertAlign val="superscript"/>
        <sz val="10"/>
        <rFont val="Arial"/>
        <family val="2"/>
      </rPr>
      <t>3</t>
    </r>
  </si>
  <si>
    <t>MUROS DE BLOQUES</t>
  </si>
  <si>
    <t>BLOQUES DE 6" B.N.P. DOS LÍNEA</t>
  </si>
  <si>
    <t>BLOQUES DE 6" S.N.P.</t>
  </si>
  <si>
    <t>TERMINACIÓN  DE SUPERFICIE</t>
  </si>
  <si>
    <t>PAÑETE EN TECHO</t>
  </si>
  <si>
    <t>PAÑETE EXTERIOR Y VUELOS</t>
  </si>
  <si>
    <t>PISO MOSAICOS CORRIENTES</t>
  </si>
  <si>
    <t xml:space="preserve">ZÓCALOS </t>
  </si>
  <si>
    <t>PINTURA INCLUYE BASE BLANCA</t>
  </si>
  <si>
    <t>SELLADOR DE TECHO POPÙLAR (DOS MANOS)</t>
  </si>
  <si>
    <t>SUMINISTRO E INSTALACIÓN SANITARIA</t>
  </si>
  <si>
    <t>PILETA BAÑERA</t>
  </si>
  <si>
    <t>INODORO COMPLETO</t>
  </si>
  <si>
    <t>LAVAMANOS COMPLETO</t>
  </si>
  <si>
    <t>BARRA PARA CORTINA</t>
  </si>
  <si>
    <t>DUCHA</t>
  </si>
  <si>
    <t>DESAGÜE DE PISO</t>
  </si>
  <si>
    <t>FREGADERO ACRO INOX. DOBLE, H.G.</t>
  </si>
  <si>
    <t>CÁMARA DE INSPECCIÓN</t>
  </si>
  <si>
    <t>TRAMPA DE GRASA</t>
  </si>
  <si>
    <t>POZO FILTRANTE</t>
  </si>
  <si>
    <t>SALIDA CENTRALES EN EMT</t>
  </si>
  <si>
    <t>SALIDA TOMACORRIENTES 110 V EN DOBLE</t>
  </si>
  <si>
    <t>SALIDA INTERRUPTORES SENCILLO EN EMT</t>
  </si>
  <si>
    <t>SALIDA INTERRUPTORES DOBLE EN EMT</t>
  </si>
  <si>
    <t>ENTRADA GENERAL</t>
  </si>
  <si>
    <t>PORTAJE</t>
  </si>
  <si>
    <t>PUERTA EVERLAST (INC. LLAVÍN)</t>
  </si>
  <si>
    <t>PUERTA EVERLAST EN BAÑO (INC. LLAVÍN)</t>
  </si>
  <si>
    <t>VENTANA</t>
  </si>
  <si>
    <t>VENTANA AA REFORZADA (ESPESOR .04 MM)</t>
  </si>
  <si>
    <t>SUMINISTRO E INSTALACIÓN DE:</t>
  </si>
  <si>
    <t xml:space="preserve">GABINETE DE PARED </t>
  </si>
  <si>
    <t>GABINETE DE PISO</t>
  </si>
  <si>
    <t>TOPE MARMOLITE</t>
  </si>
  <si>
    <t>TRANSPORTE DE  MARMOLITE</t>
  </si>
  <si>
    <t>LIMPIEZA FINAL</t>
  </si>
  <si>
    <t>IX</t>
  </si>
  <si>
    <t>AREA EXTERIOR GENERAL</t>
  </si>
  <si>
    <t xml:space="preserve">CONTÉN </t>
  </si>
  <si>
    <t xml:space="preserve">BADEN </t>
  </si>
  <si>
    <t>CARPETA ASFÁLTICA</t>
  </si>
  <si>
    <t>SUMINISTRO DE MATERIAL BASE E=20 CM DIST. APROX 10 KM</t>
  </si>
  <si>
    <t>COLOCACIÓN Y COMPACTACIÓN DE MATERIAL BASE EN CAPAS DE 0.20 M C/COMPACTADOR MECÁNICO</t>
  </si>
  <si>
    <t xml:space="preserve">IMPRIMACIÓN SENCILLA </t>
  </si>
  <si>
    <r>
      <t>M</t>
    </r>
    <r>
      <rPr>
        <sz val="10"/>
        <color indexed="8"/>
        <rFont val="Calibri"/>
        <family val="2"/>
      </rPr>
      <t>²</t>
    </r>
  </si>
  <si>
    <t>SUMINISTRO Y COLOCACIÓN DE ASFALTO e=2"</t>
  </si>
  <si>
    <t>TRANSPORTE DE ASFALTO, DISTANCIA APROXIMADA DE 40 KM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</si>
  <si>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/KM</t>
    </r>
  </si>
  <si>
    <t>PARACHOQUES</t>
  </si>
  <si>
    <t>PINTURA AMARILLA PARA SEÑALIZACIÓN</t>
  </si>
  <si>
    <t xml:space="preserve">ACONDICIONAMIENTO ÁREA GENERAL EN PLANTA </t>
  </si>
  <si>
    <t>PALMA ENANA</t>
  </si>
  <si>
    <t>ARBUSTO</t>
  </si>
  <si>
    <t>FLOR DE JAMAICA</t>
  </si>
  <si>
    <t>GRAMA</t>
  </si>
  <si>
    <t>SUMINISTRO Y COLOCACIÓN DE TIERRA NEGRA</t>
  </si>
  <si>
    <t>SUB-TOTAL A</t>
  </si>
  <si>
    <t>B</t>
  </si>
  <si>
    <t xml:space="preserve"> ELECTRIFICACIÓN A PLANTA DE TRATAMIENTO</t>
  </si>
  <si>
    <t xml:space="preserve"> ELECTRIFICACIÓN PRIMARIA</t>
  </si>
  <si>
    <t>POSTES EN H.A,V 40´ 500 DAM</t>
  </si>
  <si>
    <t>ESTRUCTURA MT-301</t>
  </si>
  <si>
    <t>ESTRUCTURA MT-305</t>
  </si>
  <si>
    <t>ESTRUCTURA MT-307</t>
  </si>
  <si>
    <t>ESTRUCTURA MT-316</t>
  </si>
  <si>
    <t>ESTRUCTURA PR-101</t>
  </si>
  <si>
    <t>ESTRUCTURA PR-202</t>
  </si>
  <si>
    <t xml:space="preserve">ESTRUCRURA PO-110 </t>
  </si>
  <si>
    <t>ESTRUCTURA HA-100B</t>
  </si>
  <si>
    <t>ESTRUCTURA MT-SS1</t>
  </si>
  <si>
    <t>ESTRUCTURA MT-EQM</t>
  </si>
  <si>
    <t>ESTRUCTURA SO2-MT</t>
  </si>
  <si>
    <t xml:space="preserve">ESTRUCRURA AP-103 </t>
  </si>
  <si>
    <t xml:space="preserve">ESTRUCRURA F1-BT </t>
  </si>
  <si>
    <t xml:space="preserve">ESTRUCRURA 2F1-BT </t>
  </si>
  <si>
    <t xml:space="preserve">ESTRUCRURA F2-BT </t>
  </si>
  <si>
    <t xml:space="preserve">ESTRUCRURA AL-BT </t>
  </si>
  <si>
    <t xml:space="preserve">ESTRUCRURA PE-BT </t>
  </si>
  <si>
    <t>ALAMBRE AAAC No. 2/0</t>
  </si>
  <si>
    <t xml:space="preserve">TRANSFORMADORES TIPO POSTE SUMERGIDO EN ACEITE DE 25 KVA, MONOFÁSICO, 12470-7200/120-208 V, 60 HZ. </t>
  </si>
  <si>
    <t>CUT-OUT 100 AMPS</t>
  </si>
  <si>
    <t>PARARRAYOS 9KV</t>
  </si>
  <si>
    <t>MANO DE OBRA ELÉCTRICA PRIMARIA (20%)</t>
  </si>
  <si>
    <t>INSTALACIÓN DE POSTES</t>
  </si>
  <si>
    <t>HOYO PARA POSTES</t>
  </si>
  <si>
    <t>HOYO PARA VIENTOS</t>
  </si>
  <si>
    <t>SUB-TOTAL 1</t>
  </si>
  <si>
    <t xml:space="preserve">ELECTRIFICACIÓN SECUNDARIA  </t>
  </si>
  <si>
    <t>SUMINISTRO DE MAIN BREAKER 250/3 AMP</t>
  </si>
  <si>
    <t>SUMINISTRO DE MAIN BREAKER 70/3 AMP</t>
  </si>
  <si>
    <t xml:space="preserve">SUMINISTRO DE TRANFER SWICHT DE 300/3 AMP MANUAL </t>
  </si>
  <si>
    <t xml:space="preserve">SUMINISTRO DE PANEL BOARD CON BARRA DE 1,000 AMP/240V/480V, INCL. MAIN BREAKER DE 250/3 AMP , 1 BREAKER DE 100/3A, 3 BREAKER DE 50/2A,  Y 3 BREAKER DE 20/2A. SUAVE) </t>
  </si>
  <si>
    <t xml:space="preserve">CENTRO DE CARGA CGC 8/16 ESPACIOS </t>
  </si>
  <si>
    <t xml:space="preserve">CENTRO DE CARGA CGC 6/12 ESPACIOS </t>
  </si>
  <si>
    <t>ARRANCADOR DUPLEX CON 2 ARRANCADORES DIRECTO A LÍNEA</t>
  </si>
  <si>
    <t xml:space="preserve">ARRANCADOR DIRECTO A LINEA </t>
  </si>
  <si>
    <t>PANEL DE BREAKER 4/8 CIRCUITOS (INC. BREAKERS)</t>
  </si>
  <si>
    <t>CENTRO DE CONTROL DE MOTORES CON 6 ARRANCADORES DIRECTO A LÍNEA, INC. 2 BREAKERS 80/3A, 2 BREAKERS 40/2A Y 2 BREAKERS 15/2A.</t>
  </si>
  <si>
    <t>CENTRO DE CONTROL DE MOTORES CON 4 ARRANCADORES DIRECTO A LÍNEA, INC. 4 BREAKERS 15/2A.</t>
  </si>
  <si>
    <t xml:space="preserve">MANO DE OBRA ELÉCTRICA  SECUNDARIA </t>
  </si>
  <si>
    <t>REGISTRO EN BLOCK DE 6" (1.00 X 0.60 X 0.60)</t>
  </si>
  <si>
    <t>REGISTRO METÁLICO (6 X 6 X 4) PULGADAS</t>
  </si>
  <si>
    <t>ALIMENTADOR ELÉCTRICO DESDE TRANSFORMADORES HASTA MAIN BREAKER, COMPUESTO POR: 3 CONDUCTORES ELÉCTRICOS THW No.1/0 (F), 1 CONDUCTOR THW No.2 (N) Y 1 CONDUCTOR No.2 A 7 HILOS TRENZADO (T) EN TUBERÍAS IMC Y PVC DE 2'', CONECTORES Y SOPORTE DE TUBERÍA.</t>
  </si>
  <si>
    <t>ALIMENTADOR ELÉCTRICO DESDE MAIN BREAKER HASTA TRANSFER SWICH, COMPUESTO POR: 3 CONDUCTORES ELÉCTRICOS THW No.1/0 (F), 1 CONDUCTOR THW No.2 (N) Y 1 CONDUCTOR No.2 A 7 HILOS TRENZADO (T) EN TUBERIA IMC DE 2'', CONECTORES Y SOPORTE DE TUBERIA.</t>
  </si>
  <si>
    <t>ALIMENTADOR ELÉCTRICO DESDE TRANSFER SWITCH HASTA MAIN BREAKER  DEL GENERADOR, COMPUESTO POR: 3 CONDUCTORES ELÉCTRICOS THW No.1/0 (F), 1 CONDUCTOR THW No.2 (N) Y 1 CONDUCTOR No.2 A 7 HILOS TRENZADO (T) EN TUBERÍA IMC DE 2'', CONECTORES Y SOPORTE DE TUBERIA.</t>
  </si>
  <si>
    <t>ALIMENTADOR ELÉCTRICO DESDE MAIN BREAKER DE GENERADOR HASTA GENERADOR ELÉCTRICO,COMPUESTO POR: 3 CONDUCTOR ELÉCTRICO THW No.4 (F)  Y 1 CONDUCTOR THW No.6 (N) EN TUBERÍA LT DE 2'', CONECTORES Y SOPORTE DE TUBERÍA</t>
  </si>
  <si>
    <t>ALIMENTADOR ELÉCTRICO DESDE TRANSFER SWITCH HASTA PANEL BOARD, COMPUESTO POR: 3 CONDUCTORES ELÉCTRICOS THW No.1/0 (F), 1 CONDUCTOR THW No.2 (N) Y 1 CONDUCTOR No.2 A 7 HILOS TRENZADO (T) EN TUBERÍA IMC DE 2'', CONECTORES Y SOPORTE DE TUBERÍA.</t>
  </si>
  <si>
    <t>ALIMENTADOR ELÉCTRICO DESDE PANEL BOARD HASTA CENTRO DE CARGA CGC 8/16 ESPACIOS CASA DE CLORO COMPUESTO POR: 2 CONDUCTORES ELÉCTRICOS THW No.4 (F) Y 1 CONDUCTOR THW No.6 (N) EN TUBERÍA PVC 1 1/2'', SOPORTE Y CONECTORES.</t>
  </si>
  <si>
    <t>ALIMENTADOR ELÉCTRICO DESDE CENTRO DE CARGA CGC DE 8/16 ESPACIOS CASA DE CLORO HASTA ARRANCADOR DUPLEX DE BOMBAS DE CLORO COMPUESTO POR: 2 CONDUCTORES ELÉCTRICOS THW No.6 (F) Y 1 CONDUCTOR THW No.8 (N) EN TUBERÍA L.T. DE 1'', SOPORTE Y CONECTORES.</t>
  </si>
  <si>
    <t>ALIMENTADOR ELÉCTRICO DESDE ARRANCADOR DUPLEX  HASTA BOMBAS DE CLORO COMPUESTO POR: 2 CONDUCTORES ELÉCTRICO THW No.10 (F) Y 1 CONDUCTOR THW No.12 (N) EN TUBERÍA EMT Y L.T. DE 3/4'', SOPORTE Y CONECTORES.</t>
  </si>
  <si>
    <t>ALIMENTADOR ELÉCTRICO DESDE CENTRO DE CARGA CGC HASTA PANEL PDC DE 4/8 CIRCUITOS CONSUMO CASA DE CLORO COMPUESTO POR: 2 CONDUCTORES ELÉCTRICOS THW No.10 (F) Y 1 CONDUCTOR THW No.12 (N) EN TUBERÍA PVC DE 1'', SOPORTE Y CONECTORES.</t>
  </si>
  <si>
    <t>ALIMENTADOR ELÉCTRICO DESDE CENTRO DE CARGA CGC HASTA ARRANCADOR DIRECTO A LÍNEA DE DIFERENCIAL COMPUESTO POR: 2 CONDUCTORES ELÉCTRICOS THW No.6 (F) Y 1 CONDUCTOR THW No.8 (N) EN TUBERÍA L.T. DE 1'', SOPORTE Y CONECTORES.</t>
  </si>
  <si>
    <t>ALIMENTADOR ELÉCTRICO DESDE ARRANCADOR DIRECTO A LÍNEA DE DIFERENCIAL HASTA DIFERENCIAL COMPUESTO POR: 2 CONDUCTORES ELÉCTRICOS THW No.6 (F) Y 1 CONDUCTOR THW No.8 EN TUBERÍA L.T. DE 1'', SOPORTE Y CONECTORES.</t>
  </si>
  <si>
    <t>ALIMENTADOR ELÉCTRICO DESDE PANEL BOARD HASTA CENTRO DE CARGA CGC 6/12 ESPACIOS CASA DE BOMBA COMPUESTO POR: 2 CONDUCTORES ELÉCTRICOS THW No.2 (F) Y 1 CONDUCTOR THW No.4 (N) EN TUBERÍA PVC 11/2'', SOPORTE Y CONECTORES.</t>
  </si>
  <si>
    <t>ALIMENTADOR ELÉCTRICO DESDE CENTRO DE CARGA CGC DE 6/12 ESPACIOS HASTA PANEL PDC 4/8 CIRCUITOS PARA CONSUMO CASA DE BOMBAS COMPUESTO POR: 2 CONDUCTORES ELÉCTRICOS THW No.10 (F) Y 1 CONDUCTOR THW No.12 EN TUBERÍA PVC. DE 1'', SOPORTE Y CONECTORES.</t>
  </si>
  <si>
    <t>ALIMENTADOR ELÉCTRICO DESDE CENTRO DE CARGA CGC DE 6/12 ESPACIOS HASTA CENTRO DE CONTROL DE MOTORES CON 6 ARRANCADORES DIRECTO A LINEA COMPUESTO POR: 2 CONDUCTORES ELÉCTRICOS THW No.2 (F) Y 1 CONDUCTOR THW No.4 EN TUBERÍA PVC DE 11/2'', SOPORTE Y CONECTORES.</t>
  </si>
  <si>
    <t>ALIMENTADOR ELÉCTRICO DESDE CENTRO DE CONTROL DE MOTORES CON 6 ARRANCADORES DIRECTO A LINEA HASTA  SOPLADORES COMPUESTO POR: 2 CONDUCTORES ELÉCTRICOS  THW No.6 (F) Y 1 CONDUCTOR THW No.8 EN TUBERÍAS EMT Y L.T. DE 3/4'', SOPORTE Y CONECTORES.</t>
  </si>
  <si>
    <t>ALIMENTADOR ELÉCTRICO DESDE CENTRO DE CONTROL DE MOTORES CON 6 ARRANCADORES DIRECTO A LINEA HASTA ELECTROBOMBAS DE SERVICIOS COMPUESTO POR: 2 CONDUCTORES ELÉCTRICO DE THW No.8 (F) Y 1 CONDUCTOR THW No.10 EN TUBERÍAS EMT Y L.T. DE 3/4'', SOPORTE Y CONECTORES.</t>
  </si>
  <si>
    <t>ALIMENTADOR ELÉCTRICO DESDE CENTRO DE CONTROL DE MOTORES CON 6 ARRANCADORES DIRECTO A LINEA HASTA ELECTROBOMBAS LLENADO DE TINA COMPUESTO POR: 2 CONDUCTORES ELÉCTRICOS DE THW No.10 (F) Y 1 CONDUCTOR THW No.12 EN TUBERÍAS EMT Y L.T. DE 3/4'', SOPORTE Y CONECTORES.</t>
  </si>
  <si>
    <t>ALIMENTADOR ELÉCTRICO DESDE PANEL BOARD HASTA PANEL PDC 4/8 CIRCUITOS DE CASA PARA OPERADOR COMPUESTO POR: 2 CONDUCTORES ELÉCTRICOS DE THW No.8 (F) Y 1 CONDUCTOR THW No.10 EN TUBERPIA PVC. DE 1'', SOPORTE Y CONECTORES.</t>
  </si>
  <si>
    <t>ALIMENTADOR ELÉCTRICO DESDE PANEL BOARD HASTA PANEL PDC 4/8 CIRCUITOS DE CASA DE GENERADOR COMPUESTO POR: 2 CONDUCTORES ELÉCTRICOS DE THW No.10 (F) Y 1 CONDUCTOR THW No.12 EN TUBERÍA PVC. DE 1'', SOPORTE Y CONECTORES.</t>
  </si>
  <si>
    <t xml:space="preserve">ALIMENTADOR ELÉCTRICO DESDE PANEL BOARD HASTA ILUMINACION EXTERIOR COMPUESTO POR: 1 CONDUCTOR ELÉCTRICOS DE VINIL No.10/2 </t>
  </si>
  <si>
    <t>ALIMENTADOR ELÉCTRICO DESDE PANEL BOARD HASTA CENTRO DE CARGA CGC 8/16 ESPACIOS CASA DE QUÍMICO COMPUESTO POR: 2 CONDUCTORES ELÉCTRICOS THW No.4 (F) Y 1 CONDUCTOR THW No.6 (N) EN TUBERÍA PVC 11/2'', SOPORTE Y CONECTORES.</t>
  </si>
  <si>
    <t>ALIMENTADOR ELÉCTRICO DESDE CENTRO DE CARGA CGC DE 8/16 ESPACIOS EN CASA DE QUÍMICO HASTA CENTRO DE CONTROL DE MOTORES CON 4 ARRANCADORES DIRECTO A LINEA COMPUESTO POR: 2 CONDUCTORES ELÉCTRICOS THW No.4 (F) Y  1 CONDUCTOR THW No.6 EN TUBERÍA PVC DE 11/2'', SOPORTE Y CONECTORES.</t>
  </si>
  <si>
    <t>ALIMENTADOR ELÉCTRICO DESDE CENTRO DE CONTROL DE MOTORES CON 4 ARRANCADORES DIRECTO A LÍNEA HASTA AGITADORES Y DOSIFICADORES COMPUESTO POR: 3 CONDUCTORES ELÉCTRICOS THW No.12 (F Y N) EN TUBERÍAS EMT Y L.T. DE 3/4'', SOPORTE Y CONECTORES.</t>
  </si>
  <si>
    <t>ALIMENTADOR ELÉCTRICO DESDE CENTRO DE CARGA CGC DE 8/16 ESPACIOS HASTA PANEL PDC 4/8 CIRCUITOS CONSUMO CASA DE QUÍMICOSCOMPUESTO POR: 2 CONDUCTORES ELÉCTRICOS DE THW No.10 (F) Y 1 CONDUCTOR THW No.12 EN TUBERÍA PVC. DE 1'', SOPORTE Y CONECTORES.</t>
  </si>
  <si>
    <t>ALIMENTADOR ELÉCTRICO DESDE CENTRO DE CARGA CGC 8/16 ESPACIOS EN CASA DE QUÍMICOS HASTA ARRANCADOR DIRECTO A LÍNEA DE DIFERENCIAL COMPUESTO POR: 2 CONDUCTORES ELÉCTRICOS DE THW No.10 (F) Y 1 CONDUCTOR THW No.12 EN TUBERÍA PVC DE 1'', SOPORTE Y CONECTORES.</t>
  </si>
  <si>
    <t>ALIMENTADOR ELÉCTRICO DESDE ARRANCADOR DIRECTO A LÍNEA DE DIFERENCIAL HASTA DIFERENCIAL COMPUESTO POR: 2 CONDUCTORES ELÉCTRICOS DE THW No.10 (F) Y 1 CONDUCTOR THW No.12 EN TUBERÍA PVC DE 1'', SOPORTE Y CONECTORES</t>
  </si>
  <si>
    <t>SUB-TOTAL 2</t>
  </si>
  <si>
    <t>SUMINISTRO E INSTALACIÓN GENERADOR ELECTRICO</t>
  </si>
  <si>
    <t xml:space="preserve">INSTALACIÓN GENERADOR </t>
  </si>
  <si>
    <t>SUB-TOTAL 3</t>
  </si>
  <si>
    <t>SUB-TOTAL B</t>
  </si>
  <si>
    <t>C</t>
  </si>
  <si>
    <t>CUBIERTA EN ESTRUCTURA METÁLICA DE PLANTA DE TRATAMIENTO DE AGUAS POTABLE DEL ACUEDUCTO GUANUMA-LOS BOTADOS</t>
  </si>
  <si>
    <t>ALQUILER DE ANDAMIOS METÁLICOS (1 MES)</t>
  </si>
  <si>
    <t>ALQUILER DE GRUA PARA IZARDO DE PERFILES (3-5 TON)</t>
  </si>
  <si>
    <t>DÍAS</t>
  </si>
  <si>
    <t xml:space="preserve">LIMPIEZA CONTINUA Y FINAL </t>
  </si>
  <si>
    <t>PINTURA</t>
  </si>
  <si>
    <t xml:space="preserve">PINTURA BASE  </t>
  </si>
  <si>
    <t xml:space="preserve">PINTURA ACRÍLICA AZUL </t>
  </si>
  <si>
    <t>LOGO DE INAPA GRANDE</t>
  </si>
  <si>
    <t>ESTRUCTURA METÁLICA P/TECHO (SUMINISTRO E INSTALACIÓN) INCLUYE PINTURA INDUSTRIAL</t>
  </si>
  <si>
    <t xml:space="preserve">PLACA BASE DE 360 x 300 x 19.05 MM (11-4/5" x 11-4/5" x 3/4")                                                     </t>
  </si>
  <si>
    <t>PLACA REGIDIZADORA ALA DE 100 x 50 x 9.525 MM  (3.94" x 1.97" x 3/8")</t>
  </si>
  <si>
    <t>PLACA PARA CONEXIÓN DE 254 x 254 x 9.525 MM (10" x 10" x 3/8")</t>
  </si>
  <si>
    <t>PLACA PARA CONEXIÓN DE 356 x 152 x 9.525 MM (14.01" x 5.98" x 3/8")</t>
  </si>
  <si>
    <t>PLACA PARA CONEXIÓN DE 428 x 254 x 19.05 MM (16.85" x 10" x 3/4")</t>
  </si>
  <si>
    <t>VIGAS W 10 X 49 GRADO A-36</t>
  </si>
  <si>
    <t>VIGAS W 12 X 14 GRADO A-36</t>
  </si>
  <si>
    <t>VIGAS W 14 X 26 GRADO A-36</t>
  </si>
  <si>
    <t>VIGAS W 8 X 21 GRADO A-36</t>
  </si>
  <si>
    <t>CUBIERTA CON PLANCHAS DE ALUZINC CALIBRE 26 + CORREAS C 8" x Z1/16 EN HG + TILLAS TENSORAS EN BARRAS HN 1/2" DE 4 PL</t>
  </si>
  <si>
    <t>PERNOS DE Ø5/8" CON TUERCA Y ARANDERAS</t>
  </si>
  <si>
    <t>PERNOS Ø3/4" x 10" HIT-HY200+HIT-Z ACERO INOXIDABLE (INCLUYE RESINA EPÓXICA PARA ANCLAJES)</t>
  </si>
  <si>
    <t>SUMINISTRO DE TUBERÍAS</t>
  </si>
  <si>
    <t>TUBERÍA Ø12" ACERO SHC-40 CON PROTECCIÓN ANTICORROSIVA</t>
  </si>
  <si>
    <t>TUBERÍA Ø4" ACERO SHC-80 CON PROTECCIÓN ATICORROSIVA</t>
  </si>
  <si>
    <t>COLOCACIÓN DE TUBERÍAS</t>
  </si>
  <si>
    <t>SUMINISTO Y COLOCACIÓN PIEZAS Y VÁLVULAS</t>
  </si>
  <si>
    <r>
      <t>CODO DE Ø12"x 90</t>
    </r>
    <r>
      <rPr>
        <sz val="10"/>
        <rFont val="Calibri"/>
        <family val="2"/>
      </rPr>
      <t>º</t>
    </r>
    <r>
      <rPr>
        <sz val="10"/>
        <rFont val="Arial"/>
        <family val="2"/>
      </rPr>
      <t xml:space="preserve"> ACERO SCH-30</t>
    </r>
  </si>
  <si>
    <t>TEE DE Ø12"x 12" ACERO SCH-30</t>
  </si>
  <si>
    <t>YEE DE Ø12" ACERO SCH-30</t>
  </si>
  <si>
    <t>VÁLVULA DE COMPIERTA DE Ø12" HF, 150 PSI</t>
  </si>
  <si>
    <t>VÁLVULA DE COMPIERTA DE Ø4" HF, 150 PSI</t>
  </si>
  <si>
    <t xml:space="preserve">REGISTROS PARA VÁLVULAS </t>
  </si>
  <si>
    <t>REGISTRO EN BLOCK 6" DE 0.70 X 0.70 MEDIDAS EXTERIORES PARA VALVULAS</t>
  </si>
  <si>
    <t xml:space="preserve">REGISTRO EN BLOCK 6" DE 1.50 x 1.50 MEDIDAS EXTERIORES PARA VALVUAS </t>
  </si>
  <si>
    <t>SUB-TOTAL C</t>
  </si>
  <si>
    <t>D</t>
  </si>
  <si>
    <t>VARIOS</t>
  </si>
  <si>
    <t>CAMPAMENTO (INCLUYE ALQUILER DEL SOLAR CON O SIN CASA, BAÑOS MOVILES Y CASETA DE MATERIALES)</t>
  </si>
  <si>
    <t xml:space="preserve">MES </t>
  </si>
  <si>
    <t>FABRICACIÓN E INSTALACIÓN DE VALLA (16' X 10') IMPRESIÓN FULL COLOR EN BANNER BLANCO Y NEGRO, CON LOGO DE INAPA, NOMBRE DEL CONTRATISTA Y DEL PROYECTO, ESTRUCTURA DE TUBOS GALVANIZADOS DE 1.5" X 1.5" Y SOPORTES EN TUBOS CUDADRADOS DE 4" X 4"</t>
  </si>
  <si>
    <t>SUB-TOTAL D</t>
  </si>
  <si>
    <t>SUB TOTAL GENERAL</t>
  </si>
  <si>
    <t>GASTOS INDIRECTOS</t>
  </si>
  <si>
    <t>HONORARIOS PROFESIONALES</t>
  </si>
  <si>
    <t>TRANSPORTE</t>
  </si>
  <si>
    <t>SEGUROS, PÓLIZAS Y FIANZAS</t>
  </si>
  <si>
    <t>GASTOS ADMINISTRATIVOS</t>
  </si>
  <si>
    <t>SUPERVISIÓN</t>
  </si>
  <si>
    <t>LEY 6-86</t>
  </si>
  <si>
    <t xml:space="preserve"> ITBIS A HONORARIOS PROFESIONALES (LEY 07-2007)</t>
  </si>
  <si>
    <t>IMPREVISTOS</t>
  </si>
  <si>
    <t>CODIA</t>
  </si>
  <si>
    <t>OPERACIÓN Y MANTENIMIENTO DEL INAPA</t>
  </si>
  <si>
    <t xml:space="preserve">ESTUDIOS (SOCIALES, AMBIENTALES, GEOTÉCNICO, TOPOGRAFICO, DE CALIDAD, ECT) </t>
  </si>
  <si>
    <t xml:space="preserve">MEDIDA DE COMPENSACIÓN AMBIENTAL </t>
  </si>
  <si>
    <t>COMPLETIVO DE TRANSPORTE MATERIAL DE FILTRO</t>
  </si>
  <si>
    <t>COMPLETIVO TRANSPORTE DE POSTES</t>
  </si>
  <si>
    <t>TRAMITACIÓN DE PLANOS ELÉCTRICOS</t>
  </si>
  <si>
    <t>INTERCONEXIÓN CON EDESUR</t>
  </si>
  <si>
    <t>SUB-TOTAL GASTOS INDIRECTOS</t>
  </si>
  <si>
    <t xml:space="preserve">SUB-TOTAL GENERAL   ===&gt;   </t>
  </si>
  <si>
    <t xml:space="preserve">TOTAL GENERAL RD$   ===&gt; </t>
  </si>
  <si>
    <t>SUMINISTRO Y COLOCACIÓN DE VÁLVULAS:</t>
  </si>
  <si>
    <t xml:space="preserve">DESAGÜE GENERAL DE LA PLANTA </t>
  </si>
  <si>
    <t>MOVIMIENTO DE TIERRA PARA TUBERÍAS DESAGÜE GENERAL DE LA PLANTA:</t>
  </si>
  <si>
    <t>REGULARIZACIÓN DE ZANJA</t>
  </si>
  <si>
    <t>TUBERÍA 12" ACERO SCH-30 C/PROTECCIÓN ANTICORROSIVO</t>
  </si>
  <si>
    <t>CODO DE Ø12¨ X 45⁰ ACERO SCH-30 C/PROTECCIÓN ANTICORROSIVO</t>
  </si>
  <si>
    <t>TERMINACIÓN DE ESCALERA</t>
  </si>
  <si>
    <t>TAPA METÁLICA (1.10 X 1.10) M (INCLUYE CANDADO)</t>
  </si>
  <si>
    <t>TAPA METÁLICA DE (1.00 X 1.00) (INCLUYE CANDADO)</t>
  </si>
  <si>
    <t>7.9.2</t>
  </si>
  <si>
    <t>7.9.3</t>
  </si>
  <si>
    <t>7.10.1</t>
  </si>
  <si>
    <t>TUBERÍA 16" PVC SDR-26 C/J.G</t>
  </si>
  <si>
    <t>TAPA METÁLICA DE  (1.30 X 1.15) M (INCLUYE CANDADO)</t>
  </si>
  <si>
    <t>TAPA METÁLICA DE (1.00 X 1.00) M (INCLUYE CANDADO)</t>
  </si>
  <si>
    <t>VERJA EN MURO DE BLOQUES DE 6", LONG.=130ML</t>
  </si>
  <si>
    <t>EXCAVACIÓN ZAPATAS  A MANO</t>
  </si>
  <si>
    <t xml:space="preserve">REPOSICIÓN MATERIAL COMPACTADO </t>
  </si>
  <si>
    <t>BOTE DE MATERIAL CON CAMIÓN IN SITU</t>
  </si>
  <si>
    <t>HORMIGÓN ARMADO EN:</t>
  </si>
  <si>
    <t>MUROS</t>
  </si>
  <si>
    <r>
      <t xml:space="preserve">BLOCK 6" 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3/8"@0.60MTS  SNP VIOLINADO </t>
    </r>
  </si>
  <si>
    <t>BLOCK 6"  Ø3/8"@0.60MTS  BNP</t>
  </si>
  <si>
    <t>TERMINACION DE SUPERFICIE</t>
  </si>
  <si>
    <t>PANETE EN VIGAS Y COLUMNAS</t>
  </si>
  <si>
    <t>PINTURA BASE BLANCA EN VIGAS Y COLUMNAS</t>
  </si>
  <si>
    <t xml:space="preserve">ACRILICA AZUL TURQUESA EN VIGAS Y COLUMNAS </t>
  </si>
  <si>
    <t>SUMINISTRO Y COLOCACIÓN DE ALAMBRE GALVANIZADO TIPO TRINCHERA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</si>
  <si>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</si>
  <si>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</si>
  <si>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</si>
  <si>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</si>
  <si>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</si>
  <si>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</si>
  <si>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</si>
  <si>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</si>
  <si>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</si>
  <si>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</si>
  <si>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</si>
  <si>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1.4.1</t>
  </si>
  <si>
    <t>1.4.2</t>
  </si>
  <si>
    <t>PUERTA DOBLE DE TOLA ( 2.70 x 2.00 ) M (VER DETALLE)</t>
  </si>
  <si>
    <t xml:space="preserve">PORTÓN CORREDIZO EN CANALETA DE  3/12" Y BARRA DE 1/2" (L = 4.0 M) </t>
  </si>
  <si>
    <t>PUERTA DOBLE EN TOLA DE 1/4" (2.70 X 2.00) M (VER DETALLE)</t>
  </si>
  <si>
    <t>PUERTA DOBLE DE TOLA (2.70 x 2.00 ) M (VER DETALLE)</t>
  </si>
  <si>
    <t>PAÑETE EN TECHO (INC. VUELO )</t>
  </si>
  <si>
    <t>SUMINISTRO GENERADOR 20 KW, 120/208 V ,3Ø, ENCAPSULADO</t>
  </si>
  <si>
    <t>TRÁILER PARA GENERADOR</t>
  </si>
  <si>
    <t>ANDAMIOS</t>
  </si>
  <si>
    <t>LOGO  Y LETRERO DE INAPA</t>
  </si>
  <si>
    <t>VIGA DE AMARRE SNP (0.20 X 0.20)MTS - 2.45 QQ/M3 F'C=210 KG/CM²</t>
  </si>
  <si>
    <t>COLUMNAS DE AMARRE (0.20 X 0.20)MTS - 4.36 QQ/M3 F'C=210 KG/CM²</t>
  </si>
  <si>
    <t>ZAPATA  DE  COLUMNAS  (0.60 X 0.60 X .25)MTS - 2.08QQ/M3 F'C=210 KG/CM²</t>
  </si>
  <si>
    <r>
      <t>ZAPATA DE MUROS (0.45 X 0.25)MTS  - 0.87 QQ/M3 F'C=180 KG/CM</t>
    </r>
    <r>
      <rPr>
        <sz val="10"/>
        <rFont val="Calibri"/>
        <family val="2"/>
      </rPr>
      <t>²</t>
    </r>
  </si>
  <si>
    <t>VIGA DE AMARRE BNP (0.15 X 0.20)MTS - 3.22 QQ/M3 F'C=210 KG/CM²</t>
  </si>
  <si>
    <t>VIGA APOYO PARA RIEL PUERTA CORREDIZA (0.20 X 0.20 ) F'C=210 KG/CM²</t>
  </si>
  <si>
    <t>Obra : CONSTRUCCIÓN ACUEDUCTO MÚLTIPLE GUANUMA - LOS BOTADOS, PLANTA POTABILIZADORA  DE 100 LPS</t>
  </si>
  <si>
    <t>P²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</si>
</sst>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#,##0.0;\-#,##0.0"/>
    <numFmt numFmtId="167" formatCode="0.0"/>
    <numFmt numFmtId="168" formatCode="#,##0.00;[Red]#,##0.00"/>
    <numFmt numFmtId="169" formatCode="#,##0.0_);\(#,##0.0\)"/>
    <numFmt numFmtId="170" formatCode="#,##0;\-#,##0"/>
    <numFmt numFmtId="171" formatCode="_-* #,##0.00\ &quot;€&quot;_-;\-* #,##0.00\ &quot;€&quot;_-;_-* &quot;-&quot;??\ &quot;€&quot;_-;_-@_-"/>
    <numFmt numFmtId="172" formatCode="#,##0.0\ _€;\-#,##0.0\ _€"/>
    <numFmt numFmtId="173" formatCode="_-* #,##0.00_-;\-* #,##0.00_-;_-* &quot;-&quot;??_-;_-@_-"/>
    <numFmt numFmtId="174" formatCode="#,##0.00_ ;\-#,##0.00\ "/>
    <numFmt numFmtId="175" formatCode="#,##0.0_ ;\-#,##0.0\ "/>
    <numFmt numFmtId="176" formatCode="0.00;[Red]0.00"/>
    <numFmt numFmtId="177" formatCode="0.0%"/>
    <numFmt numFmtId="178" formatCode="#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name val="Calibri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rgb="FF7030A0"/>
      <name val="Arial"/>
      <family val="2"/>
    </font>
    <font>
      <sz val="10"/>
      <color indexed="3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9" fontId="4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564">
    <xf numFmtId="0" fontId="0" fillId="0" borderId="0" xfId="0"/>
    <xf numFmtId="0" fontId="1" fillId="2" borderId="0" xfId="3" applyFont="1" applyFill="1" applyBorder="1" applyAlignment="1">
      <alignment vertical="top"/>
    </xf>
    <xf numFmtId="0" fontId="1" fillId="2" borderId="0" xfId="3" applyFont="1" applyFill="1" applyBorder="1" applyAlignment="1">
      <alignment horizontal="center" vertical="top"/>
    </xf>
    <xf numFmtId="166" fontId="2" fillId="2" borderId="2" xfId="6" applyNumberFormat="1" applyFont="1" applyFill="1" applyBorder="1" applyAlignment="1" applyProtection="1">
      <alignment horizontal="center" vertical="top"/>
    </xf>
    <xf numFmtId="0" fontId="2" fillId="2" borderId="2" xfId="7" applyFont="1" applyFill="1" applyBorder="1" applyAlignment="1" applyProtection="1">
      <alignment horizontal="left" vertical="top" wrapText="1"/>
    </xf>
    <xf numFmtId="4" fontId="1" fillId="3" borderId="2" xfId="1" applyNumberFormat="1" applyFont="1" applyFill="1" applyBorder="1" applyAlignment="1" applyProtection="1">
      <alignment vertical="top"/>
    </xf>
    <xf numFmtId="164" fontId="1" fillId="3" borderId="2" xfId="1" applyFont="1" applyFill="1" applyBorder="1" applyAlignment="1" applyProtection="1">
      <alignment horizontal="center" vertical="top"/>
    </xf>
    <xf numFmtId="4" fontId="1" fillId="3" borderId="2" xfId="1" applyNumberFormat="1" applyFont="1" applyFill="1" applyBorder="1" applyAlignment="1" applyProtection="1">
      <alignment vertical="top"/>
      <protection locked="0"/>
    </xf>
    <xf numFmtId="4" fontId="1" fillId="3" borderId="2" xfId="0" applyNumberFormat="1" applyFont="1" applyFill="1" applyBorder="1" applyAlignment="1" applyProtection="1">
      <alignment vertical="top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7" applyFont="1" applyFill="1" applyBorder="1" applyAlignment="1">
      <alignment vertical="top"/>
    </xf>
    <xf numFmtId="1" fontId="2" fillId="3" borderId="2" xfId="8" applyNumberFormat="1" applyFont="1" applyFill="1" applyBorder="1" applyAlignment="1" applyProtection="1">
      <alignment horizontal="center" vertical="top"/>
    </xf>
    <xf numFmtId="0" fontId="2" fillId="3" borderId="2" xfId="6" applyNumberFormat="1" applyFont="1" applyFill="1" applyBorder="1" applyAlignment="1" applyProtection="1">
      <alignment horizontal="left" vertical="top" wrapText="1"/>
    </xf>
    <xf numFmtId="166" fontId="2" fillId="3" borderId="2" xfId="6" applyNumberFormat="1" applyFont="1" applyFill="1" applyBorder="1" applyAlignment="1" applyProtection="1">
      <alignment horizontal="center" vertical="top"/>
    </xf>
    <xf numFmtId="0" fontId="2" fillId="3" borderId="2" xfId="7" applyFont="1" applyFill="1" applyBorder="1" applyAlignment="1" applyProtection="1">
      <alignment horizontal="left" vertical="top" wrapText="1"/>
    </xf>
    <xf numFmtId="0" fontId="2" fillId="3" borderId="2" xfId="6" applyNumberFormat="1" applyFont="1" applyFill="1" applyBorder="1" applyAlignment="1" applyProtection="1">
      <alignment horizontal="right" vertical="top" wrapText="1"/>
    </xf>
    <xf numFmtId="39" fontId="1" fillId="3" borderId="0" xfId="6" applyNumberFormat="1" applyFont="1" applyFill="1" applyBorder="1" applyAlignment="1">
      <alignment vertical="top"/>
    </xf>
    <xf numFmtId="167" fontId="1" fillId="3" borderId="2" xfId="8" applyNumberFormat="1" applyFont="1" applyFill="1" applyBorder="1" applyAlignment="1" applyProtection="1">
      <alignment horizontal="right" vertical="top"/>
    </xf>
    <xf numFmtId="0" fontId="1" fillId="3" borderId="2" xfId="6" applyNumberFormat="1" applyFont="1" applyFill="1" applyBorder="1" applyAlignment="1" applyProtection="1">
      <alignment horizontal="left" vertical="top" wrapText="1"/>
    </xf>
    <xf numFmtId="4" fontId="1" fillId="3" borderId="2" xfId="0" applyNumberFormat="1" applyFont="1" applyFill="1" applyBorder="1" applyAlignment="1" applyProtection="1">
      <alignment vertical="top"/>
    </xf>
    <xf numFmtId="39" fontId="1" fillId="6" borderId="0" xfId="6" applyNumberFormat="1" applyFont="1" applyFill="1" applyBorder="1" applyAlignment="1">
      <alignment vertical="top"/>
    </xf>
    <xf numFmtId="167" fontId="2" fillId="3" borderId="2" xfId="8" applyNumberFormat="1" applyFont="1" applyFill="1" applyBorder="1" applyAlignment="1" applyProtection="1">
      <alignment horizontal="right" vertical="top"/>
    </xf>
    <xf numFmtId="0" fontId="1" fillId="3" borderId="3" xfId="0" applyFont="1" applyFill="1" applyBorder="1" applyAlignment="1" applyProtection="1">
      <alignment horizontal="left" vertical="top"/>
    </xf>
    <xf numFmtId="4" fontId="1" fillId="3" borderId="2" xfId="0" applyNumberFormat="1" applyFont="1" applyFill="1" applyBorder="1" applyAlignment="1" applyProtection="1">
      <alignment horizontal="right" vertical="top"/>
    </xf>
    <xf numFmtId="4" fontId="1" fillId="3" borderId="2" xfId="0" applyNumberFormat="1" applyFont="1" applyFill="1" applyBorder="1" applyAlignment="1" applyProtection="1">
      <alignment horizontal="right" vertical="top"/>
      <protection locked="0"/>
    </xf>
    <xf numFmtId="168" fontId="1" fillId="3" borderId="2" xfId="0" applyNumberFormat="1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left" vertical="top" wrapText="1"/>
    </xf>
    <xf numFmtId="0" fontId="2" fillId="3" borderId="2" xfId="6" applyFont="1" applyFill="1" applyBorder="1" applyAlignment="1" applyProtection="1">
      <alignment horizontal="right" vertical="top"/>
    </xf>
    <xf numFmtId="0" fontId="2" fillId="3" borderId="2" xfId="6" applyFont="1" applyFill="1" applyBorder="1" applyAlignment="1" applyProtection="1">
      <alignment horizontal="left" vertical="top"/>
    </xf>
    <xf numFmtId="0" fontId="1" fillId="3" borderId="2" xfId="6" applyNumberFormat="1" applyFont="1" applyFill="1" applyBorder="1" applyAlignment="1" applyProtection="1">
      <alignment horizontal="right" vertical="top"/>
    </xf>
    <xf numFmtId="0" fontId="1" fillId="3" borderId="2" xfId="6" applyNumberFormat="1" applyFont="1" applyFill="1" applyBorder="1" applyAlignment="1" applyProtection="1">
      <alignment horizontal="left" vertical="top"/>
    </xf>
    <xf numFmtId="1" fontId="2" fillId="3" borderId="2" xfId="8" applyNumberFormat="1" applyFont="1" applyFill="1" applyBorder="1" applyAlignment="1" applyProtection="1">
      <alignment horizontal="right" vertical="top"/>
    </xf>
    <xf numFmtId="0" fontId="2" fillId="3" borderId="2" xfId="6" applyNumberFormat="1" applyFont="1" applyFill="1" applyBorder="1" applyAlignment="1" applyProtection="1">
      <alignment horizontal="right" vertical="top"/>
    </xf>
    <xf numFmtId="0" fontId="2" fillId="3" borderId="2" xfId="6" applyNumberFormat="1" applyFont="1" applyFill="1" applyBorder="1" applyAlignment="1" applyProtection="1">
      <alignment horizontal="left" vertical="top"/>
    </xf>
    <xf numFmtId="0" fontId="1" fillId="3" borderId="2" xfId="6" applyNumberFormat="1" applyFont="1" applyFill="1" applyBorder="1" applyAlignment="1" applyProtection="1">
      <alignment vertical="top"/>
    </xf>
    <xf numFmtId="0" fontId="1" fillId="3" borderId="2" xfId="6" applyNumberFormat="1" applyFont="1" applyFill="1" applyBorder="1" applyAlignment="1" applyProtection="1">
      <alignment vertical="top" wrapText="1"/>
    </xf>
    <xf numFmtId="0" fontId="2" fillId="3" borderId="2" xfId="6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horizontal="right" vertical="top"/>
    </xf>
    <xf numFmtId="0" fontId="2" fillId="3" borderId="2" xfId="0" applyNumberFormat="1" applyFont="1" applyFill="1" applyBorder="1" applyAlignment="1" applyProtection="1">
      <alignment horizontal="left" vertical="top"/>
    </xf>
    <xf numFmtId="0" fontId="1" fillId="3" borderId="2" xfId="0" applyNumberFormat="1" applyFont="1" applyFill="1" applyBorder="1" applyAlignment="1" applyProtection="1">
      <alignment horizontal="right" vertical="top"/>
    </xf>
    <xf numFmtId="0" fontId="1" fillId="3" borderId="2" xfId="0" applyNumberFormat="1" applyFont="1" applyFill="1" applyBorder="1" applyAlignment="1" applyProtection="1">
      <alignment vertical="top" wrapText="1"/>
    </xf>
    <xf numFmtId="4" fontId="1" fillId="3" borderId="4" xfId="0" applyNumberFormat="1" applyFont="1" applyFill="1" applyBorder="1" applyAlignment="1" applyProtection="1">
      <alignment vertical="top"/>
    </xf>
    <xf numFmtId="164" fontId="1" fillId="3" borderId="4" xfId="1" applyFont="1" applyFill="1" applyBorder="1" applyAlignment="1" applyProtection="1">
      <alignment horizontal="center" vertical="top"/>
    </xf>
    <xf numFmtId="4" fontId="1" fillId="3" borderId="4" xfId="0" applyNumberFormat="1" applyFont="1" applyFill="1" applyBorder="1" applyAlignment="1" applyProtection="1">
      <alignment vertical="top"/>
      <protection locked="0"/>
    </xf>
    <xf numFmtId="39" fontId="1" fillId="3" borderId="0" xfId="0" applyNumberFormat="1" applyFont="1" applyFill="1" applyBorder="1" applyAlignment="1">
      <alignment vertical="top"/>
    </xf>
    <xf numFmtId="0" fontId="1" fillId="3" borderId="2" xfId="0" applyNumberFormat="1" applyFont="1" applyFill="1" applyBorder="1" applyAlignment="1" applyProtection="1">
      <alignment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164" fontId="2" fillId="3" borderId="2" xfId="1" applyFont="1" applyFill="1" applyBorder="1" applyAlignment="1" applyProtection="1">
      <alignment horizontal="center" vertical="top"/>
    </xf>
    <xf numFmtId="0" fontId="1" fillId="3" borderId="2" xfId="6" applyNumberFormat="1" applyFont="1" applyFill="1" applyBorder="1" applyAlignment="1" applyProtection="1">
      <alignment horizontal="right" vertical="top" wrapText="1"/>
    </xf>
    <xf numFmtId="0" fontId="1" fillId="3" borderId="2" xfId="9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justify" vertical="top" wrapText="1"/>
    </xf>
    <xf numFmtId="0" fontId="1" fillId="3" borderId="2" xfId="0" applyFont="1" applyFill="1" applyBorder="1" applyAlignment="1" applyProtection="1">
      <alignment horizontal="right" vertical="top"/>
    </xf>
    <xf numFmtId="0" fontId="1" fillId="3" borderId="0" xfId="0" applyFont="1" applyFill="1" applyBorder="1" applyAlignment="1">
      <alignment vertical="top"/>
    </xf>
    <xf numFmtId="39" fontId="1" fillId="3" borderId="2" xfId="6" applyNumberFormat="1" applyFont="1" applyFill="1" applyBorder="1" applyAlignment="1" applyProtection="1">
      <alignment vertical="top"/>
    </xf>
    <xf numFmtId="0" fontId="1" fillId="3" borderId="4" xfId="6" applyNumberFormat="1" applyFont="1" applyFill="1" applyBorder="1" applyAlignment="1" applyProtection="1">
      <alignment horizontal="right" vertical="top"/>
    </xf>
    <xf numFmtId="1" fontId="2" fillId="3" borderId="2" xfId="0" applyNumberFormat="1" applyFont="1" applyFill="1" applyBorder="1" applyAlignment="1" applyProtection="1">
      <alignment horizontal="right" vertical="top"/>
    </xf>
    <xf numFmtId="4" fontId="9" fillId="3" borderId="2" xfId="0" applyNumberFormat="1" applyFont="1" applyFill="1" applyBorder="1" applyAlignment="1" applyProtection="1">
      <alignment vertical="top"/>
    </xf>
    <xf numFmtId="164" fontId="9" fillId="3" borderId="2" xfId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right" vertical="top" wrapText="1"/>
    </xf>
    <xf numFmtId="0" fontId="9" fillId="3" borderId="2" xfId="0" applyNumberFormat="1" applyFont="1" applyFill="1" applyBorder="1" applyAlignment="1" applyProtection="1">
      <alignment horizontal="left" vertical="top" wrapText="1"/>
    </xf>
    <xf numFmtId="4" fontId="11" fillId="3" borderId="2" xfId="0" applyNumberFormat="1" applyFont="1" applyFill="1" applyBorder="1" applyAlignment="1" applyProtection="1">
      <alignment vertical="top"/>
    </xf>
    <xf numFmtId="0" fontId="9" fillId="3" borderId="2" xfId="0" applyNumberFormat="1" applyFont="1" applyFill="1" applyBorder="1" applyAlignment="1" applyProtection="1">
      <alignment horizontal="right" vertical="top" wrapText="1"/>
    </xf>
    <xf numFmtId="0" fontId="9" fillId="3" borderId="0" xfId="0" applyFont="1" applyFill="1" applyBorder="1" applyAlignment="1">
      <alignment vertical="top"/>
    </xf>
    <xf numFmtId="164" fontId="1" fillId="3" borderId="2" xfId="1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justify" vertical="top" wrapText="1"/>
    </xf>
    <xf numFmtId="0" fontId="12" fillId="3" borderId="2" xfId="0" applyNumberFormat="1" applyFont="1" applyFill="1" applyBorder="1" applyAlignment="1" applyProtection="1">
      <alignment horizontal="right" vertical="top"/>
    </xf>
    <xf numFmtId="0" fontId="12" fillId="3" borderId="2" xfId="0" applyNumberFormat="1" applyFont="1" applyFill="1" applyBorder="1" applyAlignment="1" applyProtection="1">
      <alignment vertical="top" wrapText="1"/>
    </xf>
    <xf numFmtId="4" fontId="12" fillId="3" borderId="2" xfId="0" applyNumberFormat="1" applyFont="1" applyFill="1" applyBorder="1" applyAlignment="1" applyProtection="1">
      <alignment vertical="top"/>
    </xf>
    <xf numFmtId="164" fontId="12" fillId="3" borderId="2" xfId="1" applyFont="1" applyFill="1" applyBorder="1" applyAlignment="1" applyProtection="1">
      <alignment horizontal="center" vertical="top"/>
    </xf>
    <xf numFmtId="0" fontId="1" fillId="3" borderId="5" xfId="0" applyNumberFormat="1" applyFont="1" applyFill="1" applyBorder="1" applyAlignment="1" applyProtection="1">
      <alignment vertical="top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9" fillId="3" borderId="2" xfId="6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vertical="top"/>
    </xf>
    <xf numFmtId="0" fontId="2" fillId="3" borderId="2" xfId="0" applyFont="1" applyFill="1" applyBorder="1" applyAlignment="1" applyProtection="1">
      <alignment horizontal="right" vertical="top"/>
    </xf>
    <xf numFmtId="0" fontId="2" fillId="3" borderId="2" xfId="0" applyFont="1" applyFill="1" applyBorder="1" applyAlignment="1" applyProtection="1">
      <alignment vertical="top" wrapText="1"/>
    </xf>
    <xf numFmtId="39" fontId="1" fillId="3" borderId="2" xfId="10" applyNumberFormat="1" applyFont="1" applyFill="1" applyBorder="1" applyAlignment="1" applyProtection="1">
      <alignment horizontal="right" vertical="top"/>
    </xf>
    <xf numFmtId="0" fontId="2" fillId="3" borderId="2" xfId="0" applyFont="1" applyFill="1" applyBorder="1" applyAlignment="1" applyProtection="1">
      <alignment vertical="top"/>
    </xf>
    <xf numFmtId="39" fontId="12" fillId="3" borderId="2" xfId="10" applyNumberFormat="1" applyFont="1" applyFill="1" applyBorder="1" applyAlignment="1" applyProtection="1">
      <alignment horizontal="right" vertical="top"/>
    </xf>
    <xf numFmtId="0" fontId="12" fillId="3" borderId="0" xfId="0" applyFont="1" applyFill="1" applyBorder="1" applyAlignment="1">
      <alignment vertical="top"/>
    </xf>
    <xf numFmtId="0" fontId="1" fillId="3" borderId="5" xfId="0" applyNumberFormat="1" applyFont="1" applyFill="1" applyBorder="1" applyAlignment="1" applyProtection="1">
      <alignment horizontal="justify" vertical="top" wrapText="1"/>
    </xf>
    <xf numFmtId="0" fontId="14" fillId="3" borderId="2" xfId="6" applyNumberFormat="1" applyFont="1" applyFill="1" applyBorder="1" applyAlignment="1" applyProtection="1">
      <alignment horizontal="right" vertical="top"/>
    </xf>
    <xf numFmtId="0" fontId="14" fillId="3" borderId="2" xfId="6" applyNumberFormat="1" applyFont="1" applyFill="1" applyBorder="1" applyAlignment="1" applyProtection="1">
      <alignment vertical="top" wrapText="1"/>
    </xf>
    <xf numFmtId="164" fontId="11" fillId="3" borderId="2" xfId="1" applyFont="1" applyFill="1" applyBorder="1" applyAlignment="1" applyProtection="1">
      <alignment horizontal="center" vertical="top"/>
    </xf>
    <xf numFmtId="39" fontId="11" fillId="3" borderId="0" xfId="6" applyNumberFormat="1" applyFont="1" applyFill="1" applyBorder="1" applyAlignment="1">
      <alignment vertical="top"/>
    </xf>
    <xf numFmtId="0" fontId="11" fillId="3" borderId="2" xfId="6" applyNumberFormat="1" applyFont="1" applyFill="1" applyBorder="1" applyAlignment="1" applyProtection="1">
      <alignment horizontal="right" vertical="top"/>
    </xf>
    <xf numFmtId="0" fontId="11" fillId="3" borderId="2" xfId="6" applyNumberFormat="1" applyFont="1" applyFill="1" applyBorder="1" applyAlignment="1" applyProtection="1">
      <alignment vertical="top" wrapText="1"/>
    </xf>
    <xf numFmtId="1" fontId="2" fillId="3" borderId="2" xfId="6" applyNumberFormat="1" applyFont="1" applyFill="1" applyBorder="1" applyAlignment="1" applyProtection="1">
      <alignment horizontal="right" vertical="top" wrapText="1"/>
    </xf>
    <xf numFmtId="0" fontId="1" fillId="3" borderId="0" xfId="3" applyFont="1" applyFill="1" applyBorder="1" applyAlignment="1">
      <alignment vertical="top" wrapText="1"/>
    </xf>
    <xf numFmtId="0" fontId="12" fillId="3" borderId="2" xfId="6" applyNumberFormat="1" applyFont="1" applyFill="1" applyBorder="1" applyAlignment="1" applyProtection="1">
      <alignment horizontal="right" vertical="top" wrapText="1"/>
    </xf>
    <xf numFmtId="0" fontId="12" fillId="3" borderId="2" xfId="6" applyNumberFormat="1" applyFont="1" applyFill="1" applyBorder="1" applyAlignment="1" applyProtection="1">
      <alignment horizontal="left" vertical="top" wrapText="1"/>
    </xf>
    <xf numFmtId="164" fontId="12" fillId="3" borderId="2" xfId="1" applyFont="1" applyFill="1" applyBorder="1" applyAlignment="1" applyProtection="1">
      <alignment horizontal="center" vertical="top" wrapText="1"/>
    </xf>
    <xf numFmtId="39" fontId="12" fillId="3" borderId="0" xfId="6" applyNumberFormat="1" applyFont="1" applyFill="1" applyBorder="1" applyAlignment="1">
      <alignment vertical="top"/>
    </xf>
    <xf numFmtId="0" fontId="1" fillId="3" borderId="0" xfId="6" applyFont="1" applyFill="1" applyBorder="1" applyAlignment="1">
      <alignment vertical="top"/>
    </xf>
    <xf numFmtId="0" fontId="12" fillId="3" borderId="2" xfId="0" applyNumberFormat="1" applyFont="1" applyFill="1" applyBorder="1" applyAlignment="1" applyProtection="1">
      <alignment horizontal="right" vertical="top" wrapText="1"/>
    </xf>
    <xf numFmtId="0" fontId="12" fillId="3" borderId="2" xfId="0" applyNumberFormat="1" applyFont="1" applyFill="1" applyBorder="1" applyAlignment="1" applyProtection="1">
      <alignment horizontal="left" vertical="top" wrapText="1"/>
    </xf>
    <xf numFmtId="0" fontId="12" fillId="3" borderId="0" xfId="6" applyFont="1" applyFill="1" applyBorder="1" applyAlignment="1">
      <alignment vertical="top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3" borderId="2" xfId="6" applyFont="1" applyFill="1" applyBorder="1" applyAlignment="1" applyProtection="1">
      <alignment horizontal="left" vertical="top" wrapText="1"/>
    </xf>
    <xf numFmtId="0" fontId="1" fillId="3" borderId="2" xfId="6" applyFont="1" applyFill="1" applyBorder="1" applyAlignment="1" applyProtection="1">
      <alignment horizontal="right" vertical="top"/>
    </xf>
    <xf numFmtId="0" fontId="1" fillId="3" borderId="2" xfId="6" applyFont="1" applyFill="1" applyBorder="1" applyAlignment="1" applyProtection="1">
      <alignment horizontal="left" vertical="top"/>
    </xf>
    <xf numFmtId="0" fontId="1" fillId="3" borderId="2" xfId="6" applyFont="1" applyFill="1" applyBorder="1" applyAlignment="1" applyProtection="1">
      <alignment horizontal="left" vertical="top" wrapText="1"/>
    </xf>
    <xf numFmtId="0" fontId="1" fillId="3" borderId="4" xfId="6" applyFont="1" applyFill="1" applyBorder="1" applyAlignment="1" applyProtection="1">
      <alignment horizontal="right" vertical="top"/>
    </xf>
    <xf numFmtId="0" fontId="2" fillId="3" borderId="2" xfId="6" quotePrefix="1" applyNumberFormat="1" applyFont="1" applyFill="1" applyBorder="1" applyAlignment="1" applyProtection="1">
      <alignment horizontal="center" vertical="top"/>
    </xf>
    <xf numFmtId="0" fontId="1" fillId="3" borderId="2" xfId="6" applyFont="1" applyFill="1" applyBorder="1" applyAlignment="1" applyProtection="1">
      <alignment vertical="top"/>
    </xf>
    <xf numFmtId="0" fontId="2" fillId="3" borderId="2" xfId="6" applyFont="1" applyFill="1" applyBorder="1" applyAlignment="1" applyProtection="1">
      <alignment vertical="top"/>
    </xf>
    <xf numFmtId="0" fontId="12" fillId="3" borderId="2" xfId="6" applyFont="1" applyFill="1" applyBorder="1" applyAlignment="1" applyProtection="1">
      <alignment horizontal="right" vertical="top"/>
    </xf>
    <xf numFmtId="0" fontId="12" fillId="3" borderId="2" xfId="6" applyFont="1" applyFill="1" applyBorder="1" applyAlignment="1" applyProtection="1">
      <alignment vertical="top"/>
    </xf>
    <xf numFmtId="167" fontId="1" fillId="3" borderId="2" xfId="6" applyNumberFormat="1" applyFont="1" applyFill="1" applyBorder="1" applyAlignment="1" applyProtection="1">
      <alignment horizontal="right" vertical="top"/>
    </xf>
    <xf numFmtId="0" fontId="1" fillId="3" borderId="2" xfId="6" applyFont="1" applyFill="1" applyBorder="1" applyAlignment="1" applyProtection="1">
      <alignment vertical="top" wrapText="1"/>
    </xf>
    <xf numFmtId="0" fontId="11" fillId="3" borderId="0" xfId="6" applyFont="1" applyFill="1" applyBorder="1" applyAlignment="1">
      <alignment vertical="top"/>
    </xf>
    <xf numFmtId="2" fontId="1" fillId="3" borderId="2" xfId="0" applyNumberFormat="1" applyFont="1" applyFill="1" applyBorder="1" applyAlignment="1" applyProtection="1">
      <alignment horizontal="right" vertical="top"/>
    </xf>
    <xf numFmtId="2" fontId="1" fillId="3" borderId="2" xfId="6" applyNumberFormat="1" applyFont="1" applyFill="1" applyBorder="1" applyAlignment="1" applyProtection="1">
      <alignment horizontal="right" vertical="top"/>
    </xf>
    <xf numFmtId="164" fontId="11" fillId="3" borderId="2" xfId="1" applyFont="1" applyFill="1" applyBorder="1" applyAlignment="1" applyProtection="1">
      <alignment horizontal="center" vertical="top" wrapText="1"/>
    </xf>
    <xf numFmtId="49" fontId="1" fillId="3" borderId="2" xfId="11" applyNumberFormat="1" applyFont="1" applyFill="1" applyBorder="1" applyAlignment="1" applyProtection="1">
      <alignment vertical="top" wrapText="1"/>
    </xf>
    <xf numFmtId="0" fontId="1" fillId="3" borderId="4" xfId="6" applyFont="1" applyFill="1" applyBorder="1" applyAlignment="1" applyProtection="1">
      <alignment vertical="top"/>
    </xf>
    <xf numFmtId="0" fontId="1" fillId="3" borderId="2" xfId="6" applyFont="1" applyFill="1" applyBorder="1" applyAlignment="1" applyProtection="1">
      <alignment horizontal="right" vertical="top" wrapText="1"/>
    </xf>
    <xf numFmtId="1" fontId="11" fillId="3" borderId="2" xfId="6" applyNumberFormat="1" applyFont="1" applyFill="1" applyBorder="1" applyAlignment="1" applyProtection="1">
      <alignment horizontal="right" vertical="top"/>
    </xf>
    <xf numFmtId="0" fontId="11" fillId="3" borderId="2" xfId="6" applyFont="1" applyFill="1" applyBorder="1" applyAlignment="1" applyProtection="1">
      <alignment vertical="top" wrapText="1"/>
    </xf>
    <xf numFmtId="0" fontId="1" fillId="3" borderId="0" xfId="12" applyFont="1" applyFill="1" applyBorder="1" applyAlignment="1">
      <alignment vertical="top"/>
    </xf>
    <xf numFmtId="4" fontId="12" fillId="3" borderId="2" xfId="1" applyNumberFormat="1" applyFont="1" applyFill="1" applyBorder="1" applyAlignment="1" applyProtection="1">
      <alignment vertical="top"/>
    </xf>
    <xf numFmtId="4" fontId="1" fillId="3" borderId="2" xfId="6" applyNumberFormat="1" applyFont="1" applyFill="1" applyBorder="1" applyAlignment="1" applyProtection="1">
      <alignment vertical="top"/>
    </xf>
    <xf numFmtId="4" fontId="1" fillId="3" borderId="2" xfId="6" applyNumberFormat="1" applyFont="1" applyFill="1" applyBorder="1" applyAlignment="1" applyProtection="1">
      <alignment vertical="top" wrapText="1"/>
    </xf>
    <xf numFmtId="37" fontId="2" fillId="3" borderId="2" xfId="11" applyNumberFormat="1" applyFont="1" applyFill="1" applyBorder="1" applyAlignment="1" applyProtection="1">
      <alignment horizontal="right" vertical="top" wrapText="1"/>
    </xf>
    <xf numFmtId="49" fontId="2" fillId="3" borderId="2" xfId="11" applyNumberFormat="1" applyFont="1" applyFill="1" applyBorder="1" applyAlignment="1" applyProtection="1">
      <alignment vertical="top" wrapText="1"/>
    </xf>
    <xf numFmtId="169" fontId="1" fillId="3" borderId="2" xfId="11" applyNumberFormat="1" applyFont="1" applyFill="1" applyBorder="1" applyAlignment="1" applyProtection="1">
      <alignment horizontal="right" vertical="top" wrapText="1"/>
    </xf>
    <xf numFmtId="0" fontId="1" fillId="3" borderId="0" xfId="0" applyFont="1" applyFill="1" applyAlignment="1">
      <alignment vertical="top"/>
    </xf>
    <xf numFmtId="0" fontId="1" fillId="3" borderId="2" xfId="0" applyFont="1" applyFill="1" applyBorder="1" applyAlignment="1" applyProtection="1">
      <alignment horizontal="right" vertical="top" wrapText="1"/>
    </xf>
    <xf numFmtId="1" fontId="2" fillId="3" borderId="2" xfId="6" applyNumberFormat="1" applyFont="1" applyFill="1" applyBorder="1" applyAlignment="1" applyProtection="1">
      <alignment horizontal="right" vertical="top"/>
    </xf>
    <xf numFmtId="0" fontId="2" fillId="3" borderId="2" xfId="6" applyFont="1" applyFill="1" applyBorder="1" applyAlignment="1" applyProtection="1">
      <alignment horizontal="center" vertical="top"/>
    </xf>
    <xf numFmtId="39" fontId="1" fillId="3" borderId="2" xfId="11" applyFont="1" applyFill="1" applyBorder="1" applyAlignment="1" applyProtection="1">
      <alignment horizontal="left" vertical="top"/>
    </xf>
    <xf numFmtId="4" fontId="1" fillId="3" borderId="2" xfId="11" applyNumberFormat="1" applyFont="1" applyFill="1" applyBorder="1" applyAlignment="1" applyProtection="1">
      <alignment horizontal="right" vertical="top"/>
    </xf>
    <xf numFmtId="168" fontId="1" fillId="3" borderId="2" xfId="11" applyNumberFormat="1" applyFont="1" applyFill="1" applyBorder="1" applyAlignment="1" applyProtection="1">
      <alignment horizontal="center" vertical="top"/>
    </xf>
    <xf numFmtId="0" fontId="17" fillId="3" borderId="2" xfId="6" applyFont="1" applyFill="1" applyBorder="1" applyAlignment="1" applyProtection="1">
      <alignment horizontal="left" vertical="top"/>
    </xf>
    <xf numFmtId="4" fontId="1" fillId="3" borderId="2" xfId="11" applyNumberFormat="1" applyFont="1" applyFill="1" applyBorder="1" applyAlignment="1" applyProtection="1">
      <alignment vertical="top" wrapText="1"/>
    </xf>
    <xf numFmtId="39" fontId="2" fillId="3" borderId="2" xfId="11" applyFont="1" applyFill="1" applyBorder="1" applyAlignment="1" applyProtection="1">
      <alignment horizontal="left" vertical="top"/>
    </xf>
    <xf numFmtId="4" fontId="12" fillId="3" borderId="2" xfId="11" applyNumberFormat="1" applyFont="1" applyFill="1" applyBorder="1" applyAlignment="1" applyProtection="1">
      <alignment vertical="top" wrapText="1"/>
    </xf>
    <xf numFmtId="168" fontId="12" fillId="3" borderId="2" xfId="11" applyNumberFormat="1" applyFont="1" applyFill="1" applyBorder="1" applyAlignment="1" applyProtection="1">
      <alignment horizontal="center" vertical="top"/>
    </xf>
    <xf numFmtId="0" fontId="12" fillId="3" borderId="2" xfId="0" applyFont="1" applyFill="1" applyBorder="1" applyAlignment="1" applyProtection="1">
      <alignment vertical="top"/>
    </xf>
    <xf numFmtId="39" fontId="12" fillId="3" borderId="2" xfId="11" applyFont="1" applyFill="1" applyBorder="1" applyAlignment="1" applyProtection="1">
      <alignment horizontal="left" vertical="top"/>
    </xf>
    <xf numFmtId="168" fontId="2" fillId="3" borderId="2" xfId="11" applyNumberFormat="1" applyFont="1" applyFill="1" applyBorder="1" applyAlignment="1" applyProtection="1">
      <alignment horizontal="center" vertical="top"/>
    </xf>
    <xf numFmtId="4" fontId="2" fillId="3" borderId="2" xfId="11" applyNumberFormat="1" applyFont="1" applyFill="1" applyBorder="1" applyAlignment="1" applyProtection="1">
      <alignment horizontal="left" vertical="top"/>
    </xf>
    <xf numFmtId="4" fontId="1" fillId="3" borderId="2" xfId="11" applyNumberFormat="1" applyFont="1" applyFill="1" applyBorder="1" applyAlignment="1" applyProtection="1">
      <alignment vertical="top"/>
    </xf>
    <xf numFmtId="39" fontId="2" fillId="3" borderId="2" xfId="11" applyFont="1" applyFill="1" applyBorder="1" applyAlignment="1" applyProtection="1">
      <alignment horizontal="left" vertical="top" wrapText="1"/>
    </xf>
    <xf numFmtId="39" fontId="1" fillId="3" borderId="2" xfId="11" applyFont="1" applyFill="1" applyBorder="1" applyAlignment="1" applyProtection="1">
      <alignment horizontal="left" vertical="top" wrapText="1"/>
    </xf>
    <xf numFmtId="0" fontId="2" fillId="3" borderId="2" xfId="14" applyFont="1" applyFill="1" applyBorder="1" applyAlignment="1" applyProtection="1">
      <alignment horizontal="center" vertical="top"/>
    </xf>
    <xf numFmtId="4" fontId="1" fillId="3" borderId="2" xfId="12" applyNumberFormat="1" applyFont="1" applyFill="1" applyBorder="1" applyAlignment="1" applyProtection="1">
      <alignment horizontal="right" vertical="top" wrapText="1"/>
    </xf>
    <xf numFmtId="0" fontId="1" fillId="3" borderId="2" xfId="12" applyFont="1" applyFill="1" applyBorder="1" applyAlignment="1" applyProtection="1">
      <alignment horizontal="center" vertical="top"/>
    </xf>
    <xf numFmtId="49" fontId="1" fillId="3" borderId="2" xfId="11" quotePrefix="1" applyNumberFormat="1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/>
    </xf>
    <xf numFmtId="39" fontId="1" fillId="3" borderId="2" xfId="11" applyFont="1" applyFill="1" applyBorder="1" applyAlignment="1" applyProtection="1">
      <alignment horizontal="center" vertical="top" wrapText="1"/>
    </xf>
    <xf numFmtId="4" fontId="1" fillId="3" borderId="2" xfId="7" applyNumberFormat="1" applyFont="1" applyFill="1" applyBorder="1" applyAlignment="1" applyProtection="1">
      <alignment horizontal="right" vertical="top" wrapText="1"/>
      <protection locked="0"/>
    </xf>
    <xf numFmtId="0" fontId="1" fillId="2" borderId="0" xfId="3" applyFont="1" applyFill="1" applyBorder="1" applyAlignment="1">
      <alignment vertical="top" wrapText="1"/>
    </xf>
    <xf numFmtId="0" fontId="11" fillId="2" borderId="0" xfId="3" applyFont="1" applyFill="1" applyBorder="1" applyAlignment="1">
      <alignment vertical="top" wrapText="1"/>
    </xf>
    <xf numFmtId="0" fontId="12" fillId="2" borderId="0" xfId="3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39" fontId="11" fillId="2" borderId="0" xfId="17" applyFont="1" applyFill="1" applyBorder="1" applyAlignment="1">
      <alignment vertical="top"/>
    </xf>
    <xf numFmtId="39" fontId="12" fillId="2" borderId="0" xfId="17" applyFont="1" applyFill="1" applyBorder="1" applyAlignment="1">
      <alignment vertical="top"/>
    </xf>
    <xf numFmtId="39" fontId="1" fillId="2" borderId="0" xfId="17" applyFont="1" applyFill="1" applyBorder="1" applyAlignment="1">
      <alignment vertical="top"/>
    </xf>
    <xf numFmtId="0" fontId="2" fillId="3" borderId="2" xfId="0" applyNumberFormat="1" applyFont="1" applyFill="1" applyBorder="1" applyAlignment="1" applyProtection="1">
      <alignment horizontal="center" vertical="top"/>
    </xf>
    <xf numFmtId="4" fontId="1" fillId="3" borderId="2" xfId="1" applyNumberFormat="1" applyFont="1" applyFill="1" applyBorder="1" applyAlignment="1" applyProtection="1">
      <alignment horizontal="right" vertical="top"/>
    </xf>
    <xf numFmtId="4" fontId="1" fillId="3" borderId="2" xfId="4" applyNumberFormat="1" applyFont="1" applyFill="1" applyBorder="1" applyAlignment="1" applyProtection="1">
      <alignment horizontal="right" vertical="top" wrapText="1"/>
      <protection locked="0"/>
    </xf>
    <xf numFmtId="170" fontId="14" fillId="3" borderId="2" xfId="6" applyNumberFormat="1" applyFont="1" applyFill="1" applyBorder="1" applyAlignment="1" applyProtection="1">
      <alignment horizontal="right" vertical="top"/>
    </xf>
    <xf numFmtId="0" fontId="14" fillId="3" borderId="2" xfId="6" applyFont="1" applyFill="1" applyBorder="1" applyAlignment="1" applyProtection="1">
      <alignment horizontal="left" vertical="top"/>
    </xf>
    <xf numFmtId="166" fontId="11" fillId="3" borderId="2" xfId="6" applyNumberFormat="1" applyFont="1" applyFill="1" applyBorder="1" applyAlignment="1" applyProtection="1">
      <alignment horizontal="right" vertical="top"/>
    </xf>
    <xf numFmtId="0" fontId="11" fillId="3" borderId="2" xfId="6" applyFont="1" applyFill="1" applyBorder="1" applyAlignment="1" applyProtection="1">
      <alignment horizontal="left" vertical="top"/>
    </xf>
    <xf numFmtId="4" fontId="11" fillId="3" borderId="2" xfId="1" applyNumberFormat="1" applyFont="1" applyFill="1" applyBorder="1" applyAlignment="1" applyProtection="1">
      <alignment horizontal="right" vertical="top" wrapText="1"/>
    </xf>
    <xf numFmtId="166" fontId="12" fillId="3" borderId="2" xfId="6" applyNumberFormat="1" applyFont="1" applyFill="1" applyBorder="1" applyAlignment="1" applyProtection="1">
      <alignment horizontal="right" vertical="top"/>
    </xf>
    <xf numFmtId="0" fontId="12" fillId="3" borderId="2" xfId="6" applyFont="1" applyFill="1" applyBorder="1" applyAlignment="1" applyProtection="1">
      <alignment horizontal="left" vertical="top"/>
    </xf>
    <xf numFmtId="4" fontId="12" fillId="3" borderId="2" xfId="1" applyNumberFormat="1" applyFont="1" applyFill="1" applyBorder="1" applyAlignment="1" applyProtection="1">
      <alignment horizontal="right" vertical="top" wrapText="1"/>
    </xf>
    <xf numFmtId="170" fontId="11" fillId="3" borderId="2" xfId="6" applyNumberFormat="1" applyFont="1" applyFill="1" applyBorder="1" applyAlignment="1" applyProtection="1">
      <alignment horizontal="right" vertical="top"/>
    </xf>
    <xf numFmtId="170" fontId="12" fillId="3" borderId="2" xfId="6" applyNumberFormat="1" applyFont="1" applyFill="1" applyBorder="1" applyAlignment="1" applyProtection="1">
      <alignment horizontal="right" vertical="top"/>
    </xf>
    <xf numFmtId="170" fontId="1" fillId="3" borderId="2" xfId="6" applyNumberFormat="1" applyFont="1" applyFill="1" applyBorder="1" applyAlignment="1" applyProtection="1">
      <alignment horizontal="right" vertical="top"/>
    </xf>
    <xf numFmtId="4" fontId="1" fillId="3" borderId="2" xfId="1" applyNumberFormat="1" applyFont="1" applyFill="1" applyBorder="1" applyAlignment="1" applyProtection="1">
      <alignment horizontal="right" vertical="top" wrapText="1"/>
    </xf>
    <xf numFmtId="0" fontId="1" fillId="7" borderId="2" xfId="0" applyFont="1" applyFill="1" applyBorder="1" applyAlignment="1" applyProtection="1">
      <alignment horizontal="right" vertical="top"/>
    </xf>
    <xf numFmtId="0" fontId="2" fillId="7" borderId="2" xfId="0" applyFont="1" applyFill="1" applyBorder="1" applyAlignment="1" applyProtection="1">
      <alignment horizontal="center" vertical="top"/>
    </xf>
    <xf numFmtId="4" fontId="1" fillId="7" borderId="2" xfId="1" applyNumberFormat="1" applyFont="1" applyFill="1" applyBorder="1" applyAlignment="1" applyProtection="1">
      <alignment vertical="top"/>
    </xf>
    <xf numFmtId="164" fontId="1" fillId="7" borderId="2" xfId="1" applyFont="1" applyFill="1" applyBorder="1" applyAlignment="1" applyProtection="1">
      <alignment horizontal="center" vertical="top"/>
    </xf>
    <xf numFmtId="4" fontId="1" fillId="7" borderId="2" xfId="0" applyNumberFormat="1" applyFont="1" applyFill="1" applyBorder="1" applyAlignment="1" applyProtection="1">
      <alignment vertical="top"/>
      <protection locked="0"/>
    </xf>
    <xf numFmtId="43" fontId="2" fillId="7" borderId="3" xfId="18" applyFont="1" applyFill="1" applyBorder="1" applyAlignment="1" applyProtection="1">
      <alignment horizontal="right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</xf>
    <xf numFmtId="43" fontId="1" fillId="3" borderId="3" xfId="18" applyFont="1" applyFill="1" applyBorder="1" applyAlignment="1" applyProtection="1">
      <alignment horizontal="right" vertical="top" wrapText="1"/>
      <protection locked="0"/>
    </xf>
    <xf numFmtId="43" fontId="2" fillId="3" borderId="3" xfId="18" applyFont="1" applyFill="1" applyBorder="1" applyAlignment="1" applyProtection="1">
      <alignment horizontal="right" vertical="top" wrapText="1"/>
      <protection locked="0"/>
    </xf>
    <xf numFmtId="0" fontId="1" fillId="8" borderId="0" xfId="3" applyFont="1" applyFill="1" applyBorder="1" applyAlignment="1">
      <alignment vertical="top" wrapText="1"/>
    </xf>
    <xf numFmtId="0" fontId="1" fillId="3" borderId="0" xfId="3" applyFont="1" applyFill="1" applyBorder="1" applyAlignment="1">
      <alignment wrapText="1"/>
    </xf>
    <xf numFmtId="4" fontId="1" fillId="2" borderId="0" xfId="5" applyNumberFormat="1" applyFont="1" applyFill="1" applyAlignment="1">
      <alignment horizontal="right" vertical="top" wrapText="1"/>
    </xf>
    <xf numFmtId="176" fontId="1" fillId="3" borderId="2" xfId="0" applyNumberFormat="1" applyFont="1" applyFill="1" applyBorder="1" applyAlignment="1" applyProtection="1">
      <alignment horizontal="right" vertical="center"/>
    </xf>
    <xf numFmtId="176" fontId="1" fillId="3" borderId="2" xfId="0" applyNumberFormat="1" applyFont="1" applyFill="1" applyBorder="1" applyAlignment="1" applyProtection="1">
      <alignment horizontal="right" vertical="top"/>
    </xf>
    <xf numFmtId="37" fontId="2" fillId="3" borderId="2" xfId="11" applyNumberFormat="1" applyFont="1" applyFill="1" applyBorder="1" applyAlignment="1" applyProtection="1">
      <alignment vertical="top" wrapText="1"/>
    </xf>
    <xf numFmtId="49" fontId="2" fillId="3" borderId="2" xfId="11" applyNumberFormat="1" applyFont="1" applyFill="1" applyBorder="1" applyAlignment="1" applyProtection="1">
      <alignment horizontal="left" vertical="top" wrapText="1"/>
    </xf>
    <xf numFmtId="164" fontId="1" fillId="3" borderId="2" xfId="4" applyFont="1" applyFill="1" applyBorder="1" applyAlignment="1" applyProtection="1">
      <alignment horizontal="right" vertical="top"/>
    </xf>
    <xf numFmtId="164" fontId="1" fillId="3" borderId="2" xfId="4" applyFont="1" applyFill="1" applyBorder="1" applyAlignment="1" applyProtection="1">
      <alignment horizontal="center" vertical="top"/>
    </xf>
    <xf numFmtId="164" fontId="1" fillId="3" borderId="2" xfId="4" applyFont="1" applyFill="1" applyBorder="1" applyAlignment="1" applyProtection="1">
      <alignment vertical="top"/>
      <protection locked="0"/>
    </xf>
    <xf numFmtId="4" fontId="1" fillId="3" borderId="2" xfId="22" applyNumberFormat="1" applyFont="1" applyFill="1" applyBorder="1" applyAlignment="1" applyProtection="1">
      <alignment vertical="top"/>
      <protection locked="0"/>
    </xf>
    <xf numFmtId="169" fontId="1" fillId="2" borderId="2" xfId="11" applyNumberFormat="1" applyFont="1" applyFill="1" applyBorder="1" applyAlignment="1" applyProtection="1">
      <alignment vertical="top" wrapText="1"/>
    </xf>
    <xf numFmtId="0" fontId="1" fillId="3" borderId="2" xfId="23" applyFont="1" applyFill="1" applyBorder="1" applyAlignment="1" applyProtection="1">
      <alignment vertical="top" wrapText="1"/>
    </xf>
    <xf numFmtId="164" fontId="1" fillId="3" borderId="2" xfId="4" applyFont="1" applyFill="1" applyBorder="1" applyAlignment="1" applyProtection="1">
      <alignment horizontal="right" vertical="top" wrapText="1"/>
    </xf>
    <xf numFmtId="164" fontId="1" fillId="3" borderId="2" xfId="4" applyFont="1" applyFill="1" applyBorder="1" applyAlignment="1" applyProtection="1">
      <alignment horizontal="right" vertical="top" wrapText="1"/>
      <protection locked="0"/>
    </xf>
    <xf numFmtId="39" fontId="1" fillId="2" borderId="2" xfId="11" applyNumberFormat="1" applyFont="1" applyFill="1" applyBorder="1" applyAlignment="1" applyProtection="1">
      <alignment vertical="top" wrapText="1"/>
    </xf>
    <xf numFmtId="39" fontId="1" fillId="3" borderId="2" xfId="11" applyNumberFormat="1" applyFont="1" applyFill="1" applyBorder="1" applyAlignment="1" applyProtection="1">
      <alignment vertical="top" wrapText="1"/>
    </xf>
    <xf numFmtId="164" fontId="1" fillId="0" borderId="2" xfId="4" applyFont="1" applyFill="1" applyBorder="1" applyAlignment="1" applyProtection="1">
      <alignment horizontal="center" vertical="top"/>
    </xf>
    <xf numFmtId="39" fontId="1" fillId="2" borderId="4" xfId="11" applyNumberFormat="1" applyFont="1" applyFill="1" applyBorder="1" applyAlignment="1" applyProtection="1">
      <alignment vertical="top" wrapText="1"/>
    </xf>
    <xf numFmtId="0" fontId="1" fillId="3" borderId="4" xfId="23" applyFont="1" applyFill="1" applyBorder="1" applyAlignment="1" applyProtection="1">
      <alignment vertical="top" wrapText="1"/>
    </xf>
    <xf numFmtId="164" fontId="1" fillId="3" borderId="4" xfId="4" applyFont="1" applyFill="1" applyBorder="1" applyAlignment="1" applyProtection="1">
      <alignment horizontal="right" vertical="top" wrapText="1"/>
    </xf>
    <xf numFmtId="164" fontId="1" fillId="0" borderId="4" xfId="4" applyFont="1" applyFill="1" applyBorder="1" applyAlignment="1" applyProtection="1">
      <alignment horizontal="center" vertical="top"/>
    </xf>
    <xf numFmtId="164" fontId="1" fillId="3" borderId="4" xfId="4" applyFont="1" applyFill="1" applyBorder="1" applyAlignment="1" applyProtection="1">
      <alignment horizontal="right" vertical="top" wrapText="1"/>
      <protection locked="0"/>
    </xf>
    <xf numFmtId="169" fontId="1" fillId="8" borderId="2" xfId="11" applyNumberFormat="1" applyFont="1" applyFill="1" applyBorder="1" applyAlignment="1" applyProtection="1">
      <alignment horizontal="right" vertical="top" wrapText="1"/>
    </xf>
    <xf numFmtId="49" fontId="2" fillId="8" borderId="2" xfId="11" applyNumberFormat="1" applyFont="1" applyFill="1" applyBorder="1" applyAlignment="1" applyProtection="1">
      <alignment horizontal="center" vertical="top" wrapText="1"/>
    </xf>
    <xf numFmtId="164" fontId="1" fillId="8" borderId="2" xfId="4" applyFont="1" applyFill="1" applyBorder="1" applyAlignment="1" applyProtection="1">
      <alignment horizontal="right" vertical="top" wrapText="1"/>
    </xf>
    <xf numFmtId="164" fontId="1" fillId="8" borderId="2" xfId="4" applyFont="1" applyFill="1" applyBorder="1" applyAlignment="1" applyProtection="1">
      <alignment vertical="top"/>
    </xf>
    <xf numFmtId="164" fontId="1" fillId="8" borderId="2" xfId="4" applyFont="1" applyFill="1" applyBorder="1" applyAlignment="1" applyProtection="1">
      <alignment vertical="top"/>
      <protection locked="0"/>
    </xf>
    <xf numFmtId="173" fontId="2" fillId="8" borderId="2" xfId="2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Alignment="1" applyProtection="1">
      <alignment horizontal="right" wrapText="1"/>
    </xf>
    <xf numFmtId="1" fontId="1" fillId="2" borderId="2" xfId="6" applyNumberFormat="1" applyFont="1" applyFill="1" applyBorder="1" applyAlignment="1" applyProtection="1">
      <alignment horizontal="right" vertical="top"/>
    </xf>
    <xf numFmtId="166" fontId="1" fillId="7" borderId="2" xfId="6" applyNumberFormat="1" applyFont="1" applyFill="1" applyBorder="1" applyAlignment="1" applyProtection="1">
      <alignment horizontal="right" vertical="top"/>
    </xf>
    <xf numFmtId="166" fontId="1" fillId="3" borderId="2" xfId="6" applyNumberFormat="1" applyFont="1" applyFill="1" applyBorder="1" applyAlignment="1" applyProtection="1">
      <alignment horizontal="right" vertical="top"/>
    </xf>
    <xf numFmtId="0" fontId="1" fillId="2" borderId="0" xfId="3" applyFont="1" applyFill="1" applyAlignment="1">
      <alignment horizontal="right" vertical="top" wrapText="1"/>
    </xf>
    <xf numFmtId="0" fontId="1" fillId="2" borderId="0" xfId="3" applyFont="1" applyFill="1" applyAlignment="1">
      <alignment vertical="top" wrapText="1"/>
    </xf>
    <xf numFmtId="4" fontId="1" fillId="2" borderId="0" xfId="4" applyNumberFormat="1" applyFont="1" applyFill="1" applyAlignment="1">
      <alignment vertical="top" wrapText="1"/>
    </xf>
    <xf numFmtId="4" fontId="1" fillId="2" borderId="0" xfId="4" applyNumberFormat="1" applyFont="1" applyFill="1" applyAlignment="1">
      <alignment horizontal="center" vertical="top" wrapText="1"/>
    </xf>
    <xf numFmtId="4" fontId="1" fillId="3" borderId="2" xfId="19" applyNumberFormat="1" applyFont="1" applyFill="1" applyBorder="1" applyAlignment="1" applyProtection="1">
      <alignment horizontal="right" vertical="top" wrapText="1"/>
      <protection locked="0"/>
    </xf>
    <xf numFmtId="0" fontId="1" fillId="0" borderId="2" xfId="6" applyNumberFormat="1" applyFont="1" applyFill="1" applyBorder="1" applyAlignment="1" applyProtection="1">
      <alignment horizontal="left" vertical="top" wrapText="1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4" fontId="1" fillId="3" borderId="0" xfId="5" applyNumberFormat="1" applyFont="1" applyFill="1" applyAlignment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vertical="top"/>
    </xf>
    <xf numFmtId="164" fontId="1" fillId="0" borderId="2" xfId="1" applyFont="1" applyFill="1" applyBorder="1" applyAlignment="1" applyProtection="1">
      <alignment horizontal="center" vertical="top"/>
    </xf>
    <xf numFmtId="4" fontId="1" fillId="0" borderId="2" xfId="0" applyNumberFormat="1" applyFont="1" applyFill="1" applyBorder="1" applyAlignment="1" applyProtection="1">
      <alignment vertical="top"/>
      <protection locked="0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2" xfId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2" fontId="2" fillId="3" borderId="2" xfId="6" applyNumberFormat="1" applyFont="1" applyFill="1" applyBorder="1" applyAlignment="1" applyProtection="1">
      <alignment horizontal="right" vertical="top"/>
    </xf>
    <xf numFmtId="164" fontId="1" fillId="0" borderId="2" xfId="1" applyFont="1" applyFill="1" applyBorder="1" applyAlignment="1" applyProtection="1">
      <alignment horizontal="center" vertical="top" wrapText="1"/>
    </xf>
    <xf numFmtId="0" fontId="1" fillId="0" borderId="2" xfId="6" applyNumberFormat="1" applyFont="1" applyFill="1" applyBorder="1" applyAlignment="1" applyProtection="1">
      <alignment horizontal="right" vertical="top" wrapText="1"/>
    </xf>
    <xf numFmtId="4" fontId="11" fillId="0" borderId="2" xfId="0" applyNumberFormat="1" applyFont="1" applyFill="1" applyBorder="1" applyAlignment="1" applyProtection="1">
      <alignment vertical="top"/>
    </xf>
    <xf numFmtId="164" fontId="11" fillId="0" borderId="2" xfId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center" vertical="top"/>
    </xf>
    <xf numFmtId="0" fontId="1" fillId="0" borderId="0" xfId="0" applyFont="1" applyFill="1" applyBorder="1"/>
    <xf numFmtId="0" fontId="12" fillId="0" borderId="0" xfId="0" applyFont="1" applyFill="1" applyBorder="1"/>
    <xf numFmtId="0" fontId="2" fillId="0" borderId="2" xfId="6" applyNumberFormat="1" applyFont="1" applyFill="1" applyBorder="1" applyAlignment="1" applyProtection="1">
      <alignment horizontal="right" vertical="top" wrapText="1"/>
    </xf>
    <xf numFmtId="0" fontId="2" fillId="0" borderId="2" xfId="6" applyNumberFormat="1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vertical="top"/>
    </xf>
    <xf numFmtId="39" fontId="1" fillId="0" borderId="2" xfId="11" applyFont="1" applyFill="1" applyBorder="1" applyAlignment="1" applyProtection="1">
      <alignment horizontal="left" vertical="top"/>
    </xf>
    <xf numFmtId="4" fontId="1" fillId="0" borderId="2" xfId="11" applyNumberFormat="1" applyFont="1" applyFill="1" applyBorder="1" applyAlignment="1" applyProtection="1">
      <alignment horizontal="right" vertical="top"/>
    </xf>
    <xf numFmtId="168" fontId="1" fillId="0" borderId="2" xfId="11" applyNumberFormat="1" applyFont="1" applyFill="1" applyBorder="1" applyAlignment="1" applyProtection="1">
      <alignment horizontal="center" vertical="top"/>
    </xf>
    <xf numFmtId="0" fontId="1" fillId="0" borderId="0" xfId="6" applyFont="1" applyFill="1" applyBorder="1" applyAlignment="1">
      <alignment vertical="top"/>
    </xf>
    <xf numFmtId="39" fontId="1" fillId="0" borderId="2" xfId="29" applyNumberFormat="1" applyFont="1" applyFill="1" applyBorder="1" applyAlignment="1" applyProtection="1">
      <alignment vertical="top"/>
      <protection locked="0"/>
    </xf>
    <xf numFmtId="166" fontId="19" fillId="0" borderId="5" xfId="0" applyNumberFormat="1" applyFont="1" applyFill="1" applyBorder="1" applyAlignment="1" applyProtection="1">
      <alignment horizontal="right" vertical="top"/>
    </xf>
    <xf numFmtId="166" fontId="16" fillId="0" borderId="5" xfId="0" applyNumberFormat="1" applyFont="1" applyFill="1" applyBorder="1" applyAlignment="1" applyProtection="1">
      <alignment horizontal="right" vertical="top"/>
    </xf>
    <xf numFmtId="39" fontId="11" fillId="0" borderId="2" xfId="29" applyNumberFormat="1" applyFont="1" applyFill="1" applyBorder="1" applyAlignment="1" applyProtection="1">
      <alignment vertical="top" wrapText="1"/>
      <protection locked="0"/>
    </xf>
    <xf numFmtId="166" fontId="12" fillId="0" borderId="5" xfId="0" applyNumberFormat="1" applyFont="1" applyFill="1" applyBorder="1" applyAlignment="1" applyProtection="1">
      <alignment horizontal="right" vertical="top"/>
    </xf>
    <xf numFmtId="166" fontId="1" fillId="0" borderId="5" xfId="0" applyNumberFormat="1" applyFont="1" applyFill="1" applyBorder="1" applyAlignment="1" applyProtection="1">
      <alignment horizontal="right" vertical="top"/>
    </xf>
    <xf numFmtId="4" fontId="1" fillId="0" borderId="2" xfId="19" applyNumberFormat="1" applyFont="1" applyFill="1" applyBorder="1" applyAlignment="1" applyProtection="1">
      <alignment horizontal="right" vertical="top" wrapText="1"/>
      <protection locked="0"/>
    </xf>
    <xf numFmtId="4" fontId="1" fillId="0" borderId="5" xfId="4" applyNumberFormat="1" applyFont="1" applyFill="1" applyBorder="1" applyAlignment="1" applyProtection="1">
      <alignment vertical="top"/>
      <protection locked="0"/>
    </xf>
    <xf numFmtId="4" fontId="1" fillId="3" borderId="4" xfId="1" applyNumberFormat="1" applyFont="1" applyFill="1" applyBorder="1" applyAlignment="1" applyProtection="1">
      <alignment vertical="top"/>
      <protection locked="0"/>
    </xf>
    <xf numFmtId="0" fontId="1" fillId="3" borderId="4" xfId="6" applyNumberFormat="1" applyFont="1" applyFill="1" applyBorder="1" applyAlignment="1" applyProtection="1">
      <alignment horizontal="left" vertical="top"/>
    </xf>
    <xf numFmtId="0" fontId="1" fillId="3" borderId="4" xfId="0" applyNumberFormat="1" applyFont="1" applyFill="1" applyBorder="1" applyAlignment="1" applyProtection="1">
      <alignment horizontal="right" vertical="top" wrapText="1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1" fillId="0" borderId="2" xfId="6" applyFont="1" applyFill="1" applyBorder="1" applyAlignment="1" applyProtection="1">
      <alignment horizontal="right" vertical="top"/>
    </xf>
    <xf numFmtId="0" fontId="1" fillId="0" borderId="2" xfId="6" applyFont="1" applyFill="1" applyBorder="1" applyAlignment="1" applyProtection="1">
      <alignment vertical="top" wrapText="1"/>
    </xf>
    <xf numFmtId="39" fontId="1" fillId="3" borderId="4" xfId="11" applyFont="1" applyFill="1" applyBorder="1" applyAlignment="1" applyProtection="1">
      <alignment horizontal="left" vertical="top"/>
    </xf>
    <xf numFmtId="4" fontId="1" fillId="3" borderId="4" xfId="11" applyNumberFormat="1" applyFont="1" applyFill="1" applyBorder="1" applyAlignment="1" applyProtection="1">
      <alignment horizontal="right" vertical="top"/>
    </xf>
    <xf numFmtId="168" fontId="1" fillId="3" borderId="4" xfId="11" applyNumberFormat="1" applyFont="1" applyFill="1" applyBorder="1" applyAlignment="1" applyProtection="1">
      <alignment horizontal="center" vertical="top"/>
    </xf>
    <xf numFmtId="166" fontId="1" fillId="7" borderId="4" xfId="6" applyNumberFormat="1" applyFont="1" applyFill="1" applyBorder="1" applyAlignment="1" applyProtection="1">
      <alignment horizontal="right" vertical="top"/>
    </xf>
    <xf numFmtId="0" fontId="1" fillId="2" borderId="0" xfId="2" quotePrefix="1" applyFont="1" applyFill="1" applyBorder="1" applyAlignment="1" applyProtection="1">
      <alignment horizontal="left" vertical="top"/>
    </xf>
    <xf numFmtId="0" fontId="1" fillId="2" borderId="0" xfId="2" applyFont="1" applyFill="1" applyBorder="1" applyAlignment="1" applyProtection="1">
      <alignment vertical="top" wrapText="1"/>
    </xf>
    <xf numFmtId="4" fontId="1" fillId="2" borderId="0" xfId="4" quotePrefix="1" applyNumberFormat="1" applyFont="1" applyFill="1" applyBorder="1" applyAlignment="1" applyProtection="1">
      <alignment vertical="top"/>
    </xf>
    <xf numFmtId="4" fontId="1" fillId="2" borderId="0" xfId="4" applyNumberFormat="1" applyFont="1" applyFill="1" applyAlignment="1" applyProtection="1">
      <alignment horizontal="center" vertical="top"/>
    </xf>
    <xf numFmtId="4" fontId="1" fillId="3" borderId="0" xfId="4" applyNumberFormat="1" applyFont="1" applyFill="1" applyBorder="1" applyAlignment="1" applyProtection="1">
      <alignment vertical="top" wrapText="1"/>
    </xf>
    <xf numFmtId="4" fontId="1" fillId="2" borderId="0" xfId="5" applyNumberFormat="1" applyFont="1" applyFill="1" applyBorder="1" applyAlignment="1" applyProtection="1">
      <alignment horizontal="right" vertical="top" wrapText="1"/>
    </xf>
    <xf numFmtId="165" fontId="2" fillId="4" borderId="1" xfId="3" applyNumberFormat="1" applyFont="1" applyFill="1" applyBorder="1" applyAlignment="1" applyProtection="1">
      <alignment horizontal="center" vertical="top"/>
    </xf>
    <xf numFmtId="165" fontId="2" fillId="4" borderId="1" xfId="3" applyNumberFormat="1" applyFont="1" applyFill="1" applyBorder="1" applyAlignment="1" applyProtection="1">
      <alignment horizontal="center" vertical="top" wrapText="1"/>
    </xf>
    <xf numFmtId="4" fontId="2" fillId="4" borderId="1" xfId="4" applyNumberFormat="1" applyFont="1" applyFill="1" applyBorder="1" applyAlignment="1" applyProtection="1">
      <alignment vertical="top"/>
    </xf>
    <xf numFmtId="4" fontId="2" fillId="4" borderId="1" xfId="4" applyNumberFormat="1" applyFont="1" applyFill="1" applyBorder="1" applyAlignment="1" applyProtection="1">
      <alignment horizontal="center" vertical="top"/>
    </xf>
    <xf numFmtId="165" fontId="2" fillId="5" borderId="2" xfId="3" applyNumberFormat="1" applyFont="1" applyFill="1" applyBorder="1" applyAlignment="1" applyProtection="1">
      <alignment horizontal="center" vertical="top"/>
    </xf>
    <xf numFmtId="165" fontId="2" fillId="5" borderId="2" xfId="3" applyNumberFormat="1" applyFont="1" applyFill="1" applyBorder="1" applyAlignment="1" applyProtection="1">
      <alignment horizontal="center" vertical="top" wrapText="1"/>
    </xf>
    <xf numFmtId="4" fontId="2" fillId="5" borderId="2" xfId="4" applyNumberFormat="1" applyFont="1" applyFill="1" applyBorder="1" applyAlignment="1" applyProtection="1">
      <alignment vertical="top"/>
    </xf>
    <xf numFmtId="4" fontId="2" fillId="5" borderId="2" xfId="4" applyNumberFormat="1" applyFont="1" applyFill="1" applyBorder="1" applyAlignment="1" applyProtection="1">
      <alignment horizontal="center" vertical="top"/>
    </xf>
    <xf numFmtId="0" fontId="1" fillId="3" borderId="2" xfId="13" applyFont="1" applyFill="1" applyBorder="1" applyAlignment="1" applyProtection="1">
      <alignment vertical="top"/>
    </xf>
    <xf numFmtId="168" fontId="1" fillId="3" borderId="2" xfId="13" applyNumberFormat="1" applyFont="1" applyFill="1" applyBorder="1" applyAlignment="1" applyProtection="1">
      <alignment vertical="top"/>
    </xf>
    <xf numFmtId="0" fontId="2" fillId="3" borderId="2" xfId="13" applyFont="1" applyFill="1" applyBorder="1" applyAlignment="1" applyProtection="1">
      <alignment vertical="top"/>
    </xf>
    <xf numFmtId="168" fontId="1" fillId="3" borderId="3" xfId="13" applyNumberFormat="1" applyFont="1" applyFill="1" applyBorder="1" applyAlignment="1" applyProtection="1">
      <alignment vertical="top"/>
    </xf>
    <xf numFmtId="168" fontId="1" fillId="3" borderId="2" xfId="13" applyNumberFormat="1" applyFont="1" applyFill="1" applyBorder="1" applyAlignment="1" applyProtection="1">
      <alignment horizontal="center" vertical="top"/>
    </xf>
    <xf numFmtId="39" fontId="1" fillId="3" borderId="2" xfId="0" applyNumberFormat="1" applyFont="1" applyFill="1" applyBorder="1" applyAlignment="1" applyProtection="1">
      <alignment vertical="top" wrapText="1"/>
    </xf>
    <xf numFmtId="0" fontId="2" fillId="3" borderId="2" xfId="13" applyFont="1" applyFill="1" applyBorder="1" applyAlignment="1" applyProtection="1">
      <alignment horizontal="left" vertical="top" wrapText="1"/>
    </xf>
    <xf numFmtId="4" fontId="1" fillId="3" borderId="2" xfId="15" applyNumberFormat="1" applyFont="1" applyFill="1" applyBorder="1" applyAlignment="1" applyProtection="1">
      <alignment vertical="top"/>
    </xf>
    <xf numFmtId="43" fontId="1" fillId="3" borderId="2" xfId="15" applyFont="1" applyFill="1" applyBorder="1" applyAlignment="1" applyProtection="1">
      <alignment horizontal="center" vertical="top"/>
    </xf>
    <xf numFmtId="0" fontId="1" fillId="3" borderId="5" xfId="13" applyFont="1" applyFill="1" applyBorder="1" applyAlignment="1" applyProtection="1">
      <alignment vertical="top"/>
    </xf>
    <xf numFmtId="0" fontId="1" fillId="3" borderId="0" xfId="13" applyFont="1" applyFill="1" applyBorder="1" applyAlignment="1" applyProtection="1">
      <alignment vertical="top"/>
    </xf>
    <xf numFmtId="0" fontId="14" fillId="3" borderId="2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 wrapText="1"/>
    </xf>
    <xf numFmtId="0" fontId="0" fillId="3" borderId="0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2" fillId="3" borderId="0" xfId="13" applyFont="1" applyFill="1" applyBorder="1" applyAlignment="1" applyProtection="1">
      <alignment vertical="top" wrapText="1"/>
    </xf>
    <xf numFmtId="4" fontId="1" fillId="3" borderId="2" xfId="13" applyNumberFormat="1" applyFont="1" applyFill="1" applyBorder="1" applyAlignment="1" applyProtection="1">
      <alignment vertical="top" wrapText="1"/>
    </xf>
    <xf numFmtId="4" fontId="1" fillId="3" borderId="3" xfId="13" applyNumberFormat="1" applyFont="1" applyFill="1" applyBorder="1" applyAlignment="1" applyProtection="1">
      <alignment horizontal="justify" vertical="top" wrapText="1"/>
    </xf>
    <xf numFmtId="4" fontId="1" fillId="3" borderId="3" xfId="13" applyNumberFormat="1" applyFont="1" applyFill="1" applyBorder="1" applyAlignment="1" applyProtection="1">
      <alignment vertical="top" wrapText="1"/>
    </xf>
    <xf numFmtId="0" fontId="1" fillId="3" borderId="2" xfId="13" applyFont="1" applyFill="1" applyBorder="1" applyAlignment="1" applyProtection="1">
      <alignment horizontal="left" vertical="top" wrapText="1"/>
    </xf>
    <xf numFmtId="0" fontId="1" fillId="3" borderId="2" xfId="13" applyFont="1" applyFill="1" applyBorder="1" applyAlignment="1" applyProtection="1">
      <alignment vertical="top" wrapText="1"/>
    </xf>
    <xf numFmtId="168" fontId="1" fillId="3" borderId="6" xfId="13" applyNumberFormat="1" applyFont="1" applyFill="1" applyBorder="1" applyAlignment="1" applyProtection="1">
      <alignment vertical="top"/>
    </xf>
    <xf numFmtId="168" fontId="1" fillId="3" borderId="4" xfId="13" applyNumberFormat="1" applyFont="1" applyFill="1" applyBorder="1" applyAlignment="1" applyProtection="1">
      <alignment horizontal="center" vertical="top"/>
    </xf>
    <xf numFmtId="168" fontId="12" fillId="3" borderId="3" xfId="13" applyNumberFormat="1" applyFont="1" applyFill="1" applyBorder="1" applyAlignment="1" applyProtection="1">
      <alignment vertical="top"/>
    </xf>
    <xf numFmtId="0" fontId="2" fillId="3" borderId="2" xfId="13" applyFont="1" applyFill="1" applyBorder="1" applyAlignment="1" applyProtection="1">
      <alignment vertical="top" wrapText="1"/>
    </xf>
    <xf numFmtId="0" fontId="1" fillId="0" borderId="2" xfId="0" applyFont="1" applyBorder="1" applyAlignment="1" applyProtection="1">
      <alignment wrapText="1"/>
    </xf>
    <xf numFmtId="1" fontId="2" fillId="2" borderId="2" xfId="6" applyNumberFormat="1" applyFont="1" applyFill="1" applyBorder="1" applyAlignment="1" applyProtection="1">
      <alignment horizontal="center"/>
    </xf>
    <xf numFmtId="0" fontId="2" fillId="2" borderId="2" xfId="6" applyFont="1" applyFill="1" applyBorder="1" applyProtection="1"/>
    <xf numFmtId="4" fontId="1" fillId="2" borderId="2" xfId="0" applyNumberFormat="1" applyFont="1" applyFill="1" applyBorder="1" applyAlignment="1" applyProtection="1">
      <alignment vertical="center"/>
    </xf>
    <xf numFmtId="164" fontId="1" fillId="2" borderId="2" xfId="16" applyFont="1" applyFill="1" applyBorder="1" applyAlignment="1" applyProtection="1">
      <alignment horizontal="center" vertical="center"/>
    </xf>
    <xf numFmtId="0" fontId="1" fillId="2" borderId="2" xfId="6" applyFont="1" applyFill="1" applyBorder="1" applyAlignment="1" applyProtection="1">
      <alignment horizontal="right"/>
    </xf>
    <xf numFmtId="0" fontId="1" fillId="2" borderId="2" xfId="6" applyFont="1" applyFill="1" applyBorder="1" applyAlignment="1" applyProtection="1">
      <alignment horizontal="left"/>
    </xf>
    <xf numFmtId="0" fontId="2" fillId="2" borderId="2" xfId="6" applyFont="1" applyFill="1" applyBorder="1" applyAlignment="1" applyProtection="1">
      <alignment horizontal="right"/>
    </xf>
    <xf numFmtId="0" fontId="2" fillId="2" borderId="2" xfId="6" applyFont="1" applyFill="1" applyBorder="1" applyAlignment="1" applyProtection="1">
      <alignment horizontal="left"/>
    </xf>
    <xf numFmtId="0" fontId="1" fillId="2" borderId="2" xfId="6" applyFont="1" applyFill="1" applyBorder="1" applyAlignment="1" applyProtection="1">
      <alignment horizontal="right" vertical="top"/>
    </xf>
    <xf numFmtId="0" fontId="1" fillId="2" borderId="2" xfId="6" applyFont="1" applyFill="1" applyBorder="1" applyAlignment="1" applyProtection="1">
      <alignment horizontal="left" vertical="top" wrapText="1"/>
    </xf>
    <xf numFmtId="0" fontId="1" fillId="2" borderId="2" xfId="6" applyFont="1" applyFill="1" applyBorder="1" applyAlignment="1" applyProtection="1">
      <alignment horizontal="left" wrapText="1"/>
    </xf>
    <xf numFmtId="164" fontId="1" fillId="2" borderId="2" xfId="16" applyFont="1" applyFill="1" applyBorder="1" applyAlignment="1" applyProtection="1">
      <alignment horizontal="center"/>
    </xf>
    <xf numFmtId="167" fontId="1" fillId="2" borderId="2" xfId="6" applyNumberFormat="1" applyFont="1" applyFill="1" applyBorder="1" applyAlignment="1" applyProtection="1">
      <alignment horizontal="right"/>
    </xf>
    <xf numFmtId="2" fontId="1" fillId="2" borderId="2" xfId="6" applyNumberFormat="1" applyFont="1" applyFill="1" applyBorder="1" applyAlignment="1" applyProtection="1">
      <alignment horizontal="right"/>
    </xf>
    <xf numFmtId="49" fontId="1" fillId="2" borderId="2" xfId="11" applyNumberFormat="1" applyFont="1" applyFill="1" applyBorder="1" applyAlignment="1" applyProtection="1">
      <alignment vertical="center" wrapText="1"/>
    </xf>
    <xf numFmtId="39" fontId="1" fillId="2" borderId="2" xfId="12" applyNumberFormat="1" applyFont="1" applyFill="1" applyBorder="1" applyAlignment="1" applyProtection="1">
      <alignment vertical="center" wrapText="1"/>
    </xf>
    <xf numFmtId="167" fontId="1" fillId="2" borderId="2" xfId="6" applyNumberFormat="1" applyFont="1" applyFill="1" applyBorder="1" applyAlignment="1" applyProtection="1">
      <alignment horizontal="right" vertical="top" wrapText="1"/>
    </xf>
    <xf numFmtId="0" fontId="1" fillId="2" borderId="2" xfId="6" applyNumberFormat="1" applyFont="1" applyFill="1" applyBorder="1" applyAlignment="1" applyProtection="1">
      <alignment vertical="top" wrapText="1"/>
    </xf>
    <xf numFmtId="164" fontId="1" fillId="2" borderId="2" xfId="16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vertical="center"/>
    </xf>
    <xf numFmtId="4" fontId="1" fillId="3" borderId="2" xfId="4" applyNumberFormat="1" applyFont="1" applyFill="1" applyBorder="1" applyAlignment="1" applyProtection="1">
      <alignment horizontal="right" vertical="top" wrapText="1"/>
    </xf>
    <xf numFmtId="0" fontId="2" fillId="0" borderId="2" xfId="29" applyNumberFormat="1" applyFont="1" applyFill="1" applyBorder="1" applyAlignment="1" applyProtection="1">
      <alignment horizontal="right" vertical="top" wrapText="1"/>
    </xf>
    <xf numFmtId="0" fontId="2" fillId="0" borderId="2" xfId="29" applyNumberFormat="1" applyFont="1" applyFill="1" applyBorder="1" applyAlignment="1" applyProtection="1">
      <alignment horizontal="left" vertical="top" wrapText="1"/>
    </xf>
    <xf numFmtId="39" fontId="1" fillId="0" borderId="2" xfId="29" applyNumberFormat="1" applyFont="1" applyFill="1" applyBorder="1" applyAlignment="1" applyProtection="1">
      <alignment horizontal="right" vertical="top"/>
    </xf>
    <xf numFmtId="0" fontId="1" fillId="0" borderId="2" xfId="29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wrapText="1"/>
    </xf>
    <xf numFmtId="4" fontId="16" fillId="0" borderId="3" xfId="0" applyNumberFormat="1" applyFont="1" applyFill="1" applyBorder="1" applyAlignment="1" applyProtection="1"/>
    <xf numFmtId="165" fontId="16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4" fontId="1" fillId="0" borderId="3" xfId="0" applyNumberFormat="1" applyFont="1" applyFill="1" applyBorder="1" applyAlignment="1" applyProtection="1">
      <alignment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0" fontId="11" fillId="0" borderId="2" xfId="29" applyNumberFormat="1" applyFont="1" applyFill="1" applyBorder="1" applyAlignment="1" applyProtection="1">
      <alignment horizontal="right" vertical="top" wrapText="1"/>
    </xf>
    <xf numFmtId="0" fontId="1" fillId="0" borderId="2" xfId="29" applyNumberFormat="1" applyFont="1" applyFill="1" applyBorder="1" applyAlignment="1" applyProtection="1">
      <alignment vertical="top" wrapText="1"/>
    </xf>
    <xf numFmtId="0" fontId="0" fillId="0" borderId="2" xfId="29" applyNumberFormat="1" applyFont="1" applyFill="1" applyBorder="1" applyAlignment="1" applyProtection="1">
      <alignment horizontal="center" vertical="top" wrapText="1"/>
    </xf>
    <xf numFmtId="4" fontId="16" fillId="0" borderId="3" xfId="0" applyNumberFormat="1" applyFont="1" applyFill="1" applyBorder="1" applyAlignment="1" applyProtection="1">
      <alignment vertical="top"/>
    </xf>
    <xf numFmtId="165" fontId="16" fillId="0" borderId="2" xfId="0" applyNumberFormat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wrapText="1"/>
    </xf>
    <xf numFmtId="4" fontId="12" fillId="0" borderId="3" xfId="0" applyNumberFormat="1" applyFont="1" applyFill="1" applyBorder="1" applyAlignment="1" applyProtection="1"/>
    <xf numFmtId="165" fontId="12" fillId="0" borderId="2" xfId="0" applyNumberFormat="1" applyFont="1" applyFill="1" applyBorder="1" applyAlignment="1" applyProtection="1">
      <alignment horizontal="center"/>
    </xf>
    <xf numFmtId="0" fontId="1" fillId="3" borderId="2" xfId="29" applyNumberFormat="1" applyFont="1" applyFill="1" applyBorder="1" applyAlignment="1" applyProtection="1">
      <alignment horizontal="right" vertical="top" wrapText="1"/>
    </xf>
    <xf numFmtId="0" fontId="1" fillId="3" borderId="2" xfId="29" applyNumberFormat="1" applyFont="1" applyFill="1" applyBorder="1" applyAlignment="1" applyProtection="1">
      <alignment horizontal="left" vertical="top" wrapText="1"/>
    </xf>
    <xf numFmtId="39" fontId="1" fillId="3" borderId="2" xfId="29" applyNumberFormat="1" applyFont="1" applyFill="1" applyBorder="1" applyAlignment="1" applyProtection="1">
      <alignment vertical="top"/>
    </xf>
    <xf numFmtId="0" fontId="1" fillId="3" borderId="2" xfId="29" applyNumberFormat="1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vertical="top" wrapText="1"/>
    </xf>
    <xf numFmtId="4" fontId="11" fillId="3" borderId="5" xfId="0" applyNumberFormat="1" applyFont="1" applyFill="1" applyBorder="1" applyAlignment="1" applyProtection="1">
      <alignment vertical="top"/>
    </xf>
    <xf numFmtId="4" fontId="11" fillId="3" borderId="2" xfId="0" applyNumberFormat="1" applyFont="1" applyFill="1" applyBorder="1" applyAlignment="1" applyProtection="1">
      <alignment horizontal="center" vertical="top"/>
    </xf>
    <xf numFmtId="2" fontId="2" fillId="3" borderId="2" xfId="0" applyNumberFormat="1" applyFont="1" applyFill="1" applyBorder="1" applyAlignment="1" applyProtection="1">
      <alignment horizontal="center" vertical="top"/>
    </xf>
    <xf numFmtId="39" fontId="2" fillId="3" borderId="2" xfId="0" applyNumberFormat="1" applyFont="1" applyFill="1" applyBorder="1" applyAlignment="1" applyProtection="1">
      <alignment horizontal="left" vertical="top"/>
    </xf>
    <xf numFmtId="43" fontId="2" fillId="3" borderId="2" xfId="16" applyNumberFormat="1" applyFont="1" applyFill="1" applyBorder="1" applyAlignment="1" applyProtection="1">
      <alignment horizontal="center" vertical="top"/>
    </xf>
    <xf numFmtId="39" fontId="2" fillId="3" borderId="2" xfId="0" applyNumberFormat="1" applyFont="1" applyFill="1" applyBorder="1" applyAlignment="1" applyProtection="1">
      <alignment horizontal="center" vertical="top"/>
    </xf>
    <xf numFmtId="172" fontId="1" fillId="3" borderId="2" xfId="12" applyNumberFormat="1" applyFont="1" applyFill="1" applyBorder="1" applyAlignment="1" applyProtection="1">
      <alignment vertical="top" wrapText="1"/>
    </xf>
    <xf numFmtId="0" fontId="1" fillId="3" borderId="2" xfId="12" applyFont="1" applyFill="1" applyBorder="1" applyAlignment="1" applyProtection="1">
      <alignment horizontal="left" vertical="top" wrapText="1"/>
    </xf>
    <xf numFmtId="4" fontId="1" fillId="3" borderId="2" xfId="4" applyNumberFormat="1" applyFont="1" applyFill="1" applyBorder="1" applyAlignment="1" applyProtection="1">
      <alignment horizontal="right" wrapText="1"/>
    </xf>
    <xf numFmtId="168" fontId="1" fillId="3" borderId="2" xfId="12" applyNumberFormat="1" applyFont="1" applyFill="1" applyBorder="1" applyAlignment="1" applyProtection="1">
      <alignment horizontal="center" wrapText="1"/>
    </xf>
    <xf numFmtId="0" fontId="1" fillId="3" borderId="2" xfId="12" applyFont="1" applyFill="1" applyBorder="1" applyAlignment="1" applyProtection="1">
      <alignment vertical="top" wrapText="1"/>
    </xf>
    <xf numFmtId="168" fontId="1" fillId="3" borderId="2" xfId="12" applyNumberFormat="1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74" fontId="16" fillId="3" borderId="2" xfId="0" applyNumberFormat="1" applyFont="1" applyFill="1" applyBorder="1" applyAlignment="1" applyProtection="1">
      <alignment horizontal="right" vertical="center" wrapText="1"/>
    </xf>
    <xf numFmtId="165" fontId="16" fillId="3" borderId="2" xfId="0" applyNumberFormat="1" applyFont="1" applyFill="1" applyBorder="1" applyAlignment="1" applyProtection="1">
      <alignment horizontal="center" vertical="center"/>
    </xf>
    <xf numFmtId="175" fontId="1" fillId="3" borderId="2" xfId="12" applyNumberFormat="1" applyFont="1" applyFill="1" applyBorder="1" applyAlignment="1" applyProtection="1">
      <alignment vertical="top" wrapText="1"/>
    </xf>
    <xf numFmtId="174" fontId="1" fillId="3" borderId="2" xfId="12" applyNumberFormat="1" applyFont="1" applyFill="1" applyBorder="1" applyAlignment="1" applyProtection="1">
      <alignment vertical="top" wrapText="1"/>
    </xf>
    <xf numFmtId="39" fontId="1" fillId="3" borderId="2" xfId="0" applyNumberFormat="1" applyFont="1" applyFill="1" applyBorder="1" applyAlignment="1" applyProtection="1">
      <alignment horizontal="left" vertical="top"/>
    </xf>
    <xf numFmtId="43" fontId="1" fillId="3" borderId="2" xfId="16" applyNumberFormat="1" applyFont="1" applyFill="1" applyBorder="1" applyAlignment="1" applyProtection="1">
      <alignment horizontal="right" wrapText="1"/>
    </xf>
    <xf numFmtId="39" fontId="1" fillId="3" borderId="2" xfId="0" applyNumberFormat="1" applyFont="1" applyFill="1" applyBorder="1" applyAlignment="1" applyProtection="1">
      <alignment horizontal="center" vertical="top"/>
    </xf>
    <xf numFmtId="174" fontId="16" fillId="3" borderId="2" xfId="0" applyNumberFormat="1" applyFont="1" applyFill="1" applyBorder="1" applyAlignment="1" applyProtection="1">
      <alignment horizontal="right" vertical="top" wrapText="1"/>
    </xf>
    <xf numFmtId="165" fontId="16" fillId="3" borderId="2" xfId="0" applyNumberFormat="1" applyFont="1" applyFill="1" applyBorder="1" applyAlignment="1" applyProtection="1">
      <alignment horizontal="center" vertical="top"/>
    </xf>
    <xf numFmtId="165" fontId="1" fillId="3" borderId="2" xfId="0" applyNumberFormat="1" applyFont="1" applyFill="1" applyBorder="1" applyAlignment="1" applyProtection="1">
      <alignment horizontal="justify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43" fontId="1" fillId="3" borderId="2" xfId="16" applyNumberFormat="1" applyFont="1" applyFill="1" applyBorder="1" applyAlignment="1" applyProtection="1">
      <alignment horizontal="right" vertical="top" wrapText="1"/>
    </xf>
    <xf numFmtId="2" fontId="16" fillId="8" borderId="2" xfId="21" applyNumberFormat="1" applyFont="1" applyFill="1" applyBorder="1" applyAlignment="1" applyProtection="1">
      <alignment horizontal="right" vertical="top" wrapText="1"/>
    </xf>
    <xf numFmtId="0" fontId="2" fillId="8" borderId="2" xfId="0" applyFont="1" applyFill="1" applyBorder="1" applyAlignment="1" applyProtection="1">
      <alignment horizontal="center" vertical="top" wrapText="1"/>
    </xf>
    <xf numFmtId="174" fontId="16" fillId="8" borderId="2" xfId="0" applyNumberFormat="1" applyFont="1" applyFill="1" applyBorder="1" applyAlignment="1" applyProtection="1">
      <alignment horizontal="right" vertical="top" wrapText="1"/>
    </xf>
    <xf numFmtId="0" fontId="1" fillId="8" borderId="2" xfId="0" applyFont="1" applyFill="1" applyBorder="1" applyAlignment="1" applyProtection="1">
      <alignment horizontal="center" vertical="top"/>
    </xf>
    <xf numFmtId="2" fontId="1" fillId="3" borderId="2" xfId="12" applyNumberFormat="1" applyFont="1" applyFill="1" applyBorder="1" applyAlignment="1" applyProtection="1">
      <alignment vertical="top" wrapText="1"/>
    </xf>
    <xf numFmtId="165" fontId="1" fillId="3" borderId="2" xfId="0" applyNumberFormat="1" applyFont="1" applyFill="1" applyBorder="1" applyAlignment="1" applyProtection="1">
      <alignment vertical="top" wrapText="1"/>
    </xf>
    <xf numFmtId="2" fontId="1" fillId="3" borderId="2" xfId="0" applyNumberFormat="1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justify" wrapText="1"/>
    </xf>
    <xf numFmtId="4" fontId="1" fillId="3" borderId="2" xfId="16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justify" vertical="top"/>
    </xf>
    <xf numFmtId="4" fontId="1" fillId="3" borderId="2" xfId="16" applyNumberFormat="1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4" fontId="1" fillId="3" borderId="2" xfId="16" applyNumberFormat="1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justify" vertical="top" wrapText="1"/>
    </xf>
    <xf numFmtId="4" fontId="1" fillId="0" borderId="2" xfId="31" applyNumberFormat="1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2" fontId="16" fillId="7" borderId="2" xfId="21" applyNumberFormat="1" applyFont="1" applyFill="1" applyBorder="1" applyAlignment="1" applyProtection="1">
      <alignment horizontal="right" vertical="top" wrapText="1"/>
    </xf>
    <xf numFmtId="0" fontId="2" fillId="7" borderId="2" xfId="0" applyFont="1" applyFill="1" applyBorder="1" applyAlignment="1" applyProtection="1">
      <alignment horizontal="center" vertical="top" wrapText="1"/>
    </xf>
    <xf numFmtId="174" fontId="16" fillId="7" borderId="2" xfId="0" applyNumberFormat="1" applyFont="1" applyFill="1" applyBorder="1" applyAlignment="1" applyProtection="1">
      <alignment horizontal="right" vertical="top" wrapText="1"/>
    </xf>
    <xf numFmtId="0" fontId="1" fillId="7" borderId="0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164" fontId="1" fillId="2" borderId="2" xfId="16" applyFont="1" applyFill="1" applyBorder="1" applyAlignment="1" applyProtection="1">
      <alignment vertical="top"/>
    </xf>
    <xf numFmtId="164" fontId="1" fillId="2" borderId="2" xfId="16" applyFont="1" applyFill="1" applyBorder="1" applyAlignment="1" applyProtection="1">
      <alignment horizontal="center" vertical="top"/>
    </xf>
    <xf numFmtId="4" fontId="1" fillId="2" borderId="0" xfId="5" applyNumberFormat="1" applyFont="1" applyFill="1" applyAlignment="1" applyProtection="1">
      <alignment horizontal="right" vertical="top" wrapText="1"/>
    </xf>
    <xf numFmtId="0" fontId="19" fillId="3" borderId="2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left" vertical="top" wrapText="1"/>
    </xf>
    <xf numFmtId="0" fontId="19" fillId="3" borderId="2" xfId="0" applyFont="1" applyFill="1" applyBorder="1" applyAlignment="1" applyProtection="1">
      <alignment vertical="top"/>
    </xf>
    <xf numFmtId="0" fontId="19" fillId="3" borderId="5" xfId="0" applyFont="1" applyFill="1" applyBorder="1" applyAlignment="1" applyProtection="1">
      <alignment horizontal="center" vertical="top"/>
    </xf>
    <xf numFmtId="0" fontId="20" fillId="3" borderId="2" xfId="0" applyFont="1" applyFill="1" applyBorder="1" applyAlignment="1" applyProtection="1">
      <alignment horizontal="right" vertical="top" wrapText="1"/>
    </xf>
    <xf numFmtId="4" fontId="1" fillId="3" borderId="2" xfId="0" applyNumberFormat="1" applyFont="1" applyFill="1" applyBorder="1" applyAlignment="1" applyProtection="1">
      <alignment horizontal="center" vertical="top" wrapText="1"/>
    </xf>
    <xf numFmtId="0" fontId="21" fillId="3" borderId="2" xfId="0" applyFont="1" applyFill="1" applyBorder="1" applyAlignment="1" applyProtection="1">
      <alignment horizontal="right" vertical="top" wrapText="1"/>
    </xf>
    <xf numFmtId="2" fontId="21" fillId="3" borderId="2" xfId="0" applyNumberFormat="1" applyFont="1" applyFill="1" applyBorder="1" applyAlignment="1" applyProtection="1">
      <alignment horizontal="right" vertical="top" wrapText="1"/>
    </xf>
    <xf numFmtId="0" fontId="2" fillId="7" borderId="4" xfId="7" applyFont="1" applyFill="1" applyBorder="1" applyAlignment="1" applyProtection="1">
      <alignment horizontal="center" vertical="top" wrapText="1"/>
    </xf>
    <xf numFmtId="4" fontId="1" fillId="7" borderId="4" xfId="4" applyNumberFormat="1" applyFont="1" applyFill="1" applyBorder="1" applyAlignment="1" applyProtection="1">
      <alignment vertical="top"/>
    </xf>
    <xf numFmtId="4" fontId="1" fillId="7" borderId="4" xfId="4" applyNumberFormat="1" applyFont="1" applyFill="1" applyBorder="1" applyAlignment="1" applyProtection="1">
      <alignment horizontal="center" vertical="top"/>
    </xf>
    <xf numFmtId="167" fontId="2" fillId="2" borderId="2" xfId="6" applyNumberFormat="1" applyFont="1" applyFill="1" applyBorder="1" applyAlignment="1" applyProtection="1">
      <alignment horizontal="center" vertical="top"/>
    </xf>
    <xf numFmtId="0" fontId="2" fillId="2" borderId="2" xfId="6" applyFont="1" applyFill="1" applyBorder="1" applyAlignment="1" applyProtection="1">
      <alignment horizontal="left" vertical="top"/>
    </xf>
    <xf numFmtId="1" fontId="1" fillId="2" borderId="2" xfId="6" applyNumberFormat="1" applyFont="1" applyFill="1" applyBorder="1" applyAlignment="1" applyProtection="1">
      <alignment horizontal="right" vertical="top" wrapText="1"/>
    </xf>
    <xf numFmtId="0" fontId="1" fillId="2" borderId="2" xfId="6" applyFont="1" applyFill="1" applyBorder="1" applyAlignment="1" applyProtection="1">
      <alignment horizontal="justify" vertical="top" wrapText="1"/>
    </xf>
    <xf numFmtId="0" fontId="2" fillId="7" borderId="2" xfId="7" applyFont="1" applyFill="1" applyBorder="1" applyAlignment="1" applyProtection="1">
      <alignment horizontal="center" vertical="top" wrapText="1"/>
    </xf>
    <xf numFmtId="4" fontId="1" fillId="7" borderId="2" xfId="4" applyNumberFormat="1" applyFont="1" applyFill="1" applyBorder="1" applyAlignment="1" applyProtection="1">
      <alignment vertical="top"/>
    </xf>
    <xf numFmtId="4" fontId="1" fillId="7" borderId="2" xfId="4" applyNumberFormat="1" applyFont="1" applyFill="1" applyBorder="1" applyAlignment="1" applyProtection="1">
      <alignment horizontal="center" vertical="top"/>
    </xf>
    <xf numFmtId="0" fontId="2" fillId="3" borderId="2" xfId="7" applyFont="1" applyFill="1" applyBorder="1" applyAlignment="1" applyProtection="1">
      <alignment horizontal="center" vertical="top" wrapText="1"/>
    </xf>
    <xf numFmtId="4" fontId="1" fillId="3" borderId="2" xfId="4" applyNumberFormat="1" applyFont="1" applyFill="1" applyBorder="1" applyAlignment="1" applyProtection="1">
      <alignment vertical="top"/>
    </xf>
    <xf numFmtId="4" fontId="1" fillId="3" borderId="2" xfId="4" applyNumberFormat="1" applyFont="1" applyFill="1" applyBorder="1" applyAlignment="1" applyProtection="1">
      <alignment horizontal="center" vertical="top"/>
    </xf>
    <xf numFmtId="0" fontId="1" fillId="2" borderId="2" xfId="3" applyFont="1" applyFill="1" applyBorder="1" applyAlignment="1" applyProtection="1">
      <alignment horizontal="right" vertical="top"/>
    </xf>
    <xf numFmtId="0" fontId="2" fillId="2" borderId="2" xfId="3" applyFont="1" applyFill="1" applyBorder="1" applyAlignment="1" applyProtection="1">
      <alignment vertical="top" wrapText="1"/>
    </xf>
    <xf numFmtId="0" fontId="2" fillId="2" borderId="2" xfId="3" applyFont="1" applyFill="1" applyBorder="1" applyAlignment="1" applyProtection="1">
      <alignment horizontal="right" vertical="top" wrapText="1"/>
    </xf>
    <xf numFmtId="177" fontId="1" fillId="2" borderId="2" xfId="25" applyNumberFormat="1" applyFont="1" applyFill="1" applyBorder="1" applyAlignment="1" applyProtection="1">
      <alignment vertical="top"/>
    </xf>
    <xf numFmtId="0" fontId="1" fillId="2" borderId="2" xfId="3" applyFont="1" applyFill="1" applyBorder="1" applyAlignment="1" applyProtection="1">
      <alignment horizontal="right" vertical="top" wrapText="1"/>
    </xf>
    <xf numFmtId="10" fontId="1" fillId="2" borderId="2" xfId="25" applyNumberFormat="1" applyFont="1" applyFill="1" applyBorder="1" applyAlignment="1" applyProtection="1">
      <alignment vertical="top"/>
    </xf>
    <xf numFmtId="167" fontId="1" fillId="3" borderId="2" xfId="13" applyNumberFormat="1" applyFont="1" applyFill="1" applyBorder="1" applyAlignment="1" applyProtection="1">
      <alignment horizontal="right" vertical="top"/>
    </xf>
    <xf numFmtId="4" fontId="1" fillId="2" borderId="2" xfId="6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right" vertical="top"/>
    </xf>
    <xf numFmtId="10" fontId="1" fillId="2" borderId="2" xfId="0" applyNumberFormat="1" applyFont="1" applyFill="1" applyBorder="1" applyAlignment="1" applyProtection="1">
      <alignment horizontal="right" vertical="top"/>
    </xf>
    <xf numFmtId="0" fontId="1" fillId="2" borderId="2" xfId="26" applyFont="1" applyFill="1" applyBorder="1" applyAlignment="1" applyProtection="1">
      <alignment horizontal="right" vertical="top" wrapText="1"/>
    </xf>
    <xf numFmtId="4" fontId="1" fillId="2" borderId="2" xfId="26" applyNumberFormat="1" applyFont="1" applyFill="1" applyBorder="1" applyAlignment="1" applyProtection="1">
      <alignment horizontal="center" vertical="top"/>
    </xf>
    <xf numFmtId="165" fontId="16" fillId="3" borderId="2" xfId="0" applyNumberFormat="1" applyFont="1" applyFill="1" applyBorder="1" applyAlignment="1" applyProtection="1">
      <alignment horizontal="right" vertical="top" wrapText="1"/>
    </xf>
    <xf numFmtId="165" fontId="16" fillId="3" borderId="0" xfId="0" applyNumberFormat="1" applyFont="1" applyFill="1" applyBorder="1" applyAlignment="1" applyProtection="1">
      <alignment horizontal="center" vertical="top"/>
    </xf>
    <xf numFmtId="0" fontId="1" fillId="7" borderId="2" xfId="3" applyFont="1" applyFill="1" applyBorder="1" applyAlignment="1" applyProtection="1">
      <alignment horizontal="right" vertical="top"/>
    </xf>
    <xf numFmtId="178" fontId="2" fillId="7" borderId="2" xfId="3" applyNumberFormat="1" applyFont="1" applyFill="1" applyBorder="1" applyAlignment="1" applyProtection="1">
      <alignment horizontal="right" vertical="top" wrapText="1"/>
    </xf>
    <xf numFmtId="177" fontId="1" fillId="7" borderId="2" xfId="25" applyNumberFormat="1" applyFont="1" applyFill="1" applyBorder="1" applyAlignment="1" applyProtection="1">
      <alignment vertical="top" wrapText="1"/>
    </xf>
    <xf numFmtId="4" fontId="1" fillId="7" borderId="2" xfId="4" applyNumberFormat="1" applyFont="1" applyFill="1" applyBorder="1" applyAlignment="1" applyProtection="1">
      <alignment horizontal="center" vertical="top" wrapText="1"/>
    </xf>
    <xf numFmtId="178" fontId="2" fillId="2" borderId="2" xfId="3" applyNumberFormat="1" applyFont="1" applyFill="1" applyBorder="1" applyAlignment="1" applyProtection="1">
      <alignment vertical="top" wrapText="1"/>
    </xf>
    <xf numFmtId="177" fontId="1" fillId="2" borderId="2" xfId="25" applyNumberFormat="1" applyFont="1" applyFill="1" applyBorder="1" applyAlignment="1" applyProtection="1">
      <alignment vertical="top" wrapText="1"/>
    </xf>
    <xf numFmtId="4" fontId="1" fillId="2" borderId="2" xfId="4" applyNumberFormat="1" applyFont="1" applyFill="1" applyBorder="1" applyAlignment="1" applyProtection="1">
      <alignment horizontal="center" vertical="top" wrapText="1"/>
    </xf>
    <xf numFmtId="0" fontId="2" fillId="7" borderId="2" xfId="3" applyFont="1" applyFill="1" applyBorder="1" applyAlignment="1" applyProtection="1">
      <alignment horizontal="right" vertical="top" wrapText="1"/>
    </xf>
    <xf numFmtId="177" fontId="2" fillId="7" borderId="2" xfId="25" applyNumberFormat="1" applyFont="1" applyFill="1" applyBorder="1" applyAlignment="1" applyProtection="1">
      <alignment vertical="top" wrapText="1"/>
    </xf>
    <xf numFmtId="4" fontId="2" fillId="7" borderId="2" xfId="4" applyNumberFormat="1" applyFont="1" applyFill="1" applyBorder="1" applyAlignment="1" applyProtection="1">
      <alignment horizontal="center" vertical="top" wrapText="1"/>
    </xf>
    <xf numFmtId="177" fontId="2" fillId="2" borderId="2" xfId="25" applyNumberFormat="1" applyFont="1" applyFill="1" applyBorder="1" applyAlignment="1" applyProtection="1">
      <alignment vertical="top" wrapText="1"/>
    </xf>
    <xf numFmtId="4" fontId="2" fillId="2" borderId="2" xfId="4" applyNumberFormat="1" applyFont="1" applyFill="1" applyBorder="1" applyAlignment="1" applyProtection="1">
      <alignment horizontal="center" vertical="top" wrapText="1"/>
    </xf>
    <xf numFmtId="0" fontId="1" fillId="7" borderId="4" xfId="3" applyFont="1" applyFill="1" applyBorder="1" applyAlignment="1" applyProtection="1">
      <alignment horizontal="right" vertical="top"/>
    </xf>
    <xf numFmtId="0" fontId="2" fillId="7" borderId="4" xfId="3" applyFont="1" applyFill="1" applyBorder="1" applyAlignment="1" applyProtection="1">
      <alignment horizontal="right" vertical="top" wrapText="1"/>
    </xf>
    <xf numFmtId="4" fontId="2" fillId="7" borderId="4" xfId="4" applyNumberFormat="1" applyFont="1" applyFill="1" applyBorder="1" applyAlignment="1" applyProtection="1">
      <alignment vertical="top" wrapText="1"/>
    </xf>
    <xf numFmtId="4" fontId="2" fillId="7" borderId="4" xfId="4" applyNumberFormat="1" applyFont="1" applyFill="1" applyBorder="1" applyAlignment="1" applyProtection="1">
      <alignment horizontal="center" vertical="top" wrapText="1"/>
    </xf>
    <xf numFmtId="0" fontId="1" fillId="2" borderId="0" xfId="3" applyFont="1" applyFill="1" applyAlignment="1" applyProtection="1">
      <alignment horizontal="right" vertical="top" wrapText="1"/>
    </xf>
    <xf numFmtId="0" fontId="1" fillId="2" borderId="0" xfId="3" applyFont="1" applyFill="1" applyAlignment="1" applyProtection="1">
      <alignment vertical="top" wrapText="1"/>
    </xf>
    <xf numFmtId="4" fontId="1" fillId="2" borderId="0" xfId="4" applyNumberFormat="1" applyFont="1" applyFill="1" applyAlignment="1" applyProtection="1">
      <alignment vertical="top" wrapText="1"/>
    </xf>
    <xf numFmtId="4" fontId="1" fillId="2" borderId="0" xfId="4" applyNumberFormat="1" applyFont="1" applyFill="1" applyAlignment="1" applyProtection="1">
      <alignment horizontal="center" vertical="top" wrapText="1"/>
    </xf>
    <xf numFmtId="4" fontId="2" fillId="5" borderId="2" xfId="4" applyNumberFormat="1" applyFont="1" applyFill="1" applyBorder="1" applyAlignment="1" applyProtection="1">
      <alignment vertical="top"/>
      <protection locked="0"/>
    </xf>
    <xf numFmtId="4" fontId="2" fillId="5" borderId="2" xfId="5" applyNumberFormat="1" applyFont="1" applyFill="1" applyBorder="1" applyAlignment="1" applyProtection="1">
      <alignment horizontal="center" vertical="top" wrapText="1"/>
      <protection locked="0"/>
    </xf>
    <xf numFmtId="168" fontId="1" fillId="3" borderId="2" xfId="13" applyNumberFormat="1" applyFont="1" applyFill="1" applyBorder="1" applyAlignment="1" applyProtection="1">
      <alignment vertical="top"/>
      <protection locked="0"/>
    </xf>
    <xf numFmtId="4" fontId="1" fillId="3" borderId="2" xfId="15" applyNumberFormat="1" applyFont="1" applyFill="1" applyBorder="1" applyAlignment="1" applyProtection="1">
      <alignment vertical="top"/>
      <protection locked="0"/>
    </xf>
    <xf numFmtId="4" fontId="1" fillId="3" borderId="2" xfId="13" applyNumberFormat="1" applyFont="1" applyFill="1" applyBorder="1" applyAlignment="1" applyProtection="1">
      <alignment vertical="top" wrapText="1"/>
      <protection locked="0"/>
    </xf>
    <xf numFmtId="168" fontId="1" fillId="3" borderId="4" xfId="13" applyNumberFormat="1" applyFont="1" applyFill="1" applyBorder="1" applyAlignment="1" applyProtection="1">
      <alignment vertical="top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4" fontId="1" fillId="3" borderId="2" xfId="0" applyNumberFormat="1" applyFont="1" applyFill="1" applyBorder="1" applyAlignment="1" applyProtection="1">
      <protection locked="0"/>
    </xf>
    <xf numFmtId="4" fontId="1" fillId="2" borderId="2" xfId="0" applyNumberFormat="1" applyFont="1" applyFill="1" applyBorder="1" applyAlignment="1" applyProtection="1">
      <protection locked="0"/>
    </xf>
    <xf numFmtId="4" fontId="1" fillId="3" borderId="2" xfId="16" applyNumberFormat="1" applyFont="1" applyFill="1" applyBorder="1" applyAlignment="1" applyProtection="1">
      <alignment horizontal="right"/>
      <protection locked="0"/>
    </xf>
    <xf numFmtId="4" fontId="16" fillId="0" borderId="2" xfId="0" applyNumberFormat="1" applyFont="1" applyFill="1" applyBorder="1" applyAlignment="1" applyProtection="1">
      <protection locked="0"/>
    </xf>
    <xf numFmtId="4" fontId="1" fillId="0" borderId="2" xfId="30" applyNumberFormat="1" applyFont="1" applyFill="1" applyBorder="1" applyAlignment="1" applyProtection="1">
      <protection locked="0"/>
    </xf>
    <xf numFmtId="4" fontId="1" fillId="0" borderId="2" xfId="30" applyNumberFormat="1" applyFont="1" applyFill="1" applyBorder="1" applyAlignment="1" applyProtection="1">
      <alignment vertical="center"/>
      <protection locked="0"/>
    </xf>
    <xf numFmtId="40" fontId="1" fillId="0" borderId="2" xfId="29" applyNumberFormat="1" applyFont="1" applyFill="1" applyBorder="1" applyAlignment="1" applyProtection="1">
      <alignment horizontal="right" vertical="center" wrapText="1"/>
      <protection locked="0"/>
    </xf>
    <xf numFmtId="4" fontId="16" fillId="0" borderId="2" xfId="0" applyNumberFormat="1" applyFont="1" applyFill="1" applyBorder="1" applyAlignment="1" applyProtection="1">
      <alignment vertical="top"/>
      <protection locked="0"/>
    </xf>
    <xf numFmtId="4" fontId="1" fillId="0" borderId="2" xfId="30" applyNumberFormat="1" applyFont="1" applyFill="1" applyBorder="1" applyAlignment="1" applyProtection="1">
      <alignment vertical="top"/>
      <protection locked="0"/>
    </xf>
    <xf numFmtId="4" fontId="12" fillId="0" borderId="2" xfId="0" applyNumberFormat="1" applyFont="1" applyFill="1" applyBorder="1" applyAlignment="1" applyProtection="1">
      <protection locked="0"/>
    </xf>
    <xf numFmtId="4" fontId="12" fillId="0" borderId="2" xfId="30" applyNumberFormat="1" applyFont="1" applyFill="1" applyBorder="1" applyAlignment="1" applyProtection="1">
      <protection locked="0"/>
    </xf>
    <xf numFmtId="40" fontId="1" fillId="3" borderId="2" xfId="29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16" applyNumberFormat="1" applyFont="1" applyFill="1" applyBorder="1" applyAlignment="1" applyProtection="1">
      <alignment horizontal="center" vertical="top"/>
      <protection locked="0"/>
    </xf>
    <xf numFmtId="43" fontId="2" fillId="3" borderId="2" xfId="16" applyNumberFormat="1" applyFont="1" applyFill="1" applyBorder="1" applyAlignment="1" applyProtection="1">
      <alignment horizontal="center" vertical="top"/>
      <protection locked="0"/>
    </xf>
    <xf numFmtId="4" fontId="1" fillId="3" borderId="2" xfId="4" applyNumberFormat="1" applyFont="1" applyFill="1" applyBorder="1" applyAlignment="1" applyProtection="1">
      <alignment horizontal="right" wrapText="1"/>
      <protection locked="0"/>
    </xf>
    <xf numFmtId="4" fontId="1" fillId="3" borderId="2" xfId="19" applyNumberFormat="1" applyFont="1" applyFill="1" applyBorder="1" applyAlignment="1" applyProtection="1">
      <alignment horizontal="right" vertical="center" wrapText="1"/>
      <protection locked="0"/>
    </xf>
    <xf numFmtId="4" fontId="1" fillId="3" borderId="5" xfId="4" applyNumberFormat="1" applyFont="1" applyFill="1" applyBorder="1" applyAlignment="1" applyProtection="1">
      <alignment vertical="top"/>
      <protection locked="0"/>
    </xf>
    <xf numFmtId="43" fontId="1" fillId="3" borderId="2" xfId="16" applyNumberFormat="1" applyFont="1" applyFill="1" applyBorder="1" applyAlignment="1" applyProtection="1">
      <alignment horizontal="right" vertical="top" wrapText="1"/>
      <protection locked="0"/>
    </xf>
    <xf numFmtId="4" fontId="1" fillId="3" borderId="2" xfId="16" applyNumberFormat="1" applyFont="1" applyFill="1" applyBorder="1" applyAlignment="1" applyProtection="1">
      <alignment horizontal="right" vertical="top"/>
      <protection locked="0"/>
    </xf>
    <xf numFmtId="2" fontId="1" fillId="8" borderId="2" xfId="0" applyNumberFormat="1" applyFont="1" applyFill="1" applyBorder="1" applyAlignment="1" applyProtection="1">
      <alignment vertical="top"/>
      <protection locked="0"/>
    </xf>
    <xf numFmtId="43" fontId="2" fillId="8" borderId="2" xfId="18" applyFont="1" applyFill="1" applyBorder="1" applyAlignment="1" applyProtection="1">
      <alignment horizontal="right" vertical="top" wrapText="1"/>
      <protection locked="0"/>
    </xf>
    <xf numFmtId="4" fontId="1" fillId="3" borderId="2" xfId="16" applyNumberFormat="1" applyFont="1" applyFill="1" applyBorder="1" applyAlignment="1" applyProtection="1">
      <protection locked="0"/>
    </xf>
    <xf numFmtId="4" fontId="1" fillId="3" borderId="2" xfId="16" applyNumberFormat="1" applyFont="1" applyFill="1" applyBorder="1" applyAlignment="1" applyProtection="1">
      <alignment horizontal="right" vertical="top" wrapText="1"/>
      <protection locked="0"/>
    </xf>
    <xf numFmtId="4" fontId="1" fillId="3" borderId="2" xfId="16" applyNumberFormat="1" applyFont="1" applyFill="1" applyBorder="1" applyAlignment="1" applyProtection="1">
      <alignment vertical="top" wrapText="1"/>
      <protection locked="0"/>
    </xf>
    <xf numFmtId="4" fontId="1" fillId="3" borderId="2" xfId="16" applyNumberFormat="1" applyFont="1" applyFill="1" applyBorder="1" applyAlignment="1" applyProtection="1">
      <alignment vertical="top"/>
      <protection locked="0"/>
    </xf>
    <xf numFmtId="4" fontId="2" fillId="3" borderId="3" xfId="0" applyNumberFormat="1" applyFont="1" applyFill="1" applyBorder="1" applyAlignment="1" applyProtection="1">
      <alignment vertical="top"/>
      <protection locked="0"/>
    </xf>
    <xf numFmtId="168" fontId="1" fillId="3" borderId="2" xfId="0" applyNumberFormat="1" applyFont="1" applyFill="1" applyBorder="1" applyAlignment="1" applyProtection="1">
      <alignment vertical="top"/>
      <protection locked="0"/>
    </xf>
    <xf numFmtId="4" fontId="1" fillId="7" borderId="4" xfId="4" applyNumberFormat="1" applyFont="1" applyFill="1" applyBorder="1" applyAlignment="1" applyProtection="1">
      <alignment vertical="top"/>
      <protection locked="0"/>
    </xf>
    <xf numFmtId="4" fontId="2" fillId="7" borderId="4" xfId="24" applyNumberFormat="1" applyFont="1" applyFill="1" applyBorder="1" applyAlignment="1" applyProtection="1">
      <alignment vertical="top"/>
      <protection locked="0"/>
    </xf>
    <xf numFmtId="4" fontId="1" fillId="7" borderId="2" xfId="4" applyNumberFormat="1" applyFont="1" applyFill="1" applyBorder="1" applyAlignment="1" applyProtection="1">
      <alignment vertical="top"/>
      <protection locked="0"/>
    </xf>
    <xf numFmtId="4" fontId="2" fillId="7" borderId="2" xfId="24" applyNumberFormat="1" applyFont="1" applyFill="1" applyBorder="1" applyAlignment="1" applyProtection="1">
      <alignment vertical="top"/>
      <protection locked="0"/>
    </xf>
    <xf numFmtId="4" fontId="1" fillId="3" borderId="2" xfId="4" applyNumberFormat="1" applyFont="1" applyFill="1" applyBorder="1" applyAlignment="1" applyProtection="1">
      <alignment vertical="top"/>
      <protection locked="0"/>
    </xf>
    <xf numFmtId="4" fontId="2" fillId="3" borderId="2" xfId="24" applyNumberFormat="1" applyFont="1" applyFill="1" applyBorder="1" applyAlignment="1" applyProtection="1">
      <alignment vertical="top"/>
      <protection locked="0"/>
    </xf>
    <xf numFmtId="4" fontId="1" fillId="2" borderId="2" xfId="5" applyNumberFormat="1" applyFont="1" applyFill="1" applyBorder="1" applyAlignment="1" applyProtection="1">
      <alignment horizontal="right" vertical="top"/>
      <protection locked="0"/>
    </xf>
    <xf numFmtId="4" fontId="1" fillId="2" borderId="2" xfId="6" applyNumberFormat="1" applyFont="1" applyFill="1" applyBorder="1" applyAlignment="1" applyProtection="1">
      <alignment vertical="top"/>
      <protection locked="0"/>
    </xf>
    <xf numFmtId="4" fontId="2" fillId="2" borderId="2" xfId="4" applyNumberFormat="1" applyFont="1" applyFill="1" applyBorder="1" applyAlignment="1" applyProtection="1">
      <alignment vertical="top"/>
      <protection locked="0"/>
    </xf>
    <xf numFmtId="4" fontId="1" fillId="2" borderId="2" xfId="27" applyNumberFormat="1" applyFont="1" applyFill="1" applyBorder="1" applyAlignment="1" applyProtection="1">
      <alignment vertical="top"/>
      <protection locked="0"/>
    </xf>
    <xf numFmtId="4" fontId="1" fillId="2" borderId="3" xfId="27" applyNumberFormat="1" applyFont="1" applyFill="1" applyBorder="1" applyAlignment="1" applyProtection="1">
      <alignment vertical="top"/>
      <protection locked="0"/>
    </xf>
    <xf numFmtId="4" fontId="1" fillId="3" borderId="3" xfId="18" applyNumberFormat="1" applyFont="1" applyFill="1" applyBorder="1" applyAlignment="1" applyProtection="1">
      <alignment horizontal="right" vertical="top" wrapText="1"/>
      <protection locked="0"/>
    </xf>
    <xf numFmtId="4" fontId="1" fillId="7" borderId="2" xfId="4" applyNumberFormat="1" applyFont="1" applyFill="1" applyBorder="1" applyAlignment="1" applyProtection="1">
      <alignment vertical="top" wrapText="1"/>
      <protection locked="0"/>
    </xf>
    <xf numFmtId="4" fontId="2" fillId="7" borderId="2" xfId="5" applyNumberFormat="1" applyFont="1" applyFill="1" applyBorder="1" applyAlignment="1" applyProtection="1">
      <alignment horizontal="right" vertical="top"/>
      <protection locked="0"/>
    </xf>
    <xf numFmtId="4" fontId="1" fillId="2" borderId="2" xfId="4" applyNumberFormat="1" applyFont="1" applyFill="1" applyBorder="1" applyAlignment="1" applyProtection="1">
      <alignment vertical="top" wrapText="1"/>
      <protection locked="0"/>
    </xf>
    <xf numFmtId="4" fontId="2" fillId="2" borderId="2" xfId="5" applyNumberFormat="1" applyFont="1" applyFill="1" applyBorder="1" applyAlignment="1" applyProtection="1">
      <alignment horizontal="right" vertical="top"/>
      <protection locked="0"/>
    </xf>
    <xf numFmtId="4" fontId="2" fillId="7" borderId="2" xfId="4" applyNumberFormat="1" applyFont="1" applyFill="1" applyBorder="1" applyAlignment="1" applyProtection="1">
      <alignment vertical="top" wrapText="1"/>
      <protection locked="0"/>
    </xf>
    <xf numFmtId="4" fontId="2" fillId="2" borderId="2" xfId="4" applyNumberFormat="1" applyFont="1" applyFill="1" applyBorder="1" applyAlignment="1" applyProtection="1">
      <alignment vertical="top" wrapText="1"/>
      <protection locked="0"/>
    </xf>
    <xf numFmtId="4" fontId="2" fillId="7" borderId="4" xfId="4" applyNumberFormat="1" applyFont="1" applyFill="1" applyBorder="1" applyAlignment="1" applyProtection="1">
      <alignment vertical="top" wrapText="1"/>
      <protection locked="0"/>
    </xf>
    <xf numFmtId="4" fontId="2" fillId="7" borderId="4" xfId="5" applyNumberFormat="1" applyFont="1" applyFill="1" applyBorder="1" applyAlignment="1" applyProtection="1">
      <alignment horizontal="right" vertical="top"/>
      <protection locked="0"/>
    </xf>
    <xf numFmtId="0" fontId="1" fillId="3" borderId="7" xfId="0" applyFont="1" applyFill="1" applyBorder="1" applyAlignment="1" applyProtection="1">
      <alignment horizontal="right" vertical="top"/>
    </xf>
    <xf numFmtId="0" fontId="1" fillId="3" borderId="7" xfId="0" applyFont="1" applyFill="1" applyBorder="1" applyAlignment="1" applyProtection="1">
      <alignment vertical="top"/>
    </xf>
    <xf numFmtId="4" fontId="1" fillId="3" borderId="7" xfId="0" applyNumberFormat="1" applyFont="1" applyFill="1" applyBorder="1" applyAlignment="1" applyProtection="1">
      <alignment vertical="top"/>
    </xf>
    <xf numFmtId="164" fontId="1" fillId="3" borderId="7" xfId="1" applyFont="1" applyFill="1" applyBorder="1" applyAlignment="1" applyProtection="1">
      <alignment horizontal="center" vertical="top"/>
    </xf>
    <xf numFmtId="4" fontId="1" fillId="3" borderId="7" xfId="0" applyNumberFormat="1" applyFont="1" applyFill="1" applyBorder="1" applyAlignment="1" applyProtection="1">
      <alignment vertical="top"/>
      <protection locked="0"/>
    </xf>
    <xf numFmtId="0" fontId="11" fillId="3" borderId="7" xfId="6" applyNumberFormat="1" applyFont="1" applyFill="1" applyBorder="1" applyAlignment="1" applyProtection="1">
      <alignment horizontal="right" vertical="top"/>
    </xf>
    <xf numFmtId="0" fontId="11" fillId="3" borderId="7" xfId="6" applyNumberFormat="1" applyFont="1" applyFill="1" applyBorder="1" applyAlignment="1" applyProtection="1">
      <alignment vertical="top" wrapText="1"/>
    </xf>
    <xf numFmtId="4" fontId="11" fillId="3" borderId="7" xfId="0" applyNumberFormat="1" applyFont="1" applyFill="1" applyBorder="1" applyAlignment="1" applyProtection="1">
      <alignment vertical="top"/>
    </xf>
    <xf numFmtId="164" fontId="11" fillId="3" borderId="7" xfId="1" applyFont="1" applyFill="1" applyBorder="1" applyAlignment="1" applyProtection="1">
      <alignment horizontal="center" vertical="top"/>
    </xf>
    <xf numFmtId="4" fontId="1" fillId="3" borderId="7" xfId="1" applyNumberFormat="1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horizontal="right" vertical="top"/>
    </xf>
    <xf numFmtId="0" fontId="11" fillId="3" borderId="4" xfId="6" applyNumberFormat="1" applyFont="1" applyFill="1" applyBorder="1" applyAlignment="1" applyProtection="1">
      <alignment horizontal="right" vertical="top"/>
    </xf>
    <xf numFmtId="0" fontId="11" fillId="3" borderId="4" xfId="6" applyNumberFormat="1" applyFont="1" applyFill="1" applyBorder="1" applyAlignment="1" applyProtection="1">
      <alignment vertical="top" wrapText="1"/>
    </xf>
    <xf numFmtId="4" fontId="11" fillId="3" borderId="4" xfId="0" applyNumberFormat="1" applyFont="1" applyFill="1" applyBorder="1" applyAlignment="1" applyProtection="1">
      <alignment vertical="top"/>
    </xf>
    <xf numFmtId="164" fontId="11" fillId="3" borderId="4" xfId="1" applyFont="1" applyFill="1" applyBorder="1" applyAlignment="1" applyProtection="1">
      <alignment horizontal="center" vertical="top"/>
    </xf>
    <xf numFmtId="0" fontId="1" fillId="3" borderId="7" xfId="6" applyFont="1" applyFill="1" applyBorder="1" applyAlignment="1" applyProtection="1">
      <alignment horizontal="right" vertical="top"/>
    </xf>
    <xf numFmtId="0" fontId="1" fillId="3" borderId="7" xfId="6" applyNumberFormat="1" applyFont="1" applyFill="1" applyBorder="1" applyAlignment="1" applyProtection="1">
      <alignment vertical="top" wrapText="1"/>
    </xf>
    <xf numFmtId="0" fontId="1" fillId="3" borderId="4" xfId="6" applyNumberFormat="1" applyFont="1" applyFill="1" applyBorder="1" applyAlignment="1" applyProtection="1">
      <alignment vertical="top" wrapText="1"/>
    </xf>
    <xf numFmtId="2" fontId="1" fillId="3" borderId="4" xfId="6" applyNumberFormat="1" applyFont="1" applyFill="1" applyBorder="1" applyAlignment="1" applyProtection="1">
      <alignment horizontal="right" vertical="top"/>
    </xf>
    <xf numFmtId="0" fontId="1" fillId="3" borderId="4" xfId="6" applyFont="1" applyFill="1" applyBorder="1" applyAlignment="1" applyProtection="1">
      <alignment vertical="top" wrapText="1"/>
    </xf>
    <xf numFmtId="0" fontId="1" fillId="3" borderId="4" xfId="13" applyFont="1" applyFill="1" applyBorder="1" applyAlignment="1" applyProtection="1">
      <alignment vertical="top"/>
    </xf>
    <xf numFmtId="0" fontId="1" fillId="2" borderId="4" xfId="6" applyFont="1" applyFill="1" applyBorder="1" applyAlignment="1" applyProtection="1">
      <alignment horizontal="right"/>
    </xf>
    <xf numFmtId="0" fontId="1" fillId="2" borderId="4" xfId="6" applyFont="1" applyFill="1" applyBorder="1" applyAlignment="1" applyProtection="1">
      <alignment horizontal="left"/>
    </xf>
    <xf numFmtId="164" fontId="1" fillId="2" borderId="4" xfId="16" applyFont="1" applyFill="1" applyBorder="1" applyAlignment="1" applyProtection="1">
      <alignment horizontal="center"/>
    </xf>
    <xf numFmtId="4" fontId="1" fillId="3" borderId="4" xfId="0" applyNumberFormat="1" applyFont="1" applyFill="1" applyBorder="1" applyAlignment="1" applyProtection="1">
      <protection locked="0"/>
    </xf>
    <xf numFmtId="166" fontId="16" fillId="0" borderId="8" xfId="0" applyNumberFormat="1" applyFont="1" applyFill="1" applyBorder="1" applyAlignment="1" applyProtection="1">
      <alignment horizontal="right" vertical="top"/>
    </xf>
    <xf numFmtId="0" fontId="1" fillId="0" borderId="4" xfId="0" applyFont="1" applyFill="1" applyBorder="1" applyAlignment="1" applyProtection="1">
      <alignment wrapText="1"/>
    </xf>
    <xf numFmtId="4" fontId="16" fillId="0" borderId="6" xfId="0" applyNumberFormat="1" applyFont="1" applyFill="1" applyBorder="1" applyAlignment="1" applyProtection="1"/>
    <xf numFmtId="165" fontId="16" fillId="0" borderId="4" xfId="0" applyNumberFormat="1" applyFont="1" applyFill="1" applyBorder="1" applyAlignment="1" applyProtection="1">
      <alignment horizontal="center"/>
    </xf>
    <xf numFmtId="4" fontId="16" fillId="0" borderId="4" xfId="0" applyNumberFormat="1" applyFont="1" applyFill="1" applyBorder="1" applyAlignment="1" applyProtection="1">
      <protection locked="0"/>
    </xf>
    <xf numFmtId="4" fontId="1" fillId="0" borderId="4" xfId="30" applyNumberFormat="1" applyFont="1" applyFill="1" applyBorder="1" applyAlignment="1" applyProtection="1">
      <protection locked="0"/>
    </xf>
    <xf numFmtId="172" fontId="1" fillId="3" borderId="4" xfId="12" applyNumberFormat="1" applyFont="1" applyFill="1" applyBorder="1" applyAlignment="1" applyProtection="1">
      <alignment vertical="top" wrapText="1"/>
    </xf>
    <xf numFmtId="0" fontId="1" fillId="3" borderId="4" xfId="12" applyFont="1" applyFill="1" applyBorder="1" applyAlignment="1" applyProtection="1">
      <alignment vertical="top" wrapText="1"/>
    </xf>
    <xf numFmtId="4" fontId="1" fillId="3" borderId="4" xfId="4" applyNumberFormat="1" applyFont="1" applyFill="1" applyBorder="1" applyAlignment="1" applyProtection="1">
      <alignment horizontal="right" vertical="top" wrapText="1"/>
    </xf>
    <xf numFmtId="168" fontId="1" fillId="3" borderId="4" xfId="12" applyNumberFormat="1" applyFont="1" applyFill="1" applyBorder="1" applyAlignment="1" applyProtection="1">
      <alignment horizontal="center" vertical="top" wrapText="1"/>
    </xf>
    <xf numFmtId="4" fontId="1" fillId="3" borderId="4" xfId="4" applyNumberFormat="1" applyFont="1" applyFill="1" applyBorder="1" applyAlignment="1" applyProtection="1">
      <alignment horizontal="right" vertical="top" wrapText="1"/>
      <protection locked="0"/>
    </xf>
    <xf numFmtId="2" fontId="21" fillId="3" borderId="4" xfId="0" applyNumberFormat="1" applyFont="1" applyFill="1" applyBorder="1" applyAlignment="1" applyProtection="1">
      <alignment horizontal="right" vertical="top" wrapText="1"/>
    </xf>
    <xf numFmtId="4" fontId="1" fillId="3" borderId="4" xfId="16" applyNumberFormat="1" applyFont="1" applyFill="1" applyBorder="1" applyAlignment="1" applyProtection="1">
      <alignment vertical="top"/>
    </xf>
    <xf numFmtId="168" fontId="1" fillId="3" borderId="4" xfId="0" applyNumberFormat="1" applyFont="1" applyFill="1" applyBorder="1" applyAlignment="1" applyProtection="1">
      <alignment horizontal="center" vertical="top"/>
    </xf>
    <xf numFmtId="4" fontId="2" fillId="7" borderId="2" xfId="5" applyNumberFormat="1" applyFont="1" applyFill="1" applyBorder="1" applyAlignment="1" applyProtection="1">
      <alignment horizontal="right" vertical="top" wrapText="1"/>
      <protection locked="0"/>
    </xf>
    <xf numFmtId="4" fontId="1" fillId="2" borderId="2" xfId="5" applyNumberFormat="1" applyFont="1" applyFill="1" applyBorder="1" applyAlignment="1" applyProtection="1">
      <alignment horizontal="right" vertical="top" wrapText="1"/>
      <protection locked="0"/>
    </xf>
    <xf numFmtId="4" fontId="19" fillId="3" borderId="2" xfId="0" applyNumberFormat="1" applyFont="1" applyFill="1" applyBorder="1" applyAlignment="1" applyProtection="1">
      <alignment vertical="top"/>
      <protection locked="0"/>
    </xf>
    <xf numFmtId="43" fontId="1" fillId="3" borderId="2" xfId="18" applyFont="1" applyFill="1" applyBorder="1" applyAlignment="1" applyProtection="1">
      <alignment horizontal="right" vertical="top" wrapText="1"/>
      <protection locked="0"/>
    </xf>
    <xf numFmtId="4" fontId="2" fillId="4" borderId="1" xfId="4" applyNumberFormat="1" applyFont="1" applyFill="1" applyBorder="1" applyAlignment="1" applyProtection="1">
      <alignment horizontal="center" vertical="top"/>
      <protection locked="0"/>
    </xf>
    <xf numFmtId="4" fontId="2" fillId="4" borderId="1" xfId="5" applyNumberFormat="1" applyFont="1" applyFill="1" applyBorder="1" applyAlignment="1" applyProtection="1">
      <alignment horizontal="center" vertical="top" wrapText="1"/>
      <protection locked="0"/>
    </xf>
    <xf numFmtId="0" fontId="1" fillId="2" borderId="0" xfId="2" applyFont="1" applyFill="1" applyBorder="1" applyAlignment="1" applyProtection="1">
      <alignment horizontal="left" vertical="top" wrapText="1"/>
    </xf>
  </cellXfs>
  <cellStyles count="33">
    <cellStyle name="Comma_ANALISIS EL PUERTO" xfId="32" xr:uid="{00000000-0005-0000-0000-000000000000}"/>
    <cellStyle name="Millares" xfId="1" builtinId="3"/>
    <cellStyle name="Millares 10" xfId="16" xr:uid="{00000000-0005-0000-0000-000002000000}"/>
    <cellStyle name="Millares 11" xfId="31" xr:uid="{00000000-0005-0000-0000-000003000000}"/>
    <cellStyle name="Millares 2" xfId="20" xr:uid="{00000000-0005-0000-0000-000004000000}"/>
    <cellStyle name="Millares 2 2" xfId="15" xr:uid="{00000000-0005-0000-0000-000005000000}"/>
    <cellStyle name="Millares 2 2 2" xfId="19" xr:uid="{00000000-0005-0000-0000-000006000000}"/>
    <cellStyle name="Millares 2 2 2 2" xfId="27" xr:uid="{00000000-0005-0000-0000-000007000000}"/>
    <cellStyle name="Millares 3" xfId="4" xr:uid="{00000000-0005-0000-0000-000008000000}"/>
    <cellStyle name="Millares 4" xfId="24" xr:uid="{00000000-0005-0000-0000-000009000000}"/>
    <cellStyle name="Millares 5" xfId="5" xr:uid="{00000000-0005-0000-0000-00000A000000}"/>
    <cellStyle name="Millares 5 3" xfId="21" xr:uid="{00000000-0005-0000-0000-00000B000000}"/>
    <cellStyle name="Millares_PRES 059-09 REHABIL. PLANTA DE TRATAMIENTO DE 80 LPS RAPIDA, AC. HATO DEL YAQUE" xfId="30" xr:uid="{00000000-0005-0000-0000-00000C000000}"/>
    <cellStyle name="Millares_rec.No.57-03 481-01 alc.sanitario del seibo red colectora y pta. trat. #2" xfId="18" xr:uid="{00000000-0005-0000-0000-00000D000000}"/>
    <cellStyle name="Normal" xfId="0" builtinId="0"/>
    <cellStyle name="Normal 13 2" xfId="6" xr:uid="{00000000-0005-0000-0000-00000F000000}"/>
    <cellStyle name="Normal 2 2" xfId="12" xr:uid="{00000000-0005-0000-0000-000010000000}"/>
    <cellStyle name="Normal 2 3" xfId="13" xr:uid="{00000000-0005-0000-0000-000011000000}"/>
    <cellStyle name="Normal 2 4" xfId="28" xr:uid="{00000000-0005-0000-0000-000012000000}"/>
    <cellStyle name="Normal 31_correccion de averia ac.hatillo prov.hato mayor oct.2011 2" xfId="9" xr:uid="{00000000-0005-0000-0000-000013000000}"/>
    <cellStyle name="Normal 5" xfId="7" xr:uid="{00000000-0005-0000-0000-000014000000}"/>
    <cellStyle name="Normal 6" xfId="3" xr:uid="{00000000-0005-0000-0000-000015000000}"/>
    <cellStyle name="Normal 6 2" xfId="22" xr:uid="{00000000-0005-0000-0000-000016000000}"/>
    <cellStyle name="Normal 7" xfId="10" xr:uid="{00000000-0005-0000-0000-000017000000}"/>
    <cellStyle name="Normal 9" xfId="29" xr:uid="{00000000-0005-0000-0000-000018000000}"/>
    <cellStyle name="Normal_158-09 TERMINACION AC. LA GINA" xfId="8" xr:uid="{00000000-0005-0000-0000-000019000000}"/>
    <cellStyle name="Normal_Hoja1" xfId="11" xr:uid="{00000000-0005-0000-0000-00001A000000}"/>
    <cellStyle name="Normal_PRES 059-09 REHABIL. PLANTA DE TRATAMIENTO DE 80 LPS RAPIDA, AC. HATO DEL YAQUE" xfId="14" xr:uid="{00000000-0005-0000-0000-00001B000000}"/>
    <cellStyle name="Normal_presupuesto" xfId="23" xr:uid="{00000000-0005-0000-0000-00001C000000}"/>
    <cellStyle name="Normal_Presupuesto Terminaciones Edificio Mantenimiento Nave I " xfId="26" xr:uid="{00000000-0005-0000-0000-00001D000000}"/>
    <cellStyle name="Normal_rec 2 al 98-05 terminacion ac. la cueva de cevicos 2da. etapa ac. mult. guanabano- cruce de maguaca parte b y guanabano como ext. al ac. la cueva de cevico 1" xfId="17" xr:uid="{00000000-0005-0000-0000-00001E000000}"/>
    <cellStyle name="Normal_Rec. No.3 118-03   Pta. de trat.A.Negras san juan de la maguana" xfId="2" xr:uid="{00000000-0005-0000-0000-00001F000000}"/>
    <cellStyle name="Porcentaje 2" xfId="25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802</xdr:row>
      <xdr:rowOff>47625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799</xdr:row>
      <xdr:rowOff>0</xdr:rowOff>
    </xdr:from>
    <xdr:to>
      <xdr:col>1</xdr:col>
      <xdr:colOff>1428750</xdr:colOff>
      <xdr:row>800</xdr:row>
      <xdr:rowOff>0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800225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1400175</xdr:colOff>
      <xdr:row>800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799</xdr:row>
      <xdr:rowOff>114300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799</xdr:row>
      <xdr:rowOff>0</xdr:rowOff>
    </xdr:from>
    <xdr:to>
      <xdr:col>1</xdr:col>
      <xdr:colOff>1390650</xdr:colOff>
      <xdr:row>800</xdr:row>
      <xdr:rowOff>152400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762125" y="1722977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38" name="Text Box 8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50" name="Text Box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52" name="Text Box 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54" name="Text Box 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4" name="Text Box 8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90" name="Text Box 8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92" name="Text Box 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02" name="Text Box 8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04" name="Text Box 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06" name="Text Box 8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510" name="Text Box 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512" name="Text Box 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14" name="Text Box 8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16" name="Text Box 8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17" name="Text Box 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18" name="Text Box 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2" name="Text Box 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4" name="Text Box 8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8" name="Text Box 8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30" name="Text Box 8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40" name="Text Box 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544" name="Text Box 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546" name="Text Box 8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48" name="Text Box 8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52" name="Text Box 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57150</xdr:rowOff>
    </xdr:to>
    <xdr:sp macro="" textlink="">
      <xdr:nvSpPr>
        <xdr:cNvPr id="1554" name="Text Box 8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55" name="Text Box 8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59" name="Text Box 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61" name="Text Box 8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5" name="Text Box 8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7" name="Text Box 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1" name="Text Box 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5" name="Text Box 8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7" name="Text Box 8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79" name="Text Box 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1" name="Text Box 8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3" name="Text Box 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7" name="Text Box 8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89" name="Text Box 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1" name="Text Box 8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3" name="Text Box 8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5" name="Text Box 8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7" name="Text Box 8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1" name="Text Box 8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3" name="Text Box 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5" name="Text Box 8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3" name="Text Box 8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5" name="Text Box 8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7" name="Text Box 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1" name="Text Box 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3" name="Text Box 8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5" name="Text Box 8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7" name="Text Box 8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1" name="Text Box 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3" name="Text Box 8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5" name="Text Box 8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39" name="Text Box 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1" name="Text Box 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5" name="Text Box 8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7" name="Text Box 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3" name="Text Box 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5" name="Text Box 8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7" name="Text Box 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59" name="Text Box 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3" name="Text Box 8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5" name="Text Box 8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69" name="Text Box 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1" name="Text Box 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3" name="Text Box 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5" name="Text Box 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79" name="Text Box 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1" name="Text Box 8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3" name="Text Box 8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5" name="Text Box 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7" name="Text Box 8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1" name="Text Box 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2" name="Text Box 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3" name="Text Box 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4" name="Text Box 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5" name="Text Box 8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8" name="Text Box 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699" name="Text Box 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0" name="Text Box 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1" name="Text Box 8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2" name="Text Box 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3" name="Text Box 8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4" name="Text Box 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5" name="Text Box 8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08" name="Text Box 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09" name="Text Box 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0" name="Text Box 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1" name="Text Box 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3" name="Text Box 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7" name="Text Box 8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19" name="Text Box 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1" name="Text Box 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3" name="Text Box 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5" name="Text Box 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7" name="Text Box 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1" name="Text Box 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5" name="Text Box 8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7" name="Text Box 8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39" name="Text Box 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1" name="Text Box 8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2" name="Text Box 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3" name="Text Box 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4" name="Text Box 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5" name="Text Box 8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746" name="Text Box 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47" name="Text Box 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48" name="Text Box 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49" name="Text Box 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0" name="Text Box 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3" name="Text Box 8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4" name="Text Box 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5" name="Text Box 8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6" name="Text Box 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7" name="Text Box 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8" name="Text Box 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59" name="Text Box 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0" name="Text Box 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1" name="Text Box 8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2" name="Text Box 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3" name="Text Box 8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4" name="Text Box 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5" name="Text Box 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6" name="Text Box 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7" name="Text Box 8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8" name="Text Box 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1" name="Text Box 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3" name="Text Box 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4" name="Text Box 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5" name="Text Box 8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6" name="Text Box 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7" name="Text Box 8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8" name="Text Box 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79" name="Text Box 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0" name="Text Box 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1" name="Text Box 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2" name="Text Box 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3" name="Text Box 8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4" name="Text Box 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5" name="Text Box 8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6" name="Text Box 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0" name="Text Box 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1" name="Text Box 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2" name="Text Box 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3" name="Text Box 8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4" name="Text Box 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5" name="Text Box 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6" name="Text Box 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7" name="Text Box 8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798" name="Text Box 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771650" y="1722977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1381125</xdr:colOff>
      <xdr:row>800</xdr:row>
      <xdr:rowOff>0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799</xdr:row>
      <xdr:rowOff>0</xdr:rowOff>
    </xdr:from>
    <xdr:to>
      <xdr:col>1</xdr:col>
      <xdr:colOff>1285875</xdr:colOff>
      <xdr:row>799</xdr:row>
      <xdr:rowOff>114300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752600" y="17229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66" name="Text Box 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67" name="Text Box 8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68" name="Text Box 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69" name="Text Box 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0" name="Text Box 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1" name="Text Box 8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2" name="Text Box 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3" name="Text Box 8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5" name="Text Box 8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8" name="Text Box 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79" name="Text Box 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3" name="Text Box 8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5" name="Text Box 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6" name="Text Box 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7" name="Text Box 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8" name="Text Box 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1" name="Text Box 8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3" name="Text Box 8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7" name="Text Box 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8" name="Text Box 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899" name="Text Box 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1" name="Text Box 8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2" name="Text Box 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3" name="Text Box 8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4" name="Text Box 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5" name="Text Box 8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6" name="Text Box 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7" name="Text Box 8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8" name="Text Box 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09" name="Text Box 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0" name="Text Box 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1" name="Text Box 8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3" name="Text Box 8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4" name="Text Box 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5" name="Text Box 8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6" name="Text Box 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7" name="Text Box 8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8" name="Text Box 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19" name="Text Box 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0" name="Text Box 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1" name="Text Box 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3" name="Text Box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4" name="Text Box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5" name="Text Box 8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7" name="Text Box 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8" name="Text Box 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2" name="Text Box 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3" name="Text Box 8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5" name="Text Box 8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860</xdr:row>
      <xdr:rowOff>47625</xdr:rowOff>
    </xdr:to>
    <xdr:sp macro="" textlink="">
      <xdr:nvSpPr>
        <xdr:cNvPr id="1936" name="Text Box 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1" name="Text Box 15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0" name="Text Box 15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639" name="Text Box 1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0" name="Text Box 1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6" name="Text Box 1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6" name="Text Box 1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69" name="Text Box 15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0" name="Text Box 1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5" name="Text Box 15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89" name="Text Box 1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1" name="Text Box 15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3" name="Text Box 15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7" name="Text Box 15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8" name="Text Box 1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0" name="Text Box 15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3" name="Text Box 15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0" name="Text Box 15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2" name="Text Box 15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5" name="Text Box 15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39" name="Text Box 15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2" name="Text Box 15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5" name="Text Box 15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7" name="Text Box 15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753" name="Text Box 15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54" name="Text Box 15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55" name="Text Box 15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57" name="Text Box 1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758" name="Text Box 1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766" name="Text Box 1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70" name="Text Box 15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777" name="Text Box 15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0" name="Text Box 1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0" name="Text Box 15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3" name="Text Box 15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3" name="Text Box 15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7" name="Text Box 15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09" name="Text Box 15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0" name="Text Box 15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2" name="Text Box 15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5" name="Text Box 15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7" name="Text Box 1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8" name="Text Box 1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29" name="Text Box 15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1" name="Text Box 15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3" name="Text Box 15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4" name="Text Box 15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7" name="Text Box 15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2" name="Text Box 15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5" name="Text Box 1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49" name="Text Box 15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2" name="Text Box 15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3" name="Text Box 15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8" name="Text Box 15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0" name="Text Box 1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1" name="Text Box 15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4" name="Text Box 15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6" name="Text Box 1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7" name="Text Box 15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8" name="Text Box 15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1" name="Text Box 15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4" name="Text Box 15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5" name="Text Box 15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877" name="Text Box 15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1" name="Text Box 15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889" name="Text Box 15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890" name="Text Box 15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855</xdr:row>
      <xdr:rowOff>0</xdr:rowOff>
    </xdr:from>
    <xdr:to>
      <xdr:col>1</xdr:col>
      <xdr:colOff>1428750</xdr:colOff>
      <xdr:row>856</xdr:row>
      <xdr:rowOff>0</xdr:rowOff>
    </xdr:to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800225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7" name="Text Box 15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899" name="Text Box 15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900" name="Text Box 15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1400175</xdr:colOff>
      <xdr:row>856</xdr:row>
      <xdr:rowOff>0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06" name="Text Box 1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07" name="Text Box 15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855</xdr:row>
      <xdr:rowOff>114300</xdr:rowOff>
    </xdr:to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855</xdr:row>
      <xdr:rowOff>0</xdr:rowOff>
    </xdr:from>
    <xdr:to>
      <xdr:col>1</xdr:col>
      <xdr:colOff>1390650</xdr:colOff>
      <xdr:row>856</xdr:row>
      <xdr:rowOff>152400</xdr:rowOff>
    </xdr:to>
    <xdr:sp macro="" textlink="">
      <xdr:nvSpPr>
        <xdr:cNvPr id="2928" name="Text Box 15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762125" y="184604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2931" name="Text Box 8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2935" name="Text Box 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2937" name="Text Box 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2941" name="Text Box 8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133350</xdr:rowOff>
    </xdr:to>
    <xdr:sp macro="" textlink="">
      <xdr:nvSpPr>
        <xdr:cNvPr id="2943" name="Text Box 8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133350</xdr:rowOff>
    </xdr:to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2945" name="Text Box 8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2947" name="Text Box 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2949" name="Text Box 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2953" name="Text Box 8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2954" name="Text Box 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58" name="Text Box 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2959" name="Text Box 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0" name="Text Box 8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1" name="Text Box 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2" name="Text Box 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3" name="Text Box 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4" name="Text Box 8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5" name="Text Box 9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6" name="Text Box 8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7" name="Text Box 9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8" name="Text Box 8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69" name="Text Box 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2970" name="Text Box 8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2971" name="Text Box 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72" name="Text Box 8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73" name="Text Box 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74" name="Text Box 8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75" name="Text Box 9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76" name="Text Box 8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77" name="Text Box 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78" name="Text Box 8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2979" name="Text Box 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2982" name="Text Box 8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3" name="Text Box 8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5" name="Text Box 8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6" name="Text Box 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7" name="Text Box 8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8" name="Text Box 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89" name="Text Box 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90" name="Text Box 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91" name="Text Box 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2992" name="Text Box 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2993" name="Text Box 8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2994" name="Text Box 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2998" name="Text Box 9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2999" name="Text Box 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00" name="Text Box 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01" name="Text Box 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02" name="Text Box 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03" name="Text Box 8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04" name="Text Box 8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05" name="Text Box 9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06" name="Text Box 8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07" name="Text Box 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08" name="Text Box 8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09" name="Text Box 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10" name="Text Box 8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11" name="Text Box 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12" name="Text Box 8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13" name="Text Box 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14" name="Text Box 8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15" name="Text Box 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16" name="Text Box 8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17" name="Text Box 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18" name="Text Box 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19" name="Text Box 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20" name="Text Box 8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1" name="Text Box 8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3" name="Text Box 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4" name="Text Box 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5" name="Text Box 8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6" name="Text Box 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7" name="Text Box 8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8" name="Text Box 9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29" name="Text Box 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30" name="Text Box 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31" name="Text Box 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32" name="Text Box 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33" name="Text Box 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34" name="Text Box 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35" name="Text Box 8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36" name="Text Box 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37" name="Text Box 8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38" name="Text Box 9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1" name="Text Box 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2" name="Text Box 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43" name="Text Box 8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4" name="Text Box 8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5" name="Text Box 9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6" name="Text Box 8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7" name="Text Box 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8" name="Text Box 8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49" name="Text Box 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50" name="Text Box 8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51" name="Text Box 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52" name="Text Box 8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53" name="Text Box 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54" name="Text Box 8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55" name="Text Box 9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56" name="Text Box 8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57" name="Text Box 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58" name="Text Box 8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59" name="Text Box 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60" name="Text Box 8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61" name="Text Box 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62" name="Text Box 8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063" name="Text Box 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64" name="Text Box 8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67" name="Text Box 8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69" name="Text Box 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71" name="Text Box 8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72" name="Text Box 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73" name="Text Box 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74" name="Text Box 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75" name="Text Box 8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076" name="Text Box 9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77" name="Text Box 8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79" name="Text Box 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81" name="Text Box 8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85" name="Text Box 8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86" name="Text Box 9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87" name="Text Box 8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91" name="Text Box 8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93" name="Text Box 8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95" name="Text Box 8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96" name="Text Box 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97" name="Text Box 8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098" name="Text Box 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099" name="Text Box 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03" name="Text Box 8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7" name="Text Box 8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08" name="Text Box 9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09" name="Text Box 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11" name="Text Box 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12" name="Text Box 9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13" name="Text Box 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15" name="Text Box 8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116" name="Text Box 9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17" name="Text Box 8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18" name="Text Box 9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120" name="Text Box 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121" name="Text Box 8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125" name="Text Box 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131" name="Text Box 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133" name="Text Box 8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134" name="Text Box 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135" name="Text Box 8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136" name="Text Box 9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137" name="Text Box 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138" name="Text Box 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139" name="Text Box 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140" name="Text Box 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141" name="Text Box 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143" name="Text Box 8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144" name="Text Box 9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45" name="Text Box 8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46" name="Text Box 9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47" name="Text Box 8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48" name="Text Box 9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0" name="Text Box 8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1" name="Text Box 9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2" name="Text Box 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3" name="Text Box 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4" name="Text Box 8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5" name="Text Box 9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6" name="Text Box 8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7" name="Text Box 9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8" name="Text Box 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59" name="Text Box 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60" name="Text Box 8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61" name="Text Box 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2" name="Text Box 8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3" name="Text Box 9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4" name="Text Box 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5" name="Text Box 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6" name="Text Box 8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7" name="Text Box 9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0" name="Text Box 8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1" name="Text Box 9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72" name="Text Box 8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3" name="Text Box 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4" name="Text Box 9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5" name="Text Box 8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6" name="Text Box 9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7" name="Text Box 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79" name="Text Box 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81" name="Text Box 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83" name="Text Box 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86" name="Text Box 9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87" name="Text Box 8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188" name="Text Box 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189" name="Text Box 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190" name="Text Box 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192" name="Text Box 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94" name="Text Box 8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95" name="Text Box 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96" name="Text Box 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97" name="Text Box 9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98" name="Text Box 8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199" name="Text Box 9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00" name="Text Box 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01" name="Text Box 9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02" name="Text Box 8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03" name="Text Box 9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04" name="Text Box 8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05" name="Text Box 9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06" name="Text Box 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07" name="Text Box 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08" name="Text Box 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09" name="Text Box 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210" name="Text Box 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211" name="Text Box 9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12" name="Text Box 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13" name="Text Box 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214" name="Text Box 8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215" name="Text Box 9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216" name="Text Box 8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217" name="Text Box 9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218" name="Text Box 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219" name="Text Box 9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220" name="Text Box 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221" name="Text Box 9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222" name="Text Box 8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223" name="Text Box 9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224" name="Text Box 8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225" name="Text Box 9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226" name="Text Box 8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227" name="Text Box 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228" name="Text Box 8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229" name="Text Box 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230" name="Text Box 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231" name="Text Box 9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32" name="Text Box 8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33" name="Text Box 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34" name="Text Box 8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35" name="Text Box 9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36" name="Text Box 8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39" name="Text Box 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0" name="Text Box 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1" name="Text Box 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3" name="Text Box 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4" name="Text Box 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5" name="Text Box 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46" name="Text 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47" name="Text Box 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48" name="Text Box 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1" name="Text Box 8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3" name="Text Box 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4" name="Text Box 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5" name="Text Box 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58" name="Text Box 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59" name="Text Box 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0" name="Text Box 8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1" name="Text Box 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2" name="Text Box 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3" name="Text Box 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4" name="Text Box 8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5" name="Text Box 9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6" name="Text Box 8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7" name="Text Box 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8" name="Text Box 8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69" name="Text Box 9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70" name="Text Box 8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71" name="Text Box 9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72" name="Text Box 8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73" name="Text Box 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74" name="Text Box 8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275" name="Text Box 9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276" name="Text Box 8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277" name="Text Box 9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278" name="Text Box 8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855</xdr:row>
      <xdr:rowOff>152400</xdr:rowOff>
    </xdr:to>
    <xdr:sp macro="" textlink="">
      <xdr:nvSpPr>
        <xdr:cNvPr id="3279" name="Text Box 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80" name="Text Box 8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4" name="Text Box 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5" name="Text Box 8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6" name="Text Box 9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7" name="Text Box 8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8" name="Text Box 9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91" name="Text Box 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142875</xdr:rowOff>
    </xdr:to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3293" name="Text Box 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3294" name="Text Box 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3295" name="Text Box 8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97" name="Text Box 8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104775</xdr:rowOff>
    </xdr:to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01" name="Text Box 8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02" name="Text Box 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03" name="Text Box 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04" name="Text Box 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05" name="Text Box 8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06" name="Text Box 9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133350</xdr:rowOff>
    </xdr:to>
    <xdr:sp macro="" textlink="">
      <xdr:nvSpPr>
        <xdr:cNvPr id="3307" name="Text Box 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133350</xdr:rowOff>
    </xdr:to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309" name="Text Box 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310" name="Text Box 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11" name="Text Box 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12" name="Text 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13" name="Text Box 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14" name="Text Box 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15" name="Text Box 8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16" name="Text Box 9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317" name="Text Box 8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318" name="Text Box 9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19" name="Text Box 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0" name="Text Box 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1" name="Text Box 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2" name="Text Box 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3" name="Text Box 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5" name="Text Box 8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6" name="Text Box 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7" name="Text Box 8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8" name="Text Box 9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1" name="Text Box 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2" name="Text Box 9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6" name="Text Box 9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7" name="Text Box 8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39" name="Text Box 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0" name="Text Box 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1" name="Text Box 8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3" name="Text Box 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4" name="Text Box 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5" name="Text Box 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6" name="Text Box 9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7" name="Text Box 8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49" name="Text Box 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0" name="Text Box 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1" name="Text Box 8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5" name="Text Box 8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7" name="Text Box 8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59" name="Text Box 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60" name="Text Box 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61" name="Text Box 8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62" name="Text Box 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63" name="Text Box 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65" name="Text Box 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67" name="Text Box 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372" name="Text Box 9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373" name="Text Box 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374" name="Text Box 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375" name="Text Box 8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77" name="Text Box 8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79" name="Text Box 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380" name="Text Box 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381" name="Text Box 8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383" name="Text Box 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85" name="Text Box 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87" name="Text Box 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89" name="Text Box 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91" name="Text Box 8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392" name="Text Box 9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93" name="Text Box 8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94" name="Text Box 9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95" name="Text Box 8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96" name="Text Box 9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97" name="Text Box 8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398" name="Text Box 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399" name="Text Box 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95250</xdr:rowOff>
    </xdr:to>
    <xdr:sp macro="" textlink="">
      <xdr:nvSpPr>
        <xdr:cNvPr id="3400" name="Text Box 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401" name="Text Box 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402" name="Text Box 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403" name="Text Box 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404" name="Text Box 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405" name="Text Box 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406" name="Text Box 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123825</xdr:rowOff>
    </xdr:to>
    <xdr:sp macro="" textlink="">
      <xdr:nvSpPr>
        <xdr:cNvPr id="3408" name="Text Box 9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409" name="Text Box 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114300</xdr:rowOff>
    </xdr:to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411" name="Text Box 8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85725</xdr:rowOff>
    </xdr:to>
    <xdr:sp macro="" textlink="">
      <xdr:nvSpPr>
        <xdr:cNvPr id="3412" name="Text Box 9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413" name="Text Box 8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76200</xdr:rowOff>
    </xdr:to>
    <xdr:sp macro="" textlink="">
      <xdr:nvSpPr>
        <xdr:cNvPr id="3414" name="Text Box 9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415" name="Text Box 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66675</xdr:rowOff>
    </xdr:to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57150</xdr:rowOff>
    </xdr:to>
    <xdr:sp macro="" textlink="">
      <xdr:nvSpPr>
        <xdr:cNvPr id="3417" name="Text Box 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18" name="Text Box 8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19" name="Text Box 9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20" name="Text Box 8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21" name="Text Box 9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22" name="Text Box 8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23" name="Text Box 9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24" name="Text Box 8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9525</xdr:rowOff>
    </xdr:to>
    <xdr:sp macro="" textlink="">
      <xdr:nvSpPr>
        <xdr:cNvPr id="3425" name="Text Box 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26" name="Text Box 8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27" name="Text Box 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28" name="Text Box 8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0" name="Text Box 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1" name="Text Box 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2" name="Text Box 8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3" name="Text Box 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5" name="Text Box 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6" name="Text Box 8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7" name="Text Box 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8" name="Text Box 8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39" name="Text Box 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0" name="Text Box 8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1" name="Text Box 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2" name="Text Box 8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3" name="Text Box 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4" name="Text Box 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5" name="Text Box 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6" name="Text Box 8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7" name="Text Box 9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8" name="Text Box 8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49" name="Text Box 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50" name="Text Box 8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51" name="Text Box 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3" name="Text Box 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4" name="Text Box 8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5" name="Text Box 9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6" name="Text Box 8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7" name="Text Box 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8" name="Text Box 8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59" name="Text Box 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0" name="Text Box 8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1" name="Text Box 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2" name="Text Box 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3" name="Text Box 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4" name="Text Box 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5" name="Text Box 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6" name="Text Box 8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7" name="Text Box 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8" name="Text Box 8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69" name="Text Box 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0" name="Text Box 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1" name="Text Box 9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2" name="Text Box 8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3" name="Text Box 9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4" name="Text Box 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5" name="Text Box 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6" name="Text Box 8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7" name="Text Box 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8" name="Text Box 8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79" name="Text Box 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0" name="Text Box 8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1" name="Text Box 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2" name="Text Box 8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3" name="Text Box 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4" name="Text Box 8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5" name="Text Box 9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6" name="Text Box 8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7" name="Text Box 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8" name="Text Box 8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89" name="Text Box 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90" name="Text Box 8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491" name="Text Box 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2" name="Text Box 8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3" name="Text Box 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4" name="Text Box 8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5" name="Text Box 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6" name="Text Box 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7" name="Text Box 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8" name="Text Box 8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499" name="Text Box 9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0" name="Text Box 8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1" name="Text Box 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2" name="Text Box 8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3" name="Text Box 9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4" name="Text Box 8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5" name="Text Box 9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6" name="Text Box 8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7" name="Text Box 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8" name="Text Box 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09" name="Text Box 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0" name="Text Box 8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1" name="Text Box 9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2" name="Text Box 8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3" name="Text Box 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4" name="Text Box 8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5" name="Text Box 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6" name="Text Box 8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7" name="Text Box 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0" name="Text Box 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1" name="Text Box 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2" name="Text Box 8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3" name="Text Box 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4" name="Text Box 8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5" name="Text Box 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6" name="Text Box 8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7" name="Text Box 9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8" name="Text Box 8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29" name="Text Box 9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0" name="Text Box 8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1" name="Text Box 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2" name="Text Box 8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3" name="Text Box 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4" name="Text Box 8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5" name="Text Box 9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6" name="Text Box 8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7" name="Text Box 9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8" name="Text Box 8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39" name="Text Box 9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0" name="Text Box 8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1" name="Text Box 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3" name="Text Box 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4" name="Text Box 8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5" name="Text Box 9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6" name="Text Box 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7" name="Text Box 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8" name="Text Box 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49" name="Text Box 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0" name="Text Box 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2" name="Text Box 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3" name="Text Box 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4" name="Text Box 8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5" name="Text Box 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6" name="Text Box 8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7" name="Text Box 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8" name="Text Box 8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59" name="Text Box 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1" name="Text Box 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2" name="Text Box 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3" name="Text Box 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4" name="Text Box 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5" name="Text Box 9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6" name="Text Box 8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7" name="Text Box 9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8" name="Text Box 8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569" name="Text Box 9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0" name="Text Box 8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1" name="Text Box 9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2" name="Text Box 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3" name="Text Box 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4" name="Text Box 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5" name="Text Box 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6" name="Text Box 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7" name="Text Box 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8" name="Text Box 8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79" name="Text Box 9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0" name="Text Box 8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1" name="Text Box 9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2" name="Text Box 8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3" name="Text Box 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4" name="Text Box 8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5" name="Text Box 9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6" name="Text Box 8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7" name="Text Box 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8" name="Text Box 8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89" name="Text Box 9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0" name="Text Box 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1" name="Text Box 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2" name="Text Box 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3" name="Text Box 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4" name="Text Box 8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5" name="Text Box 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6" name="Text Box 8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7" name="Text Box 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8" name="Text Box 8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599" name="Text Box 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0" name="Text Box 8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1" name="Text Box 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2" name="Text Box 8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3" name="Text Box 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4" name="Text Box 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5" name="Text Box 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6" name="Text Box 8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7" name="Text Box 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8" name="Text Box 8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1304925</xdr:colOff>
      <xdr:row>856</xdr:row>
      <xdr:rowOff>0</xdr:rowOff>
    </xdr:to>
    <xdr:sp macro="" textlink="">
      <xdr:nvSpPr>
        <xdr:cNvPr id="3609" name="Text Box 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0" name="Text Box 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1" name="Text Box 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2" name="Text Box 8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3" name="Text Box 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4" name="Text Box 8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5" name="Text Box 9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6" name="Text Box 8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7" name="Text Box 9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8" name="Text Box 8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19" name="Text Box 9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0" name="Text Box 8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1" name="Text Box 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2" name="Text Box 8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3" name="Text Box 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4" name="Text Box 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5" name="Text Box 9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6" name="Text Box 8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7" name="Text Box 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8" name="Text Box 8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29" name="Text Box 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0" name="Text Box 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1" name="Text Box 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3" name="Text Box 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6" name="Text Box 8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7" name="Text Box 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8" name="Text Box 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39" name="Text Box 9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0" name="Text Box 8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1" name="Text Box 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2" name="Text Box 8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3" name="Text Box 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4" name="Text Box 8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5" name="Text Box 9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6" name="Text Box 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7" name="Text Box 9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0" name="Text Box 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1" name="Text Box 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2" name="Text Box 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3" name="Text Box 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4" name="Text Box 8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5" name="Text Box 9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6" name="Text Box 8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7" name="Text Box 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8" name="Text Box 8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59" name="Text Box 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60" name="Text Box 8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0</xdr:rowOff>
    </xdr:to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771650" y="1846040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1381125</xdr:colOff>
      <xdr:row>856</xdr:row>
      <xdr:rowOff>0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855</xdr:row>
      <xdr:rowOff>0</xdr:rowOff>
    </xdr:from>
    <xdr:to>
      <xdr:col>1</xdr:col>
      <xdr:colOff>1285875</xdr:colOff>
      <xdr:row>855</xdr:row>
      <xdr:rowOff>114300</xdr:rowOff>
    </xdr:to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752600" y="184604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38100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28575</xdr:rowOff>
    </xdr:to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28575</xdr:rowOff>
    </xdr:to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853</xdr:row>
      <xdr:rowOff>0</xdr:rowOff>
    </xdr:from>
    <xdr:to>
      <xdr:col>1</xdr:col>
      <xdr:colOff>1381125</xdr:colOff>
      <xdr:row>854</xdr:row>
      <xdr:rowOff>28575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752600" y="1842801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886"/>
  <sheetViews>
    <sheetView showGridLines="0" showZeros="0" tabSelected="1" view="pageBreakPreview" zoomScaleNormal="100" zoomScaleSheetLayoutView="100" workbookViewId="0">
      <selection activeCell="E13" sqref="E13"/>
    </sheetView>
  </sheetViews>
  <sheetFormatPr baseColWidth="10" defaultRowHeight="12.75" x14ac:dyDescent="0.2"/>
  <cols>
    <col min="1" max="1" width="7" style="221" customWidth="1"/>
    <col min="2" max="2" width="53.85546875" style="222" customWidth="1"/>
    <col min="3" max="3" width="10" style="223" customWidth="1"/>
    <col min="4" max="4" width="9.42578125" style="224" customWidth="1"/>
    <col min="5" max="5" width="13.85546875" style="223" customWidth="1"/>
    <col min="6" max="6" width="14.28515625" style="190" customWidth="1"/>
    <col min="7" max="16384" width="11.42578125" style="155"/>
  </cols>
  <sheetData>
    <row r="1" spans="1:6" s="1" customFormat="1" ht="14.25" customHeight="1" x14ac:dyDescent="0.2">
      <c r="A1" s="563" t="s">
        <v>808</v>
      </c>
      <c r="B1" s="563"/>
      <c r="C1" s="563"/>
      <c r="D1" s="563"/>
      <c r="E1" s="563"/>
      <c r="F1" s="563"/>
    </row>
    <row r="2" spans="1:6" s="1" customFormat="1" ht="12.75" customHeight="1" x14ac:dyDescent="0.2">
      <c r="A2" s="271" t="s">
        <v>0</v>
      </c>
      <c r="B2" s="272"/>
      <c r="C2" s="273" t="s">
        <v>1</v>
      </c>
      <c r="D2" s="274"/>
      <c r="E2" s="275"/>
      <c r="F2" s="276"/>
    </row>
    <row r="3" spans="1:6" s="1" customFormat="1" ht="12.75" customHeight="1" x14ac:dyDescent="0.2">
      <c r="A3" s="271"/>
      <c r="B3" s="272"/>
      <c r="C3" s="273"/>
      <c r="D3" s="274"/>
      <c r="E3" s="275"/>
      <c r="F3" s="276"/>
    </row>
    <row r="4" spans="1:6" s="2" customFormat="1" ht="12.75" customHeight="1" x14ac:dyDescent="0.2">
      <c r="A4" s="277" t="s">
        <v>2</v>
      </c>
      <c r="B4" s="278" t="s">
        <v>3</v>
      </c>
      <c r="C4" s="279" t="s">
        <v>4</v>
      </c>
      <c r="D4" s="280" t="s">
        <v>5</v>
      </c>
      <c r="E4" s="561" t="s">
        <v>6</v>
      </c>
      <c r="F4" s="562" t="s">
        <v>7</v>
      </c>
    </row>
    <row r="5" spans="1:6" s="2" customFormat="1" ht="12.75" customHeight="1" x14ac:dyDescent="0.2">
      <c r="A5" s="281"/>
      <c r="B5" s="282"/>
      <c r="C5" s="283"/>
      <c r="D5" s="284"/>
      <c r="E5" s="464"/>
      <c r="F5" s="465"/>
    </row>
    <row r="6" spans="1:6" s="10" customFormat="1" ht="25.5" x14ac:dyDescent="0.2">
      <c r="A6" s="3" t="s">
        <v>8</v>
      </c>
      <c r="B6" s="4" t="s">
        <v>9</v>
      </c>
      <c r="C6" s="5"/>
      <c r="D6" s="5"/>
      <c r="E6" s="7"/>
      <c r="F6" s="7"/>
    </row>
    <row r="7" spans="1:6" s="10" customFormat="1" x14ac:dyDescent="0.2">
      <c r="A7" s="3"/>
      <c r="B7" s="4"/>
      <c r="C7" s="5"/>
      <c r="D7" s="5"/>
      <c r="E7" s="7"/>
      <c r="F7" s="7"/>
    </row>
    <row r="8" spans="1:6" s="10" customFormat="1" x14ac:dyDescent="0.2">
      <c r="A8" s="11" t="s">
        <v>10</v>
      </c>
      <c r="B8" s="12" t="s">
        <v>11</v>
      </c>
      <c r="C8" s="5"/>
      <c r="D8" s="5"/>
      <c r="E8" s="7"/>
      <c r="F8" s="7"/>
    </row>
    <row r="9" spans="1:6" s="10" customFormat="1" x14ac:dyDescent="0.2">
      <c r="A9" s="13"/>
      <c r="B9" s="14"/>
      <c r="C9" s="5"/>
      <c r="D9" s="5"/>
      <c r="E9" s="7"/>
      <c r="F9" s="7"/>
    </row>
    <row r="10" spans="1:6" s="16" customFormat="1" x14ac:dyDescent="0.2">
      <c r="A10" s="15">
        <v>1</v>
      </c>
      <c r="B10" s="12" t="s">
        <v>12</v>
      </c>
      <c r="C10" s="5"/>
      <c r="D10" s="5"/>
      <c r="E10" s="7"/>
      <c r="F10" s="7"/>
    </row>
    <row r="11" spans="1:6" s="20" customFormat="1" x14ac:dyDescent="0.2">
      <c r="A11" s="17">
        <v>1.1000000000000001</v>
      </c>
      <c r="B11" s="18" t="s">
        <v>13</v>
      </c>
      <c r="C11" s="19">
        <v>17260.95</v>
      </c>
      <c r="D11" s="6" t="s">
        <v>14</v>
      </c>
      <c r="E11" s="8"/>
      <c r="F11" s="8">
        <f>ROUND((C11*E11),2)</f>
        <v>0</v>
      </c>
    </row>
    <row r="12" spans="1:6" s="16" customFormat="1" x14ac:dyDescent="0.2">
      <c r="A12" s="17">
        <v>1.2</v>
      </c>
      <c r="B12" s="18" t="s">
        <v>15</v>
      </c>
      <c r="C12" s="19">
        <v>824.39</v>
      </c>
      <c r="D12" s="6" t="s">
        <v>14</v>
      </c>
      <c r="E12" s="8"/>
      <c r="F12" s="8">
        <f t="shared" ref="F12:F75" si="0">ROUND((C12*E12),2)</f>
        <v>0</v>
      </c>
    </row>
    <row r="13" spans="1:6" s="16" customFormat="1" x14ac:dyDescent="0.2">
      <c r="A13" s="17">
        <v>1.3</v>
      </c>
      <c r="B13" s="18" t="s">
        <v>16</v>
      </c>
      <c r="C13" s="19">
        <v>19723.87</v>
      </c>
      <c r="D13" s="6" t="s">
        <v>14</v>
      </c>
      <c r="E13" s="8"/>
      <c r="F13" s="8">
        <f t="shared" si="0"/>
        <v>0</v>
      </c>
    </row>
    <row r="14" spans="1:6" s="16" customFormat="1" x14ac:dyDescent="0.2">
      <c r="A14" s="17">
        <v>1.4</v>
      </c>
      <c r="B14" s="18" t="s">
        <v>17</v>
      </c>
      <c r="C14" s="19">
        <v>86.9</v>
      </c>
      <c r="D14" s="6" t="s">
        <v>18</v>
      </c>
      <c r="E14" s="8"/>
      <c r="F14" s="8">
        <f t="shared" si="0"/>
        <v>0</v>
      </c>
    </row>
    <row r="15" spans="1:6" s="16" customFormat="1" x14ac:dyDescent="0.2">
      <c r="A15" s="17"/>
      <c r="B15" s="18"/>
      <c r="C15" s="19"/>
      <c r="D15" s="6"/>
      <c r="E15" s="8"/>
      <c r="F15" s="8">
        <f t="shared" si="0"/>
        <v>0</v>
      </c>
    </row>
    <row r="16" spans="1:6" s="16" customFormat="1" ht="25.5" x14ac:dyDescent="0.2">
      <c r="A16" s="21">
        <v>1.5</v>
      </c>
      <c r="B16" s="12" t="s">
        <v>19</v>
      </c>
      <c r="C16" s="19"/>
      <c r="D16" s="6"/>
      <c r="E16" s="8"/>
      <c r="F16" s="8">
        <f t="shared" si="0"/>
        <v>0</v>
      </c>
    </row>
    <row r="17" spans="1:6" s="16" customFormat="1" x14ac:dyDescent="0.2">
      <c r="A17" s="17" t="s">
        <v>20</v>
      </c>
      <c r="B17" s="22" t="s">
        <v>13</v>
      </c>
      <c r="C17" s="23">
        <v>663.86</v>
      </c>
      <c r="D17" s="6" t="s">
        <v>14</v>
      </c>
      <c r="E17" s="24"/>
      <c r="F17" s="8">
        <f t="shared" si="0"/>
        <v>0</v>
      </c>
    </row>
    <row r="18" spans="1:6" s="16" customFormat="1" x14ac:dyDescent="0.2">
      <c r="A18" s="17" t="s">
        <v>21</v>
      </c>
      <c r="B18" s="22" t="s">
        <v>15</v>
      </c>
      <c r="C18" s="23">
        <v>152.68</v>
      </c>
      <c r="D18" s="6" t="s">
        <v>14</v>
      </c>
      <c r="E18" s="24"/>
      <c r="F18" s="8">
        <f t="shared" si="0"/>
        <v>0</v>
      </c>
    </row>
    <row r="19" spans="1:6" s="16" customFormat="1" x14ac:dyDescent="0.2">
      <c r="A19" s="17" t="s">
        <v>22</v>
      </c>
      <c r="B19" s="18" t="s">
        <v>23</v>
      </c>
      <c r="C19" s="23">
        <v>758</v>
      </c>
      <c r="D19" s="25" t="s">
        <v>18</v>
      </c>
      <c r="E19" s="24"/>
      <c r="F19" s="8">
        <f t="shared" si="0"/>
        <v>0</v>
      </c>
    </row>
    <row r="20" spans="1:6" s="16" customFormat="1" x14ac:dyDescent="0.2">
      <c r="A20" s="17" t="s">
        <v>24</v>
      </c>
      <c r="B20" s="26" t="s">
        <v>25</v>
      </c>
      <c r="C20" s="23">
        <v>183.22</v>
      </c>
      <c r="D20" s="6" t="s">
        <v>14</v>
      </c>
      <c r="E20" s="24"/>
      <c r="F20" s="8">
        <f t="shared" si="0"/>
        <v>0</v>
      </c>
    </row>
    <row r="21" spans="1:6" s="16" customFormat="1" ht="15" customHeight="1" x14ac:dyDescent="0.2">
      <c r="A21" s="17" t="s">
        <v>26</v>
      </c>
      <c r="B21" s="26" t="s">
        <v>27</v>
      </c>
      <c r="C21" s="23">
        <v>183.22</v>
      </c>
      <c r="D21" s="6" t="s">
        <v>14</v>
      </c>
      <c r="E21" s="24"/>
      <c r="F21" s="8">
        <f t="shared" si="0"/>
        <v>0</v>
      </c>
    </row>
    <row r="22" spans="1:6" s="16" customFormat="1" x14ac:dyDescent="0.2">
      <c r="A22" s="17" t="s">
        <v>28</v>
      </c>
      <c r="B22" s="26" t="s">
        <v>29</v>
      </c>
      <c r="C22" s="23">
        <v>663.86</v>
      </c>
      <c r="D22" s="6" t="s">
        <v>14</v>
      </c>
      <c r="E22" s="24"/>
      <c r="F22" s="8">
        <f t="shared" si="0"/>
        <v>0</v>
      </c>
    </row>
    <row r="23" spans="1:6" s="16" customFormat="1" x14ac:dyDescent="0.2">
      <c r="A23" s="17"/>
      <c r="B23" s="18"/>
      <c r="C23" s="19"/>
      <c r="D23" s="6"/>
      <c r="E23" s="8"/>
      <c r="F23" s="8">
        <f t="shared" si="0"/>
        <v>0</v>
      </c>
    </row>
    <row r="24" spans="1:6" s="16" customFormat="1" x14ac:dyDescent="0.2">
      <c r="A24" s="27" t="s">
        <v>30</v>
      </c>
      <c r="B24" s="28" t="s">
        <v>31</v>
      </c>
      <c r="C24" s="5"/>
      <c r="D24" s="6"/>
      <c r="E24" s="7"/>
      <c r="F24" s="8">
        <f t="shared" si="0"/>
        <v>0</v>
      </c>
    </row>
    <row r="25" spans="1:6" s="16" customFormat="1" x14ac:dyDescent="0.2">
      <c r="A25" s="27"/>
      <c r="B25" s="28"/>
      <c r="C25" s="5"/>
      <c r="D25" s="6"/>
      <c r="E25" s="7"/>
      <c r="F25" s="8">
        <f t="shared" si="0"/>
        <v>0</v>
      </c>
    </row>
    <row r="26" spans="1:6" s="16" customFormat="1" x14ac:dyDescent="0.2">
      <c r="A26" s="29">
        <v>1</v>
      </c>
      <c r="B26" s="30" t="s">
        <v>32</v>
      </c>
      <c r="C26" s="19">
        <v>10</v>
      </c>
      <c r="D26" s="6" t="s">
        <v>33</v>
      </c>
      <c r="E26" s="7"/>
      <c r="F26" s="8">
        <f t="shared" si="0"/>
        <v>0</v>
      </c>
    </row>
    <row r="27" spans="1:6" s="16" customFormat="1" x14ac:dyDescent="0.2">
      <c r="A27" s="29"/>
      <c r="B27" s="30"/>
      <c r="C27" s="19"/>
      <c r="D27" s="6"/>
      <c r="E27" s="7"/>
      <c r="F27" s="8">
        <f t="shared" si="0"/>
        <v>0</v>
      </c>
    </row>
    <row r="28" spans="1:6" s="16" customFormat="1" ht="16.5" customHeight="1" x14ac:dyDescent="0.2">
      <c r="A28" s="31">
        <v>2</v>
      </c>
      <c r="B28" s="12" t="s">
        <v>34</v>
      </c>
      <c r="C28" s="19"/>
      <c r="D28" s="6"/>
      <c r="E28" s="7"/>
      <c r="F28" s="8">
        <f t="shared" si="0"/>
        <v>0</v>
      </c>
    </row>
    <row r="29" spans="1:6" s="16" customFormat="1" x14ac:dyDescent="0.2">
      <c r="A29" s="17">
        <v>2.1</v>
      </c>
      <c r="B29" s="18" t="s">
        <v>35</v>
      </c>
      <c r="C29" s="19">
        <v>1135.99</v>
      </c>
      <c r="D29" s="6" t="s">
        <v>14</v>
      </c>
      <c r="E29" s="7"/>
      <c r="F29" s="8">
        <f t="shared" si="0"/>
        <v>0</v>
      </c>
    </row>
    <row r="30" spans="1:6" s="16" customFormat="1" ht="25.5" x14ac:dyDescent="0.2">
      <c r="A30" s="17">
        <v>2.2000000000000002</v>
      </c>
      <c r="B30" s="18" t="s">
        <v>36</v>
      </c>
      <c r="C30" s="19">
        <v>164.14</v>
      </c>
      <c r="D30" s="6" t="s">
        <v>14</v>
      </c>
      <c r="E30" s="7"/>
      <c r="F30" s="8">
        <f t="shared" si="0"/>
        <v>0</v>
      </c>
    </row>
    <row r="31" spans="1:6" s="16" customFormat="1" ht="25.5" x14ac:dyDescent="0.2">
      <c r="A31" s="17">
        <v>2.2999999999999998</v>
      </c>
      <c r="B31" s="18" t="s">
        <v>37</v>
      </c>
      <c r="C31" s="19">
        <v>1166.22</v>
      </c>
      <c r="D31" s="6" t="s">
        <v>14</v>
      </c>
      <c r="E31" s="7"/>
      <c r="F31" s="8">
        <f t="shared" si="0"/>
        <v>0</v>
      </c>
    </row>
    <row r="32" spans="1:6" s="16" customFormat="1" x14ac:dyDescent="0.2">
      <c r="A32" s="27"/>
      <c r="B32" s="28"/>
      <c r="C32" s="5"/>
      <c r="D32" s="6"/>
      <c r="E32" s="7"/>
      <c r="F32" s="8">
        <f t="shared" si="0"/>
        <v>0</v>
      </c>
    </row>
    <row r="33" spans="1:6" s="16" customFormat="1" x14ac:dyDescent="0.2">
      <c r="A33" s="32">
        <v>3</v>
      </c>
      <c r="B33" s="33" t="s">
        <v>38</v>
      </c>
      <c r="C33" s="5"/>
      <c r="D33" s="6"/>
      <c r="E33" s="7"/>
      <c r="F33" s="8">
        <f t="shared" si="0"/>
        <v>0</v>
      </c>
    </row>
    <row r="34" spans="1:6" s="16" customFormat="1" ht="14.25" x14ac:dyDescent="0.2">
      <c r="A34" s="32">
        <v>3.1</v>
      </c>
      <c r="B34" s="33" t="s">
        <v>39</v>
      </c>
      <c r="C34" s="5"/>
      <c r="D34" s="6"/>
      <c r="E34" s="7"/>
      <c r="F34" s="8">
        <f t="shared" si="0"/>
        <v>0</v>
      </c>
    </row>
    <row r="35" spans="1:6" s="16" customFormat="1" ht="14.25" x14ac:dyDescent="0.2">
      <c r="A35" s="29" t="s">
        <v>40</v>
      </c>
      <c r="B35" s="34" t="s">
        <v>41</v>
      </c>
      <c r="C35" s="19">
        <v>0.41</v>
      </c>
      <c r="D35" s="6" t="s">
        <v>14</v>
      </c>
      <c r="E35" s="8"/>
      <c r="F35" s="8">
        <f t="shared" si="0"/>
        <v>0</v>
      </c>
    </row>
    <row r="36" spans="1:6" s="16" customFormat="1" x14ac:dyDescent="0.2">
      <c r="A36" s="29"/>
      <c r="B36" s="34"/>
      <c r="C36" s="19"/>
      <c r="D36" s="6"/>
      <c r="E36" s="8"/>
      <c r="F36" s="8">
        <f t="shared" si="0"/>
        <v>0</v>
      </c>
    </row>
    <row r="37" spans="1:6" s="16" customFormat="1" ht="26.25" customHeight="1" x14ac:dyDescent="0.2">
      <c r="A37" s="29">
        <v>3.2</v>
      </c>
      <c r="B37" s="35" t="s">
        <v>42</v>
      </c>
      <c r="C37" s="19">
        <v>0.31</v>
      </c>
      <c r="D37" s="6" t="s">
        <v>14</v>
      </c>
      <c r="E37" s="8"/>
      <c r="F37" s="8">
        <f t="shared" si="0"/>
        <v>0</v>
      </c>
    </row>
    <row r="38" spans="1:6" s="16" customFormat="1" ht="13.5" customHeight="1" x14ac:dyDescent="0.2">
      <c r="A38" s="29"/>
      <c r="B38" s="35"/>
      <c r="C38" s="19"/>
      <c r="D38" s="6"/>
      <c r="E38" s="8"/>
      <c r="F38" s="8">
        <f t="shared" si="0"/>
        <v>0</v>
      </c>
    </row>
    <row r="39" spans="1:6" s="16" customFormat="1" ht="12.75" customHeight="1" x14ac:dyDescent="0.2">
      <c r="A39" s="32">
        <v>3.3</v>
      </c>
      <c r="B39" s="36" t="s">
        <v>43</v>
      </c>
      <c r="C39" s="19"/>
      <c r="D39" s="6"/>
      <c r="E39" s="8"/>
      <c r="F39" s="8">
        <f t="shared" si="0"/>
        <v>0</v>
      </c>
    </row>
    <row r="40" spans="1:6" s="16" customFormat="1" x14ac:dyDescent="0.2">
      <c r="A40" s="29" t="s">
        <v>44</v>
      </c>
      <c r="B40" s="35" t="s">
        <v>45</v>
      </c>
      <c r="C40" s="19">
        <v>2.6999999999999997</v>
      </c>
      <c r="D40" s="6" t="s">
        <v>46</v>
      </c>
      <c r="E40" s="8"/>
      <c r="F40" s="8">
        <f t="shared" si="0"/>
        <v>0</v>
      </c>
    </row>
    <row r="41" spans="1:6" s="16" customFormat="1" x14ac:dyDescent="0.2">
      <c r="A41" s="29" t="s">
        <v>47</v>
      </c>
      <c r="B41" s="35" t="s">
        <v>48</v>
      </c>
      <c r="C41" s="19">
        <v>8.06</v>
      </c>
      <c r="D41" s="6" t="s">
        <v>46</v>
      </c>
      <c r="E41" s="8"/>
      <c r="F41" s="8">
        <f t="shared" si="0"/>
        <v>0</v>
      </c>
    </row>
    <row r="42" spans="1:6" s="16" customFormat="1" x14ac:dyDescent="0.2">
      <c r="A42" s="29" t="s">
        <v>49</v>
      </c>
      <c r="B42" s="35" t="s">
        <v>50</v>
      </c>
      <c r="C42" s="19">
        <v>9.6</v>
      </c>
      <c r="D42" s="6" t="s">
        <v>18</v>
      </c>
      <c r="E42" s="8"/>
      <c r="F42" s="8">
        <f t="shared" si="0"/>
        <v>0</v>
      </c>
    </row>
    <row r="43" spans="1:6" s="16" customFormat="1" x14ac:dyDescent="0.2">
      <c r="A43" s="29"/>
      <c r="B43" s="30"/>
      <c r="C43" s="19"/>
      <c r="D43" s="6"/>
      <c r="E43" s="8"/>
      <c r="F43" s="8">
        <f t="shared" si="0"/>
        <v>0</v>
      </c>
    </row>
    <row r="44" spans="1:6" s="16" customFormat="1" x14ac:dyDescent="0.2">
      <c r="A44" s="37">
        <v>3.4</v>
      </c>
      <c r="B44" s="38" t="s">
        <v>51</v>
      </c>
      <c r="C44" s="19"/>
      <c r="D44" s="6"/>
      <c r="E44" s="8"/>
      <c r="F44" s="8">
        <f t="shared" si="0"/>
        <v>0</v>
      </c>
    </row>
    <row r="45" spans="1:6" s="16" customFormat="1" ht="25.5" x14ac:dyDescent="0.2">
      <c r="A45" s="39" t="s">
        <v>52</v>
      </c>
      <c r="B45" s="40" t="s">
        <v>53</v>
      </c>
      <c r="C45" s="19">
        <v>5.79</v>
      </c>
      <c r="D45" s="6" t="s">
        <v>18</v>
      </c>
      <c r="E45" s="8"/>
      <c r="F45" s="8">
        <f t="shared" si="0"/>
        <v>0</v>
      </c>
    </row>
    <row r="46" spans="1:6" s="16" customFormat="1" ht="12.75" customHeight="1" x14ac:dyDescent="0.2">
      <c r="A46" s="39" t="s">
        <v>54</v>
      </c>
      <c r="B46" s="40" t="s">
        <v>55</v>
      </c>
      <c r="C46" s="19">
        <v>14.67</v>
      </c>
      <c r="D46" s="6" t="s">
        <v>18</v>
      </c>
      <c r="E46" s="8"/>
      <c r="F46" s="8">
        <f t="shared" si="0"/>
        <v>0</v>
      </c>
    </row>
    <row r="47" spans="1:6" s="16" customFormat="1" ht="25.5" x14ac:dyDescent="0.2">
      <c r="A47" s="39" t="s">
        <v>56</v>
      </c>
      <c r="B47" s="40" t="s">
        <v>57</v>
      </c>
      <c r="C47" s="19">
        <v>3</v>
      </c>
      <c r="D47" s="6" t="s">
        <v>5</v>
      </c>
      <c r="E47" s="8"/>
      <c r="F47" s="8">
        <f t="shared" si="0"/>
        <v>0</v>
      </c>
    </row>
    <row r="48" spans="1:6" s="16" customFormat="1" ht="25.5" x14ac:dyDescent="0.2">
      <c r="A48" s="39" t="s">
        <v>58</v>
      </c>
      <c r="B48" s="40" t="s">
        <v>59</v>
      </c>
      <c r="C48" s="19">
        <v>2</v>
      </c>
      <c r="D48" s="6" t="s">
        <v>5</v>
      </c>
      <c r="E48" s="8"/>
      <c r="F48" s="8">
        <f t="shared" si="0"/>
        <v>0</v>
      </c>
    </row>
    <row r="49" spans="1:6" s="16" customFormat="1" x14ac:dyDescent="0.2">
      <c r="A49" s="39" t="s">
        <v>60</v>
      </c>
      <c r="B49" s="40" t="s">
        <v>61</v>
      </c>
      <c r="C49" s="19">
        <v>5</v>
      </c>
      <c r="D49" s="6" t="s">
        <v>5</v>
      </c>
      <c r="E49" s="8"/>
      <c r="F49" s="8">
        <f t="shared" si="0"/>
        <v>0</v>
      </c>
    </row>
    <row r="50" spans="1:6" s="16" customFormat="1" x14ac:dyDescent="0.2">
      <c r="A50" s="39" t="s">
        <v>62</v>
      </c>
      <c r="B50" s="40" t="s">
        <v>63</v>
      </c>
      <c r="C50" s="19">
        <v>1</v>
      </c>
      <c r="D50" s="6" t="s">
        <v>5</v>
      </c>
      <c r="E50" s="8"/>
      <c r="F50" s="8">
        <f t="shared" si="0"/>
        <v>0</v>
      </c>
    </row>
    <row r="51" spans="1:6" s="16" customFormat="1" x14ac:dyDescent="0.2">
      <c r="A51" s="39" t="s">
        <v>64</v>
      </c>
      <c r="B51" s="30" t="s">
        <v>65</v>
      </c>
      <c r="C51" s="19">
        <v>1</v>
      </c>
      <c r="D51" s="6" t="s">
        <v>5</v>
      </c>
      <c r="E51" s="8"/>
      <c r="F51" s="8">
        <f t="shared" si="0"/>
        <v>0</v>
      </c>
    </row>
    <row r="52" spans="1:6" s="16" customFormat="1" ht="25.5" x14ac:dyDescent="0.2">
      <c r="A52" s="39" t="s">
        <v>66</v>
      </c>
      <c r="B52" s="18" t="s">
        <v>67</v>
      </c>
      <c r="C52" s="19">
        <v>1</v>
      </c>
      <c r="D52" s="6" t="s">
        <v>68</v>
      </c>
      <c r="E52" s="8"/>
      <c r="F52" s="8">
        <f t="shared" si="0"/>
        <v>0</v>
      </c>
    </row>
    <row r="53" spans="1:6" s="16" customFormat="1" x14ac:dyDescent="0.2">
      <c r="A53" s="57"/>
      <c r="B53" s="262"/>
      <c r="C53" s="41"/>
      <c r="D53" s="42"/>
      <c r="E53" s="43"/>
      <c r="F53" s="43">
        <f t="shared" si="0"/>
        <v>0</v>
      </c>
    </row>
    <row r="54" spans="1:6" s="44" customFormat="1" x14ac:dyDescent="0.2">
      <c r="A54" s="37">
        <v>4</v>
      </c>
      <c r="B54" s="38" t="s">
        <v>69</v>
      </c>
      <c r="C54" s="19"/>
      <c r="D54" s="6"/>
      <c r="E54" s="8"/>
      <c r="F54" s="8">
        <f t="shared" si="0"/>
        <v>0</v>
      </c>
    </row>
    <row r="55" spans="1:6" s="44" customFormat="1" ht="14.25" x14ac:dyDescent="0.2">
      <c r="A55" s="37">
        <v>4.0999999999999996</v>
      </c>
      <c r="B55" s="38" t="s">
        <v>70</v>
      </c>
      <c r="C55" s="19"/>
      <c r="D55" s="6"/>
      <c r="E55" s="8"/>
      <c r="F55" s="8">
        <f t="shared" si="0"/>
        <v>0</v>
      </c>
    </row>
    <row r="56" spans="1:6" s="44" customFormat="1" ht="14.25" x14ac:dyDescent="0.2">
      <c r="A56" s="39" t="s">
        <v>71</v>
      </c>
      <c r="B56" s="45" t="s">
        <v>72</v>
      </c>
      <c r="C56" s="19">
        <v>128.47999999999999</v>
      </c>
      <c r="D56" s="6" t="s">
        <v>14</v>
      </c>
      <c r="E56" s="8"/>
      <c r="F56" s="8">
        <f t="shared" si="0"/>
        <v>0</v>
      </c>
    </row>
    <row r="57" spans="1:6" s="44" customFormat="1" ht="14.25" x14ac:dyDescent="0.2">
      <c r="A57" s="39" t="s">
        <v>73</v>
      </c>
      <c r="B57" s="45" t="s">
        <v>74</v>
      </c>
      <c r="C57" s="19">
        <v>27.49</v>
      </c>
      <c r="D57" s="6" t="s">
        <v>14</v>
      </c>
      <c r="E57" s="8"/>
      <c r="F57" s="8">
        <f t="shared" si="0"/>
        <v>0</v>
      </c>
    </row>
    <row r="58" spans="1:6" s="44" customFormat="1" ht="14.25" x14ac:dyDescent="0.2">
      <c r="A58" s="39" t="s">
        <v>75</v>
      </c>
      <c r="B58" s="40" t="s">
        <v>76</v>
      </c>
      <c r="C58" s="19">
        <v>15.43</v>
      </c>
      <c r="D58" s="6" t="s">
        <v>14</v>
      </c>
      <c r="E58" s="8"/>
      <c r="F58" s="8">
        <f t="shared" si="0"/>
        <v>0</v>
      </c>
    </row>
    <row r="59" spans="1:6" s="44" customFormat="1" ht="14.25" x14ac:dyDescent="0.2">
      <c r="A59" s="39" t="s">
        <v>77</v>
      </c>
      <c r="B59" s="45" t="s">
        <v>78</v>
      </c>
      <c r="C59" s="19">
        <v>279.27</v>
      </c>
      <c r="D59" s="6" t="s">
        <v>14</v>
      </c>
      <c r="E59" s="8"/>
      <c r="F59" s="8">
        <f t="shared" si="0"/>
        <v>0</v>
      </c>
    </row>
    <row r="60" spans="1:6" s="44" customFormat="1" ht="14.25" x14ac:dyDescent="0.2">
      <c r="A60" s="39" t="s">
        <v>79</v>
      </c>
      <c r="B60" s="45" t="s">
        <v>80</v>
      </c>
      <c r="C60" s="19">
        <v>66.849999999999994</v>
      </c>
      <c r="D60" s="6" t="s">
        <v>14</v>
      </c>
      <c r="E60" s="8"/>
      <c r="F60" s="8">
        <f t="shared" si="0"/>
        <v>0</v>
      </c>
    </row>
    <row r="61" spans="1:6" s="44" customFormat="1" ht="14.25" x14ac:dyDescent="0.2">
      <c r="A61" s="39" t="s">
        <v>81</v>
      </c>
      <c r="B61" s="45" t="s">
        <v>82</v>
      </c>
      <c r="C61" s="19">
        <v>35.28</v>
      </c>
      <c r="D61" s="6" t="s">
        <v>14</v>
      </c>
      <c r="E61" s="8"/>
      <c r="F61" s="8">
        <f t="shared" si="0"/>
        <v>0</v>
      </c>
    </row>
    <row r="62" spans="1:6" s="44" customFormat="1" ht="14.25" x14ac:dyDescent="0.2">
      <c r="A62" s="39" t="s">
        <v>83</v>
      </c>
      <c r="B62" s="45" t="s">
        <v>84</v>
      </c>
      <c r="C62" s="19">
        <v>7.0200000000000014</v>
      </c>
      <c r="D62" s="6" t="s">
        <v>14</v>
      </c>
      <c r="E62" s="8"/>
      <c r="F62" s="8">
        <f t="shared" si="0"/>
        <v>0</v>
      </c>
    </row>
    <row r="63" spans="1:6" s="44" customFormat="1" ht="14.25" x14ac:dyDescent="0.2">
      <c r="A63" s="39" t="s">
        <v>85</v>
      </c>
      <c r="B63" s="45" t="s">
        <v>86</v>
      </c>
      <c r="C63" s="19">
        <v>14.83</v>
      </c>
      <c r="D63" s="6" t="s">
        <v>14</v>
      </c>
      <c r="E63" s="8"/>
      <c r="F63" s="8">
        <f t="shared" si="0"/>
        <v>0</v>
      </c>
    </row>
    <row r="64" spans="1:6" s="44" customFormat="1" ht="14.25" x14ac:dyDescent="0.2">
      <c r="A64" s="39" t="s">
        <v>87</v>
      </c>
      <c r="B64" s="46" t="s">
        <v>88</v>
      </c>
      <c r="C64" s="19">
        <v>27.19</v>
      </c>
      <c r="D64" s="6" t="s">
        <v>14</v>
      </c>
      <c r="E64" s="8"/>
      <c r="F64" s="8">
        <f t="shared" si="0"/>
        <v>0</v>
      </c>
    </row>
    <row r="65" spans="1:6" s="44" customFormat="1" ht="15.75" customHeight="1" x14ac:dyDescent="0.2">
      <c r="A65" s="39" t="s">
        <v>89</v>
      </c>
      <c r="B65" s="47" t="s">
        <v>90</v>
      </c>
      <c r="C65" s="23">
        <v>23.28</v>
      </c>
      <c r="D65" s="6" t="s">
        <v>14</v>
      </c>
      <c r="E65" s="8"/>
      <c r="F65" s="8">
        <f t="shared" si="0"/>
        <v>0</v>
      </c>
    </row>
    <row r="66" spans="1:6" s="44" customFormat="1" x14ac:dyDescent="0.2">
      <c r="A66" s="39"/>
      <c r="B66" s="47"/>
      <c r="C66" s="19"/>
      <c r="D66" s="6"/>
      <c r="E66" s="8"/>
      <c r="F66" s="8">
        <f t="shared" si="0"/>
        <v>0</v>
      </c>
    </row>
    <row r="67" spans="1:6" s="44" customFormat="1" ht="12.75" customHeight="1" x14ac:dyDescent="0.2">
      <c r="A67" s="37">
        <v>4.2</v>
      </c>
      <c r="B67" s="48" t="s">
        <v>91</v>
      </c>
      <c r="C67" s="19"/>
      <c r="D67" s="49"/>
      <c r="E67" s="8"/>
      <c r="F67" s="8">
        <f t="shared" si="0"/>
        <v>0</v>
      </c>
    </row>
    <row r="68" spans="1:6" s="44" customFormat="1" x14ac:dyDescent="0.2">
      <c r="A68" s="39" t="s">
        <v>92</v>
      </c>
      <c r="B68" s="40" t="s">
        <v>93</v>
      </c>
      <c r="C68" s="19">
        <v>246.81</v>
      </c>
      <c r="D68" s="6" t="s">
        <v>46</v>
      </c>
      <c r="E68" s="8"/>
      <c r="F68" s="8">
        <f t="shared" si="0"/>
        <v>0</v>
      </c>
    </row>
    <row r="69" spans="1:6" s="44" customFormat="1" x14ac:dyDescent="0.2">
      <c r="A69" s="39" t="s">
        <v>94</v>
      </c>
      <c r="B69" s="40" t="s">
        <v>95</v>
      </c>
      <c r="C69" s="19">
        <v>2141.64</v>
      </c>
      <c r="D69" s="6" t="s">
        <v>46</v>
      </c>
      <c r="E69" s="8"/>
      <c r="F69" s="8">
        <f t="shared" si="0"/>
        <v>0</v>
      </c>
    </row>
    <row r="70" spans="1:6" s="44" customFormat="1" x14ac:dyDescent="0.2">
      <c r="A70" s="39" t="s">
        <v>96</v>
      </c>
      <c r="B70" s="40" t="s">
        <v>97</v>
      </c>
      <c r="C70" s="19">
        <v>246.33</v>
      </c>
      <c r="D70" s="6" t="s">
        <v>46</v>
      </c>
      <c r="E70" s="8"/>
      <c r="F70" s="8">
        <f t="shared" si="0"/>
        <v>0</v>
      </c>
    </row>
    <row r="71" spans="1:6" s="44" customFormat="1" x14ac:dyDescent="0.2">
      <c r="A71" s="39" t="s">
        <v>98</v>
      </c>
      <c r="B71" s="40" t="s">
        <v>99</v>
      </c>
      <c r="C71" s="19">
        <v>604.01</v>
      </c>
      <c r="D71" s="6" t="s">
        <v>18</v>
      </c>
      <c r="E71" s="8"/>
      <c r="F71" s="8">
        <f t="shared" si="0"/>
        <v>0</v>
      </c>
    </row>
    <row r="72" spans="1:6" s="44" customFormat="1" ht="25.5" customHeight="1" x14ac:dyDescent="0.2">
      <c r="A72" s="39" t="s">
        <v>100</v>
      </c>
      <c r="B72" s="46" t="s">
        <v>101</v>
      </c>
      <c r="C72" s="19">
        <v>246.33</v>
      </c>
      <c r="D72" s="6" t="s">
        <v>46</v>
      </c>
      <c r="E72" s="8"/>
      <c r="F72" s="8">
        <f t="shared" si="0"/>
        <v>0</v>
      </c>
    </row>
    <row r="73" spans="1:6" s="44" customFormat="1" x14ac:dyDescent="0.2">
      <c r="A73" s="39" t="s">
        <v>102</v>
      </c>
      <c r="B73" s="45" t="s">
        <v>103</v>
      </c>
      <c r="C73" s="19">
        <v>2387.9699999999998</v>
      </c>
      <c r="D73" s="6" t="s">
        <v>46</v>
      </c>
      <c r="E73" s="8"/>
      <c r="F73" s="8">
        <f t="shared" si="0"/>
        <v>0</v>
      </c>
    </row>
    <row r="74" spans="1:6" s="44" customFormat="1" ht="12" customHeight="1" x14ac:dyDescent="0.2">
      <c r="A74" s="39"/>
      <c r="B74" s="45"/>
      <c r="C74" s="19"/>
      <c r="D74" s="6"/>
      <c r="E74" s="8"/>
      <c r="F74" s="8">
        <f t="shared" si="0"/>
        <v>0</v>
      </c>
    </row>
    <row r="75" spans="1:6" s="44" customFormat="1" ht="12" customHeight="1" x14ac:dyDescent="0.2">
      <c r="A75" s="50">
        <v>4.3</v>
      </c>
      <c r="B75" s="18" t="s">
        <v>104</v>
      </c>
      <c r="C75" s="19">
        <v>1831.69</v>
      </c>
      <c r="D75" s="6" t="s">
        <v>105</v>
      </c>
      <c r="E75" s="8"/>
      <c r="F75" s="8">
        <f t="shared" si="0"/>
        <v>0</v>
      </c>
    </row>
    <row r="76" spans="1:6" s="44" customFormat="1" x14ac:dyDescent="0.2">
      <c r="A76" s="39"/>
      <c r="B76" s="45"/>
      <c r="C76" s="19"/>
      <c r="D76" s="6"/>
      <c r="E76" s="8"/>
      <c r="F76" s="8">
        <f t="shared" ref="F76:F139" si="1">ROUND((C76*E76),2)</f>
        <v>0</v>
      </c>
    </row>
    <row r="77" spans="1:6" s="44" customFormat="1" ht="39.75" customHeight="1" x14ac:dyDescent="0.2">
      <c r="A77" s="50">
        <v>4.4000000000000004</v>
      </c>
      <c r="B77" s="51" t="s">
        <v>106</v>
      </c>
      <c r="C77" s="19">
        <v>817.55</v>
      </c>
      <c r="D77" s="6" t="s">
        <v>18</v>
      </c>
      <c r="E77" s="8"/>
      <c r="F77" s="8">
        <f t="shared" si="1"/>
        <v>0</v>
      </c>
    </row>
    <row r="78" spans="1:6" s="44" customFormat="1" x14ac:dyDescent="0.2">
      <c r="A78" s="50">
        <v>4.5</v>
      </c>
      <c r="B78" s="51" t="s">
        <v>107</v>
      </c>
      <c r="C78" s="19">
        <v>97.03</v>
      </c>
      <c r="D78" s="6" t="s">
        <v>18</v>
      </c>
      <c r="E78" s="8"/>
      <c r="F78" s="8">
        <f t="shared" si="1"/>
        <v>0</v>
      </c>
    </row>
    <row r="79" spans="1:6" s="16" customFormat="1" x14ac:dyDescent="0.2">
      <c r="A79" s="29"/>
      <c r="B79" s="30"/>
      <c r="C79" s="19"/>
      <c r="D79" s="6"/>
      <c r="E79" s="7"/>
      <c r="F79" s="8">
        <f t="shared" si="1"/>
        <v>0</v>
      </c>
    </row>
    <row r="80" spans="1:6" s="44" customFormat="1" ht="12.75" customHeight="1" x14ac:dyDescent="0.2">
      <c r="A80" s="37">
        <v>5</v>
      </c>
      <c r="B80" s="52" t="s">
        <v>108</v>
      </c>
      <c r="C80" s="19"/>
      <c r="D80" s="6"/>
      <c r="E80" s="7"/>
      <c r="F80" s="8">
        <f t="shared" si="1"/>
        <v>0</v>
      </c>
    </row>
    <row r="81" spans="1:6" s="44" customFormat="1" ht="51" x14ac:dyDescent="0.2">
      <c r="A81" s="39">
        <v>5.0999999999999996</v>
      </c>
      <c r="B81" s="53" t="s">
        <v>109</v>
      </c>
      <c r="C81" s="19">
        <v>3313.17</v>
      </c>
      <c r="D81" s="6" t="s">
        <v>110</v>
      </c>
      <c r="E81" s="8"/>
      <c r="F81" s="8">
        <f t="shared" si="1"/>
        <v>0</v>
      </c>
    </row>
    <row r="82" spans="1:6" s="44" customFormat="1" ht="27" customHeight="1" x14ac:dyDescent="0.2">
      <c r="A82" s="54">
        <v>5.2</v>
      </c>
      <c r="B82" s="53" t="s">
        <v>111</v>
      </c>
      <c r="C82" s="19">
        <v>2</v>
      </c>
      <c r="D82" s="6" t="s">
        <v>5</v>
      </c>
      <c r="E82" s="8"/>
      <c r="F82" s="8">
        <f t="shared" si="1"/>
        <v>0</v>
      </c>
    </row>
    <row r="83" spans="1:6" s="55" customFormat="1" ht="27" x14ac:dyDescent="0.2">
      <c r="A83" s="39">
        <v>5.3</v>
      </c>
      <c r="B83" s="53" t="s">
        <v>112</v>
      </c>
      <c r="C83" s="19">
        <v>3.2</v>
      </c>
      <c r="D83" s="6" t="s">
        <v>14</v>
      </c>
      <c r="E83" s="8"/>
      <c r="F83" s="8">
        <f t="shared" si="1"/>
        <v>0</v>
      </c>
    </row>
    <row r="84" spans="1:6" s="55" customFormat="1" ht="13.5" customHeight="1" x14ac:dyDescent="0.2">
      <c r="A84" s="29"/>
      <c r="B84" s="56"/>
      <c r="C84" s="19"/>
      <c r="D84" s="6"/>
      <c r="E84" s="8"/>
      <c r="F84" s="8">
        <f t="shared" si="1"/>
        <v>0</v>
      </c>
    </row>
    <row r="85" spans="1:6" s="55" customFormat="1" ht="13.5" customHeight="1" x14ac:dyDescent="0.2">
      <c r="A85" s="32">
        <v>5.4</v>
      </c>
      <c r="B85" s="36" t="s">
        <v>752</v>
      </c>
      <c r="C85" s="19"/>
      <c r="D85" s="6"/>
      <c r="E85" s="8"/>
      <c r="F85" s="8">
        <f t="shared" si="1"/>
        <v>0</v>
      </c>
    </row>
    <row r="86" spans="1:6" s="55" customFormat="1" x14ac:dyDescent="0.2">
      <c r="A86" s="29" t="s">
        <v>113</v>
      </c>
      <c r="B86" s="35" t="s">
        <v>114</v>
      </c>
      <c r="C86" s="19">
        <v>2</v>
      </c>
      <c r="D86" s="6" t="s">
        <v>5</v>
      </c>
      <c r="E86" s="8"/>
      <c r="F86" s="8">
        <f t="shared" si="1"/>
        <v>0</v>
      </c>
    </row>
    <row r="87" spans="1:6" s="55" customFormat="1" x14ac:dyDescent="0.2">
      <c r="A87" s="29"/>
      <c r="B87" s="56"/>
      <c r="C87" s="19"/>
      <c r="D87" s="6"/>
      <c r="E87" s="8"/>
      <c r="F87" s="8">
        <f t="shared" si="1"/>
        <v>0</v>
      </c>
    </row>
    <row r="88" spans="1:6" s="55" customFormat="1" ht="24" customHeight="1" x14ac:dyDescent="0.2">
      <c r="A88" s="32">
        <v>5.5</v>
      </c>
      <c r="B88" s="36" t="s">
        <v>115</v>
      </c>
      <c r="C88" s="19"/>
      <c r="D88" s="6"/>
      <c r="E88" s="8"/>
      <c r="F88" s="8">
        <f t="shared" si="1"/>
        <v>0</v>
      </c>
    </row>
    <row r="89" spans="1:6" s="55" customFormat="1" ht="13.5" customHeight="1" x14ac:dyDescent="0.2">
      <c r="A89" s="29" t="s">
        <v>116</v>
      </c>
      <c r="B89" s="35" t="s">
        <v>117</v>
      </c>
      <c r="C89" s="19">
        <v>2</v>
      </c>
      <c r="D89" s="6" t="s">
        <v>5</v>
      </c>
      <c r="E89" s="8"/>
      <c r="F89" s="8">
        <f t="shared" si="1"/>
        <v>0</v>
      </c>
    </row>
    <row r="90" spans="1:6" s="55" customFormat="1" ht="13.5" customHeight="1" x14ac:dyDescent="0.2">
      <c r="A90" s="29" t="s">
        <v>118</v>
      </c>
      <c r="B90" s="35" t="s">
        <v>119</v>
      </c>
      <c r="C90" s="19">
        <v>2</v>
      </c>
      <c r="D90" s="6" t="s">
        <v>5</v>
      </c>
      <c r="E90" s="8"/>
      <c r="F90" s="8">
        <f t="shared" si="1"/>
        <v>0</v>
      </c>
    </row>
    <row r="91" spans="1:6" s="55" customFormat="1" ht="13.5" customHeight="1" x14ac:dyDescent="0.2">
      <c r="A91" s="29" t="s">
        <v>120</v>
      </c>
      <c r="B91" s="35" t="s">
        <v>121</v>
      </c>
      <c r="C91" s="19">
        <v>1</v>
      </c>
      <c r="D91" s="6" t="s">
        <v>5</v>
      </c>
      <c r="E91" s="8"/>
      <c r="F91" s="8">
        <f t="shared" si="1"/>
        <v>0</v>
      </c>
    </row>
    <row r="92" spans="1:6" s="55" customFormat="1" ht="13.5" customHeight="1" x14ac:dyDescent="0.2">
      <c r="A92" s="29"/>
      <c r="B92" s="56"/>
      <c r="C92" s="19"/>
      <c r="D92" s="6"/>
      <c r="E92" s="7"/>
      <c r="F92" s="8">
        <f t="shared" si="1"/>
        <v>0</v>
      </c>
    </row>
    <row r="93" spans="1:6" s="55" customFormat="1" ht="12.75" customHeight="1" x14ac:dyDescent="0.2">
      <c r="A93" s="58">
        <v>6</v>
      </c>
      <c r="B93" s="48" t="s">
        <v>122</v>
      </c>
      <c r="C93" s="59"/>
      <c r="D93" s="60"/>
      <c r="E93" s="7"/>
      <c r="F93" s="8">
        <f t="shared" si="1"/>
        <v>0</v>
      </c>
    </row>
    <row r="94" spans="1:6" s="55" customFormat="1" ht="12.75" customHeight="1" x14ac:dyDescent="0.2">
      <c r="A94" s="21">
        <v>6.1</v>
      </c>
      <c r="B94" s="12" t="s">
        <v>123</v>
      </c>
      <c r="C94" s="19"/>
      <c r="D94" s="6"/>
      <c r="E94" s="7"/>
      <c r="F94" s="8">
        <f t="shared" si="1"/>
        <v>0</v>
      </c>
    </row>
    <row r="95" spans="1:6" s="55" customFormat="1" ht="13.5" customHeight="1" x14ac:dyDescent="0.2">
      <c r="A95" s="61" t="s">
        <v>124</v>
      </c>
      <c r="B95" s="62" t="s">
        <v>125</v>
      </c>
      <c r="C95" s="63">
        <v>0.96</v>
      </c>
      <c r="D95" s="6" t="s">
        <v>14</v>
      </c>
      <c r="E95" s="8"/>
      <c r="F95" s="8">
        <f t="shared" si="1"/>
        <v>0</v>
      </c>
    </row>
    <row r="96" spans="1:6" s="55" customFormat="1" ht="13.5" customHeight="1" x14ac:dyDescent="0.2">
      <c r="A96" s="61" t="s">
        <v>126</v>
      </c>
      <c r="B96" s="62" t="s">
        <v>127</v>
      </c>
      <c r="C96" s="63">
        <v>1.36</v>
      </c>
      <c r="D96" s="6" t="s">
        <v>14</v>
      </c>
      <c r="E96" s="8"/>
      <c r="F96" s="8">
        <f t="shared" si="1"/>
        <v>0</v>
      </c>
    </row>
    <row r="97" spans="1:6" s="55" customFormat="1" ht="13.5" customHeight="1" x14ac:dyDescent="0.2">
      <c r="A97" s="64"/>
      <c r="B97" s="62"/>
      <c r="C97" s="59"/>
      <c r="D97" s="60"/>
      <c r="E97" s="7"/>
      <c r="F97" s="8">
        <f t="shared" si="1"/>
        <v>0</v>
      </c>
    </row>
    <row r="98" spans="1:6" s="55" customFormat="1" ht="14.25" customHeight="1" x14ac:dyDescent="0.2">
      <c r="A98" s="21">
        <v>6.2</v>
      </c>
      <c r="B98" s="12" t="s">
        <v>161</v>
      </c>
      <c r="C98" s="19"/>
      <c r="D98" s="6"/>
      <c r="E98" s="7"/>
      <c r="F98" s="8">
        <f t="shared" si="1"/>
        <v>0</v>
      </c>
    </row>
    <row r="99" spans="1:6" s="55" customFormat="1" x14ac:dyDescent="0.2">
      <c r="A99" s="61" t="s">
        <v>128</v>
      </c>
      <c r="B99" s="46" t="s">
        <v>129</v>
      </c>
      <c r="C99" s="19">
        <v>6</v>
      </c>
      <c r="D99" s="6" t="s">
        <v>46</v>
      </c>
      <c r="E99" s="8"/>
      <c r="F99" s="8">
        <f t="shared" si="1"/>
        <v>0</v>
      </c>
    </row>
    <row r="100" spans="1:6" s="55" customFormat="1" x14ac:dyDescent="0.2">
      <c r="A100" s="61" t="s">
        <v>130</v>
      </c>
      <c r="B100" s="46" t="s">
        <v>131</v>
      </c>
      <c r="C100" s="19">
        <v>5.51</v>
      </c>
      <c r="D100" s="6" t="s">
        <v>46</v>
      </c>
      <c r="E100" s="8"/>
      <c r="F100" s="8">
        <f t="shared" si="1"/>
        <v>0</v>
      </c>
    </row>
    <row r="101" spans="1:6" s="55" customFormat="1" x14ac:dyDescent="0.2">
      <c r="A101" s="263" t="s">
        <v>132</v>
      </c>
      <c r="B101" s="264" t="s">
        <v>133</v>
      </c>
      <c r="C101" s="41">
        <v>9.6999999999999993</v>
      </c>
      <c r="D101" s="42" t="s">
        <v>134</v>
      </c>
      <c r="E101" s="43"/>
      <c r="F101" s="43">
        <f t="shared" si="1"/>
        <v>0</v>
      </c>
    </row>
    <row r="102" spans="1:6" s="55" customFormat="1" x14ac:dyDescent="0.2">
      <c r="A102" s="64"/>
      <c r="B102" s="62"/>
      <c r="C102" s="59"/>
      <c r="D102" s="60"/>
      <c r="E102" s="7"/>
      <c r="F102" s="8">
        <f t="shared" si="1"/>
        <v>0</v>
      </c>
    </row>
    <row r="103" spans="1:6" s="65" customFormat="1" x14ac:dyDescent="0.2">
      <c r="A103" s="21">
        <v>6.3</v>
      </c>
      <c r="B103" s="12" t="s">
        <v>165</v>
      </c>
      <c r="C103" s="19"/>
      <c r="D103" s="6"/>
      <c r="E103" s="7"/>
      <c r="F103" s="8">
        <f t="shared" si="1"/>
        <v>0</v>
      </c>
    </row>
    <row r="104" spans="1:6" s="65" customFormat="1" x14ac:dyDescent="0.2">
      <c r="A104" s="229" t="s">
        <v>135</v>
      </c>
      <c r="B104" s="230" t="s">
        <v>136</v>
      </c>
      <c r="C104" s="231">
        <v>1</v>
      </c>
      <c r="D104" s="232" t="s">
        <v>5</v>
      </c>
      <c r="E104" s="233"/>
      <c r="F104" s="233">
        <f t="shared" si="1"/>
        <v>0</v>
      </c>
    </row>
    <row r="105" spans="1:6" s="55" customFormat="1" x14ac:dyDescent="0.2">
      <c r="A105" s="229" t="s">
        <v>137</v>
      </c>
      <c r="B105" s="226" t="s">
        <v>760</v>
      </c>
      <c r="C105" s="234">
        <v>1</v>
      </c>
      <c r="D105" s="235" t="s">
        <v>5</v>
      </c>
      <c r="E105" s="236"/>
      <c r="F105" s="236">
        <f t="shared" si="1"/>
        <v>0</v>
      </c>
    </row>
    <row r="106" spans="1:6" s="55" customFormat="1" ht="13.5" customHeight="1" x14ac:dyDescent="0.2">
      <c r="A106" s="29"/>
      <c r="B106" s="56"/>
      <c r="C106" s="19"/>
      <c r="D106" s="6"/>
      <c r="E106" s="7"/>
      <c r="F106" s="8">
        <f t="shared" si="1"/>
        <v>0</v>
      </c>
    </row>
    <row r="107" spans="1:6" s="55" customFormat="1" ht="13.5" customHeight="1" x14ac:dyDescent="0.2">
      <c r="A107" s="32">
        <v>7</v>
      </c>
      <c r="B107" s="12" t="s">
        <v>138</v>
      </c>
      <c r="C107" s="19"/>
      <c r="D107" s="6"/>
      <c r="E107" s="7"/>
      <c r="F107" s="8">
        <f t="shared" si="1"/>
        <v>0</v>
      </c>
    </row>
    <row r="108" spans="1:6" s="55" customFormat="1" ht="27.75" customHeight="1" x14ac:dyDescent="0.2">
      <c r="A108" s="54">
        <v>7.1</v>
      </c>
      <c r="B108" s="67" t="s">
        <v>139</v>
      </c>
      <c r="C108" s="19">
        <v>58.8</v>
      </c>
      <c r="D108" s="6" t="s">
        <v>18</v>
      </c>
      <c r="E108" s="8"/>
      <c r="F108" s="8">
        <f t="shared" si="1"/>
        <v>0</v>
      </c>
    </row>
    <row r="109" spans="1:6" s="55" customFormat="1" ht="25.5" x14ac:dyDescent="0.2">
      <c r="A109" s="54">
        <v>7.2</v>
      </c>
      <c r="B109" s="67" t="s">
        <v>140</v>
      </c>
      <c r="C109" s="19">
        <v>2564.0300000000002</v>
      </c>
      <c r="D109" s="6" t="s">
        <v>141</v>
      </c>
      <c r="E109" s="8"/>
      <c r="F109" s="8">
        <f t="shared" si="1"/>
        <v>0</v>
      </c>
    </row>
    <row r="110" spans="1:6" s="55" customFormat="1" ht="25.5" x14ac:dyDescent="0.2">
      <c r="A110" s="54">
        <v>7.3</v>
      </c>
      <c r="B110" s="47" t="s">
        <v>142</v>
      </c>
      <c r="C110" s="19">
        <v>30</v>
      </c>
      <c r="D110" s="6" t="s">
        <v>18</v>
      </c>
      <c r="E110" s="8"/>
      <c r="F110" s="8">
        <f t="shared" si="1"/>
        <v>0</v>
      </c>
    </row>
    <row r="111" spans="1:6" s="55" customFormat="1" ht="38.25" x14ac:dyDescent="0.2">
      <c r="A111" s="54">
        <v>7.4</v>
      </c>
      <c r="B111" s="67" t="s">
        <v>143</v>
      </c>
      <c r="C111" s="19">
        <v>18</v>
      </c>
      <c r="D111" s="6" t="s">
        <v>5</v>
      </c>
      <c r="E111" s="8"/>
      <c r="F111" s="8">
        <f t="shared" si="1"/>
        <v>0</v>
      </c>
    </row>
    <row r="112" spans="1:6" s="55" customFormat="1" ht="25.5" x14ac:dyDescent="0.2">
      <c r="A112" s="54">
        <v>7.5</v>
      </c>
      <c r="B112" s="35" t="s">
        <v>144</v>
      </c>
      <c r="C112" s="19">
        <v>6</v>
      </c>
      <c r="D112" s="6" t="s">
        <v>5</v>
      </c>
      <c r="E112" s="8"/>
      <c r="F112" s="8">
        <f t="shared" si="1"/>
        <v>0</v>
      </c>
    </row>
    <row r="113" spans="1:6" s="55" customFormat="1" ht="25.5" x14ac:dyDescent="0.2">
      <c r="A113" s="54">
        <v>7.6</v>
      </c>
      <c r="B113" s="47" t="s">
        <v>145</v>
      </c>
      <c r="C113" s="19">
        <v>24</v>
      </c>
      <c r="D113" s="6" t="s">
        <v>5</v>
      </c>
      <c r="E113" s="8"/>
      <c r="F113" s="8">
        <f t="shared" si="1"/>
        <v>0</v>
      </c>
    </row>
    <row r="114" spans="1:6" s="55" customFormat="1" ht="13.5" customHeight="1" x14ac:dyDescent="0.2">
      <c r="A114" s="54">
        <v>7.7</v>
      </c>
      <c r="B114" s="47" t="s">
        <v>146</v>
      </c>
      <c r="C114" s="19">
        <v>84.12</v>
      </c>
      <c r="D114" s="6" t="s">
        <v>14</v>
      </c>
      <c r="E114" s="8"/>
      <c r="F114" s="8">
        <f t="shared" si="1"/>
        <v>0</v>
      </c>
    </row>
    <row r="115" spans="1:6" s="55" customFormat="1" ht="13.5" customHeight="1" x14ac:dyDescent="0.2">
      <c r="A115" s="54">
        <v>7.8</v>
      </c>
      <c r="B115" s="47" t="s">
        <v>147</v>
      </c>
      <c r="C115" s="19">
        <v>1</v>
      </c>
      <c r="D115" s="6" t="s">
        <v>5</v>
      </c>
      <c r="E115" s="8"/>
      <c r="F115" s="8">
        <f t="shared" si="1"/>
        <v>0</v>
      </c>
    </row>
    <row r="116" spans="1:6" s="65" customFormat="1" ht="13.5" customHeight="1" x14ac:dyDescent="0.2">
      <c r="A116" s="68"/>
      <c r="B116" s="69"/>
      <c r="C116" s="70"/>
      <c r="D116" s="71"/>
      <c r="E116" s="8"/>
      <c r="F116" s="8">
        <f t="shared" si="1"/>
        <v>0</v>
      </c>
    </row>
    <row r="117" spans="1:6" s="55" customFormat="1" ht="13.5" customHeight="1" x14ac:dyDescent="0.2">
      <c r="A117" s="32">
        <v>7.9</v>
      </c>
      <c r="B117" s="36" t="s">
        <v>148</v>
      </c>
      <c r="C117" s="19"/>
      <c r="D117" s="6"/>
      <c r="E117" s="8"/>
      <c r="F117" s="8">
        <f t="shared" si="1"/>
        <v>0</v>
      </c>
    </row>
    <row r="118" spans="1:6" s="55" customFormat="1" ht="25.5" x14ac:dyDescent="0.2">
      <c r="A118" s="29" t="s">
        <v>154</v>
      </c>
      <c r="B118" s="35" t="s">
        <v>149</v>
      </c>
      <c r="C118" s="19">
        <v>6</v>
      </c>
      <c r="D118" s="6" t="s">
        <v>5</v>
      </c>
      <c r="E118" s="8"/>
      <c r="F118" s="8">
        <f t="shared" si="1"/>
        <v>0</v>
      </c>
    </row>
    <row r="119" spans="1:6" s="55" customFormat="1" ht="14.25" customHeight="1" x14ac:dyDescent="0.2">
      <c r="A119" s="39" t="s">
        <v>761</v>
      </c>
      <c r="B119" s="72" t="s">
        <v>150</v>
      </c>
      <c r="C119" s="19">
        <v>6</v>
      </c>
      <c r="D119" s="6" t="s">
        <v>5</v>
      </c>
      <c r="E119" s="8"/>
      <c r="F119" s="8">
        <f t="shared" si="1"/>
        <v>0</v>
      </c>
    </row>
    <row r="120" spans="1:6" s="55" customFormat="1" ht="51" x14ac:dyDescent="0.2">
      <c r="A120" s="39" t="s">
        <v>762</v>
      </c>
      <c r="B120" s="72" t="s">
        <v>151</v>
      </c>
      <c r="C120" s="19">
        <v>6</v>
      </c>
      <c r="D120" s="73" t="s">
        <v>152</v>
      </c>
      <c r="E120" s="8"/>
      <c r="F120" s="8">
        <f t="shared" si="1"/>
        <v>0</v>
      </c>
    </row>
    <row r="121" spans="1:6" s="65" customFormat="1" ht="13.5" customHeight="1" x14ac:dyDescent="0.2">
      <c r="A121" s="68"/>
      <c r="B121" s="69"/>
      <c r="C121" s="70"/>
      <c r="D121" s="71"/>
      <c r="E121" s="8"/>
      <c r="F121" s="8">
        <f t="shared" si="1"/>
        <v>0</v>
      </c>
    </row>
    <row r="122" spans="1:6" s="55" customFormat="1" ht="13.5" customHeight="1" x14ac:dyDescent="0.2">
      <c r="A122" s="237">
        <v>7.1</v>
      </c>
      <c r="B122" s="36" t="s">
        <v>153</v>
      </c>
      <c r="C122" s="19"/>
      <c r="D122" s="6"/>
      <c r="E122" s="8"/>
      <c r="F122" s="8">
        <f t="shared" si="1"/>
        <v>0</v>
      </c>
    </row>
    <row r="123" spans="1:6" s="55" customFormat="1" ht="13.5" customHeight="1" x14ac:dyDescent="0.2">
      <c r="A123" s="29" t="s">
        <v>763</v>
      </c>
      <c r="B123" s="35" t="s">
        <v>155</v>
      </c>
      <c r="C123" s="19">
        <v>3</v>
      </c>
      <c r="D123" s="6" t="s">
        <v>5</v>
      </c>
      <c r="E123" s="8"/>
      <c r="F123" s="8">
        <f t="shared" si="1"/>
        <v>0</v>
      </c>
    </row>
    <row r="124" spans="1:6" s="65" customFormat="1" ht="13.5" customHeight="1" x14ac:dyDescent="0.2">
      <c r="A124" s="39"/>
      <c r="B124" s="40"/>
      <c r="C124" s="19"/>
      <c r="D124" s="6"/>
      <c r="E124" s="7"/>
      <c r="F124" s="8">
        <f t="shared" si="1"/>
        <v>0</v>
      </c>
    </row>
    <row r="125" spans="1:6" s="55" customFormat="1" ht="13.5" customHeight="1" x14ac:dyDescent="0.2">
      <c r="A125" s="58">
        <v>8</v>
      </c>
      <c r="B125" s="48" t="s">
        <v>156</v>
      </c>
      <c r="C125" s="19"/>
      <c r="D125" s="6"/>
      <c r="E125" s="7"/>
      <c r="F125" s="8">
        <f t="shared" si="1"/>
        <v>0</v>
      </c>
    </row>
    <row r="126" spans="1:6" s="65" customFormat="1" ht="13.5" customHeight="1" x14ac:dyDescent="0.2">
      <c r="A126" s="37">
        <v>8.1</v>
      </c>
      <c r="B126" s="12" t="s">
        <v>157</v>
      </c>
      <c r="C126" s="19"/>
      <c r="D126" s="6"/>
      <c r="E126" s="7"/>
      <c r="F126" s="8">
        <f t="shared" si="1"/>
        <v>0</v>
      </c>
    </row>
    <row r="127" spans="1:6" s="65" customFormat="1" ht="13.5" customHeight="1" x14ac:dyDescent="0.2">
      <c r="A127" s="39" t="s">
        <v>158</v>
      </c>
      <c r="B127" s="46" t="s">
        <v>159</v>
      </c>
      <c r="C127" s="19">
        <v>0.88000000000000012</v>
      </c>
      <c r="D127" s="6" t="s">
        <v>14</v>
      </c>
      <c r="E127" s="7"/>
      <c r="F127" s="8">
        <f t="shared" si="1"/>
        <v>0</v>
      </c>
    </row>
    <row r="128" spans="1:6" s="55" customFormat="1" ht="13.5" customHeight="1" x14ac:dyDescent="0.2">
      <c r="A128" s="39" t="s">
        <v>160</v>
      </c>
      <c r="B128" s="46" t="s">
        <v>84</v>
      </c>
      <c r="C128" s="19">
        <v>0.68</v>
      </c>
      <c r="D128" s="6" t="s">
        <v>14</v>
      </c>
      <c r="E128" s="7"/>
      <c r="F128" s="8">
        <f t="shared" si="1"/>
        <v>0</v>
      </c>
    </row>
    <row r="129" spans="1:6" s="65" customFormat="1" ht="13.5" customHeight="1" x14ac:dyDescent="0.2">
      <c r="A129" s="39"/>
      <c r="B129" s="62"/>
      <c r="C129" s="59"/>
      <c r="D129" s="60"/>
      <c r="E129" s="7"/>
      <c r="F129" s="8">
        <f t="shared" si="1"/>
        <v>0</v>
      </c>
    </row>
    <row r="130" spans="1:6" s="55" customFormat="1" ht="13.5" customHeight="1" x14ac:dyDescent="0.2">
      <c r="A130" s="37">
        <v>8.1999999999999993</v>
      </c>
      <c r="B130" s="12" t="s">
        <v>161</v>
      </c>
      <c r="C130" s="19"/>
      <c r="D130" s="6"/>
      <c r="E130" s="7"/>
      <c r="F130" s="8">
        <f t="shared" si="1"/>
        <v>0</v>
      </c>
    </row>
    <row r="131" spans="1:6" s="55" customFormat="1" ht="13.5" customHeight="1" x14ac:dyDescent="0.2">
      <c r="A131" s="39" t="s">
        <v>162</v>
      </c>
      <c r="B131" s="46" t="s">
        <v>129</v>
      </c>
      <c r="C131" s="19">
        <v>3</v>
      </c>
      <c r="D131" s="6" t="s">
        <v>46</v>
      </c>
      <c r="E131" s="7"/>
      <c r="F131" s="8">
        <f t="shared" si="1"/>
        <v>0</v>
      </c>
    </row>
    <row r="132" spans="1:6" s="55" customFormat="1" ht="13.5" customHeight="1" x14ac:dyDescent="0.2">
      <c r="A132" s="39" t="s">
        <v>163</v>
      </c>
      <c r="B132" s="46" t="s">
        <v>131</v>
      </c>
      <c r="C132" s="19">
        <v>3.04</v>
      </c>
      <c r="D132" s="6" t="s">
        <v>46</v>
      </c>
      <c r="E132" s="7"/>
      <c r="F132" s="8">
        <f t="shared" si="1"/>
        <v>0</v>
      </c>
    </row>
    <row r="133" spans="1:6" s="55" customFormat="1" ht="13.5" customHeight="1" x14ac:dyDescent="0.2">
      <c r="A133" s="39" t="s">
        <v>164</v>
      </c>
      <c r="B133" s="46" t="s">
        <v>133</v>
      </c>
      <c r="C133" s="19">
        <v>8.3999999999999986</v>
      </c>
      <c r="D133" s="6" t="s">
        <v>134</v>
      </c>
      <c r="E133" s="7"/>
      <c r="F133" s="8">
        <f t="shared" si="1"/>
        <v>0</v>
      </c>
    </row>
    <row r="134" spans="1:6" s="65" customFormat="1" ht="8.25" customHeight="1" x14ac:dyDescent="0.2">
      <c r="A134" s="39"/>
      <c r="B134" s="62"/>
      <c r="C134" s="59"/>
      <c r="D134" s="60"/>
      <c r="E134" s="7"/>
      <c r="F134" s="8">
        <f t="shared" si="1"/>
        <v>0</v>
      </c>
    </row>
    <row r="135" spans="1:6" s="55" customFormat="1" ht="13.5" customHeight="1" x14ac:dyDescent="0.2">
      <c r="A135" s="37">
        <v>8.3000000000000007</v>
      </c>
      <c r="B135" s="12" t="s">
        <v>165</v>
      </c>
      <c r="C135" s="19"/>
      <c r="D135" s="6"/>
      <c r="E135" s="7"/>
      <c r="F135" s="8">
        <f t="shared" si="1"/>
        <v>0</v>
      </c>
    </row>
    <row r="136" spans="1:6" s="55" customFormat="1" x14ac:dyDescent="0.2">
      <c r="A136" s="39" t="s">
        <v>166</v>
      </c>
      <c r="B136" s="46" t="s">
        <v>167</v>
      </c>
      <c r="C136" s="19">
        <v>1</v>
      </c>
      <c r="D136" s="6" t="s">
        <v>5</v>
      </c>
      <c r="E136" s="7"/>
      <c r="F136" s="8">
        <f t="shared" si="1"/>
        <v>0</v>
      </c>
    </row>
    <row r="137" spans="1:6" s="55" customFormat="1" ht="13.5" customHeight="1" x14ac:dyDescent="0.2">
      <c r="A137" s="39" t="s">
        <v>168</v>
      </c>
      <c r="B137" s="18" t="s">
        <v>759</v>
      </c>
      <c r="C137" s="19">
        <v>1</v>
      </c>
      <c r="D137" s="66" t="s">
        <v>5</v>
      </c>
      <c r="E137" s="7"/>
      <c r="F137" s="8">
        <f t="shared" si="1"/>
        <v>0</v>
      </c>
    </row>
    <row r="138" spans="1:6" s="55" customFormat="1" ht="25.5" x14ac:dyDescent="0.2">
      <c r="A138" s="39" t="s">
        <v>169</v>
      </c>
      <c r="B138" s="18" t="s">
        <v>170</v>
      </c>
      <c r="C138" s="19">
        <v>2.38</v>
      </c>
      <c r="D138" s="66" t="s">
        <v>18</v>
      </c>
      <c r="E138" s="7"/>
      <c r="F138" s="8">
        <f t="shared" si="1"/>
        <v>0</v>
      </c>
    </row>
    <row r="139" spans="1:6" s="55" customFormat="1" ht="25.5" x14ac:dyDescent="0.2">
      <c r="A139" s="39" t="s">
        <v>171</v>
      </c>
      <c r="B139" s="35" t="s">
        <v>172</v>
      </c>
      <c r="C139" s="19">
        <v>2</v>
      </c>
      <c r="D139" s="6" t="s">
        <v>5</v>
      </c>
      <c r="E139" s="7"/>
      <c r="F139" s="8">
        <f t="shared" si="1"/>
        <v>0</v>
      </c>
    </row>
    <row r="140" spans="1:6" s="55" customFormat="1" x14ac:dyDescent="0.2">
      <c r="A140" s="39" t="s">
        <v>173</v>
      </c>
      <c r="B140" s="35" t="s">
        <v>174</v>
      </c>
      <c r="C140" s="19">
        <v>2</v>
      </c>
      <c r="D140" s="6" t="s">
        <v>5</v>
      </c>
      <c r="E140" s="7"/>
      <c r="F140" s="8">
        <f t="shared" ref="F140:F203" si="2">ROUND((C140*E140),2)</f>
        <v>0</v>
      </c>
    </row>
    <row r="141" spans="1:6" s="55" customFormat="1" x14ac:dyDescent="0.2">
      <c r="A141" s="39" t="s">
        <v>175</v>
      </c>
      <c r="B141" s="35" t="s">
        <v>176</v>
      </c>
      <c r="C141" s="19">
        <v>1</v>
      </c>
      <c r="D141" s="6" t="s">
        <v>5</v>
      </c>
      <c r="E141" s="7"/>
      <c r="F141" s="8">
        <f t="shared" si="2"/>
        <v>0</v>
      </c>
    </row>
    <row r="142" spans="1:6" s="55" customFormat="1" x14ac:dyDescent="0.2">
      <c r="A142" s="39" t="s">
        <v>177</v>
      </c>
      <c r="B142" s="35" t="s">
        <v>178</v>
      </c>
      <c r="C142" s="19">
        <v>0.1</v>
      </c>
      <c r="D142" s="6" t="s">
        <v>14</v>
      </c>
      <c r="E142" s="7"/>
      <c r="F142" s="8">
        <f t="shared" si="2"/>
        <v>0</v>
      </c>
    </row>
    <row r="143" spans="1:6" s="65" customFormat="1" x14ac:dyDescent="0.2">
      <c r="A143" s="39"/>
      <c r="B143" s="74"/>
      <c r="C143" s="19"/>
      <c r="D143" s="6"/>
      <c r="E143" s="7"/>
      <c r="F143" s="8">
        <f t="shared" si="2"/>
        <v>0</v>
      </c>
    </row>
    <row r="144" spans="1:6" s="16" customFormat="1" x14ac:dyDescent="0.2">
      <c r="A144" s="37">
        <v>9</v>
      </c>
      <c r="B144" s="75" t="s">
        <v>179</v>
      </c>
      <c r="C144" s="19"/>
      <c r="D144" s="6"/>
      <c r="E144" s="8"/>
      <c r="F144" s="8">
        <f t="shared" si="2"/>
        <v>0</v>
      </c>
    </row>
    <row r="145" spans="1:6" s="16" customFormat="1" x14ac:dyDescent="0.2">
      <c r="A145" s="54">
        <v>9.1</v>
      </c>
      <c r="B145" s="76" t="s">
        <v>180</v>
      </c>
      <c r="C145" s="19">
        <v>557.71</v>
      </c>
      <c r="D145" s="6" t="s">
        <v>110</v>
      </c>
      <c r="E145" s="8"/>
      <c r="F145" s="8">
        <f t="shared" si="2"/>
        <v>0</v>
      </c>
    </row>
    <row r="146" spans="1:6" s="16" customFormat="1" x14ac:dyDescent="0.2">
      <c r="A146" s="528">
        <v>9.1999999999999993</v>
      </c>
      <c r="B146" s="152" t="s">
        <v>181</v>
      </c>
      <c r="C146" s="41">
        <v>557.71</v>
      </c>
      <c r="D146" s="42" t="s">
        <v>110</v>
      </c>
      <c r="E146" s="43"/>
      <c r="F146" s="43">
        <f t="shared" si="2"/>
        <v>0</v>
      </c>
    </row>
    <row r="147" spans="1:6" s="16" customFormat="1" x14ac:dyDescent="0.2">
      <c r="A147" s="518"/>
      <c r="B147" s="519"/>
      <c r="C147" s="520"/>
      <c r="D147" s="521"/>
      <c r="E147" s="522"/>
      <c r="F147" s="522">
        <f t="shared" si="2"/>
        <v>0</v>
      </c>
    </row>
    <row r="148" spans="1:6" s="16" customFormat="1" ht="27" x14ac:dyDescent="0.2">
      <c r="A148" s="77">
        <v>9.3000000000000007</v>
      </c>
      <c r="B148" s="78" t="s">
        <v>182</v>
      </c>
      <c r="C148" s="19"/>
      <c r="D148" s="6"/>
      <c r="E148" s="8"/>
      <c r="F148" s="8">
        <f t="shared" si="2"/>
        <v>0</v>
      </c>
    </row>
    <row r="149" spans="1:6" s="16" customFormat="1" ht="15" customHeight="1" x14ac:dyDescent="0.2">
      <c r="A149" s="39" t="s">
        <v>183</v>
      </c>
      <c r="B149" s="46" t="s">
        <v>184</v>
      </c>
      <c r="C149" s="19">
        <v>2.4500000000000002</v>
      </c>
      <c r="D149" s="6" t="s">
        <v>14</v>
      </c>
      <c r="E149" s="8"/>
      <c r="F149" s="8">
        <f t="shared" si="2"/>
        <v>0</v>
      </c>
    </row>
    <row r="150" spans="1:6" s="16" customFormat="1" ht="14.25" x14ac:dyDescent="0.2">
      <c r="A150" s="79" t="s">
        <v>185</v>
      </c>
      <c r="B150" s="46" t="s">
        <v>186</v>
      </c>
      <c r="C150" s="19">
        <v>2.4500000000000002</v>
      </c>
      <c r="D150" s="6" t="s">
        <v>14</v>
      </c>
      <c r="E150" s="8"/>
      <c r="F150" s="8">
        <f t="shared" si="2"/>
        <v>0</v>
      </c>
    </row>
    <row r="151" spans="1:6" s="16" customFormat="1" x14ac:dyDescent="0.2">
      <c r="A151" s="79"/>
      <c r="B151" s="40"/>
      <c r="C151" s="19"/>
      <c r="D151" s="6"/>
      <c r="E151" s="8"/>
      <c r="F151" s="8">
        <f t="shared" si="2"/>
        <v>0</v>
      </c>
    </row>
    <row r="152" spans="1:6" s="16" customFormat="1" x14ac:dyDescent="0.2">
      <c r="A152" s="77">
        <v>9.4</v>
      </c>
      <c r="B152" s="80" t="s">
        <v>187</v>
      </c>
      <c r="C152" s="19"/>
      <c r="D152" s="6"/>
      <c r="E152" s="8"/>
      <c r="F152" s="8">
        <f t="shared" si="2"/>
        <v>0</v>
      </c>
    </row>
    <row r="153" spans="1:6" s="55" customFormat="1" ht="25.5" x14ac:dyDescent="0.2">
      <c r="A153" s="54" t="s">
        <v>188</v>
      </c>
      <c r="B153" s="47" t="s">
        <v>189</v>
      </c>
      <c r="C153" s="19">
        <v>46</v>
      </c>
      <c r="D153" s="6" t="s">
        <v>14</v>
      </c>
      <c r="E153" s="9"/>
      <c r="F153" s="8">
        <f t="shared" si="2"/>
        <v>0</v>
      </c>
    </row>
    <row r="154" spans="1:6" s="55" customFormat="1" x14ac:dyDescent="0.2">
      <c r="A154" s="54" t="s">
        <v>190</v>
      </c>
      <c r="B154" s="76" t="s">
        <v>191</v>
      </c>
      <c r="C154" s="19">
        <v>46</v>
      </c>
      <c r="D154" s="6" t="s">
        <v>14</v>
      </c>
      <c r="E154" s="8"/>
      <c r="F154" s="8">
        <f t="shared" si="2"/>
        <v>0</v>
      </c>
    </row>
    <row r="155" spans="1:6" s="55" customFormat="1" x14ac:dyDescent="0.2">
      <c r="A155" s="54" t="s">
        <v>192</v>
      </c>
      <c r="B155" s="76" t="s">
        <v>193</v>
      </c>
      <c r="C155" s="19">
        <v>46</v>
      </c>
      <c r="D155" s="6" t="s">
        <v>14</v>
      </c>
      <c r="E155" s="8"/>
      <c r="F155" s="8">
        <f t="shared" si="2"/>
        <v>0</v>
      </c>
    </row>
    <row r="156" spans="1:6" s="55" customFormat="1" x14ac:dyDescent="0.2">
      <c r="A156" s="54" t="s">
        <v>194</v>
      </c>
      <c r="B156" s="76" t="s">
        <v>195</v>
      </c>
      <c r="C156" s="19">
        <v>6</v>
      </c>
      <c r="D156" s="6" t="s">
        <v>14</v>
      </c>
      <c r="E156" s="8"/>
      <c r="F156" s="8">
        <f t="shared" si="2"/>
        <v>0</v>
      </c>
    </row>
    <row r="157" spans="1:6" s="82" customFormat="1" x14ac:dyDescent="0.2">
      <c r="A157" s="81"/>
      <c r="B157" s="69"/>
      <c r="C157" s="70"/>
      <c r="D157" s="71"/>
      <c r="E157" s="8"/>
      <c r="F157" s="8">
        <f t="shared" si="2"/>
        <v>0</v>
      </c>
    </row>
    <row r="158" spans="1:6" s="55" customFormat="1" x14ac:dyDescent="0.2">
      <c r="A158" s="32">
        <v>9.5</v>
      </c>
      <c r="B158" s="36" t="s">
        <v>196</v>
      </c>
      <c r="C158" s="5"/>
      <c r="D158" s="6"/>
      <c r="E158" s="7"/>
      <c r="F158" s="8">
        <f t="shared" si="2"/>
        <v>0</v>
      </c>
    </row>
    <row r="159" spans="1:6" s="55" customFormat="1" ht="25.5" x14ac:dyDescent="0.2">
      <c r="A159" s="29" t="s">
        <v>197</v>
      </c>
      <c r="B159" s="35" t="s">
        <v>198</v>
      </c>
      <c r="C159" s="19">
        <v>6</v>
      </c>
      <c r="D159" s="6" t="s">
        <v>5</v>
      </c>
      <c r="E159" s="8"/>
      <c r="F159" s="8">
        <f t="shared" si="2"/>
        <v>0</v>
      </c>
    </row>
    <row r="160" spans="1:6" s="55" customFormat="1" ht="25.5" x14ac:dyDescent="0.2">
      <c r="A160" s="29" t="s">
        <v>199</v>
      </c>
      <c r="B160" s="35" t="s">
        <v>200</v>
      </c>
      <c r="C160" s="19">
        <v>6</v>
      </c>
      <c r="D160" s="6" t="s">
        <v>5</v>
      </c>
      <c r="E160" s="8"/>
      <c r="F160" s="8">
        <f t="shared" si="2"/>
        <v>0</v>
      </c>
    </row>
    <row r="161" spans="1:6" s="55" customFormat="1" ht="25.5" x14ac:dyDescent="0.2">
      <c r="A161" s="29" t="s">
        <v>201</v>
      </c>
      <c r="B161" s="35" t="s">
        <v>202</v>
      </c>
      <c r="C161" s="19">
        <v>6</v>
      </c>
      <c r="D161" s="6" t="s">
        <v>5</v>
      </c>
      <c r="E161" s="8"/>
      <c r="F161" s="8">
        <f t="shared" si="2"/>
        <v>0</v>
      </c>
    </row>
    <row r="162" spans="1:6" s="55" customFormat="1" ht="41.25" customHeight="1" x14ac:dyDescent="0.2">
      <c r="A162" s="29" t="s">
        <v>203</v>
      </c>
      <c r="B162" s="83" t="s">
        <v>204</v>
      </c>
      <c r="C162" s="19">
        <v>18</v>
      </c>
      <c r="D162" s="6" t="s">
        <v>5</v>
      </c>
      <c r="E162" s="8"/>
      <c r="F162" s="8">
        <f t="shared" si="2"/>
        <v>0</v>
      </c>
    </row>
    <row r="163" spans="1:6" s="55" customFormat="1" ht="76.5" x14ac:dyDescent="0.2">
      <c r="A163" s="29" t="s">
        <v>205</v>
      </c>
      <c r="B163" s="83" t="s">
        <v>206</v>
      </c>
      <c r="C163" s="19">
        <v>18</v>
      </c>
      <c r="D163" s="73" t="s">
        <v>5</v>
      </c>
      <c r="E163" s="8"/>
      <c r="F163" s="8">
        <f t="shared" si="2"/>
        <v>0</v>
      </c>
    </row>
    <row r="164" spans="1:6" s="55" customFormat="1" ht="25.5" x14ac:dyDescent="0.2">
      <c r="A164" s="29" t="s">
        <v>207</v>
      </c>
      <c r="B164" s="35" t="s">
        <v>208</v>
      </c>
      <c r="C164" s="19">
        <v>6</v>
      </c>
      <c r="D164" s="73" t="s">
        <v>5</v>
      </c>
      <c r="E164" s="8"/>
      <c r="F164" s="8">
        <f t="shared" si="2"/>
        <v>0</v>
      </c>
    </row>
    <row r="165" spans="1:6" s="55" customFormat="1" ht="63.75" x14ac:dyDescent="0.2">
      <c r="A165" s="29" t="s">
        <v>209</v>
      </c>
      <c r="B165" s="83" t="s">
        <v>210</v>
      </c>
      <c r="C165" s="19">
        <v>6</v>
      </c>
      <c r="D165" s="73" t="s">
        <v>5</v>
      </c>
      <c r="E165" s="8"/>
      <c r="F165" s="8">
        <f t="shared" si="2"/>
        <v>0</v>
      </c>
    </row>
    <row r="166" spans="1:6" s="55" customFormat="1" ht="25.5" x14ac:dyDescent="0.2">
      <c r="A166" s="29" t="s">
        <v>211</v>
      </c>
      <c r="B166" s="35" t="s">
        <v>212</v>
      </c>
      <c r="C166" s="19">
        <v>6</v>
      </c>
      <c r="D166" s="6" t="s">
        <v>5</v>
      </c>
      <c r="E166" s="8"/>
      <c r="F166" s="8">
        <f t="shared" si="2"/>
        <v>0</v>
      </c>
    </row>
    <row r="167" spans="1:6" s="16" customFormat="1" ht="25.5" x14ac:dyDescent="0.2">
      <c r="A167" s="29" t="s">
        <v>213</v>
      </c>
      <c r="B167" s="35" t="s">
        <v>214</v>
      </c>
      <c r="C167" s="19">
        <v>1</v>
      </c>
      <c r="D167" s="6" t="s">
        <v>5</v>
      </c>
      <c r="E167" s="8"/>
      <c r="F167" s="8">
        <f t="shared" si="2"/>
        <v>0</v>
      </c>
    </row>
    <row r="168" spans="1:6" s="16" customFormat="1" ht="51" x14ac:dyDescent="0.2">
      <c r="A168" s="29" t="s">
        <v>215</v>
      </c>
      <c r="B168" s="83" t="s">
        <v>216</v>
      </c>
      <c r="C168" s="19">
        <v>7</v>
      </c>
      <c r="D168" s="73" t="s">
        <v>5</v>
      </c>
      <c r="E168" s="8"/>
      <c r="F168" s="8">
        <f t="shared" si="2"/>
        <v>0</v>
      </c>
    </row>
    <row r="169" spans="1:6" s="16" customFormat="1" x14ac:dyDescent="0.2">
      <c r="A169" s="29"/>
      <c r="B169" s="35"/>
      <c r="C169" s="19"/>
      <c r="D169" s="6"/>
      <c r="E169" s="7"/>
      <c r="F169" s="8">
        <f t="shared" si="2"/>
        <v>0</v>
      </c>
    </row>
    <row r="170" spans="1:6" s="16" customFormat="1" ht="25.5" x14ac:dyDescent="0.2">
      <c r="A170" s="32">
        <v>9.6</v>
      </c>
      <c r="B170" s="36" t="s">
        <v>217</v>
      </c>
      <c r="C170" s="19"/>
      <c r="D170" s="6"/>
      <c r="E170" s="7"/>
      <c r="F170" s="8">
        <f t="shared" si="2"/>
        <v>0</v>
      </c>
    </row>
    <row r="171" spans="1:6" s="16" customFormat="1" x14ac:dyDescent="0.2">
      <c r="A171" s="29" t="s">
        <v>218</v>
      </c>
      <c r="B171" s="35" t="s">
        <v>219</v>
      </c>
      <c r="C171" s="19">
        <v>1</v>
      </c>
      <c r="D171" s="6" t="s">
        <v>5</v>
      </c>
      <c r="E171" s="7"/>
      <c r="F171" s="8">
        <f t="shared" si="2"/>
        <v>0</v>
      </c>
    </row>
    <row r="172" spans="1:6" s="16" customFormat="1" x14ac:dyDescent="0.2">
      <c r="A172" s="29"/>
      <c r="B172" s="35"/>
      <c r="C172" s="19"/>
      <c r="D172" s="6"/>
      <c r="E172" s="7"/>
      <c r="F172" s="8">
        <f t="shared" si="2"/>
        <v>0</v>
      </c>
    </row>
    <row r="173" spans="1:6" s="87" customFormat="1" ht="25.5" x14ac:dyDescent="0.2">
      <c r="A173" s="84">
        <v>9.6999999999999993</v>
      </c>
      <c r="B173" s="85" t="s">
        <v>220</v>
      </c>
      <c r="C173" s="63"/>
      <c r="D173" s="86"/>
      <c r="E173" s="7"/>
      <c r="F173" s="8">
        <f t="shared" si="2"/>
        <v>0</v>
      </c>
    </row>
    <row r="174" spans="1:6" s="87" customFormat="1" x14ac:dyDescent="0.2">
      <c r="A174" s="88" t="s">
        <v>221</v>
      </c>
      <c r="B174" s="89" t="s">
        <v>222</v>
      </c>
      <c r="C174" s="63">
        <v>13.5</v>
      </c>
      <c r="D174" s="86" t="s">
        <v>18</v>
      </c>
      <c r="E174" s="7"/>
      <c r="F174" s="8">
        <f t="shared" si="2"/>
        <v>0</v>
      </c>
    </row>
    <row r="175" spans="1:6" s="87" customFormat="1" x14ac:dyDescent="0.2">
      <c r="A175" s="88" t="s">
        <v>223</v>
      </c>
      <c r="B175" s="89" t="s">
        <v>224</v>
      </c>
      <c r="C175" s="63">
        <v>34.120000000000005</v>
      </c>
      <c r="D175" s="86" t="s">
        <v>18</v>
      </c>
      <c r="E175" s="7"/>
      <c r="F175" s="8">
        <f t="shared" si="2"/>
        <v>0</v>
      </c>
    </row>
    <row r="176" spans="1:6" s="87" customFormat="1" x14ac:dyDescent="0.2">
      <c r="A176" s="88" t="s">
        <v>225</v>
      </c>
      <c r="B176" s="89" t="s">
        <v>226</v>
      </c>
      <c r="C176" s="63">
        <v>24.73</v>
      </c>
      <c r="D176" s="86" t="s">
        <v>18</v>
      </c>
      <c r="E176" s="7"/>
      <c r="F176" s="8">
        <f t="shared" si="2"/>
        <v>0</v>
      </c>
    </row>
    <row r="177" spans="1:6" s="87" customFormat="1" x14ac:dyDescent="0.2">
      <c r="A177" s="88" t="s">
        <v>227</v>
      </c>
      <c r="B177" s="89" t="s">
        <v>228</v>
      </c>
      <c r="C177" s="63">
        <v>5</v>
      </c>
      <c r="D177" s="86" t="s">
        <v>5</v>
      </c>
      <c r="E177" s="7"/>
      <c r="F177" s="8">
        <f t="shared" si="2"/>
        <v>0</v>
      </c>
    </row>
    <row r="178" spans="1:6" s="87" customFormat="1" x14ac:dyDescent="0.2">
      <c r="A178" s="88" t="s">
        <v>229</v>
      </c>
      <c r="B178" s="89" t="s">
        <v>230</v>
      </c>
      <c r="C178" s="63">
        <v>2</v>
      </c>
      <c r="D178" s="86" t="s">
        <v>5</v>
      </c>
      <c r="E178" s="7"/>
      <c r="F178" s="8">
        <f t="shared" si="2"/>
        <v>0</v>
      </c>
    </row>
    <row r="179" spans="1:6" s="87" customFormat="1" x14ac:dyDescent="0.2">
      <c r="A179" s="88" t="s">
        <v>231</v>
      </c>
      <c r="B179" s="89" t="s">
        <v>232</v>
      </c>
      <c r="C179" s="63">
        <v>12</v>
      </c>
      <c r="D179" s="86" t="s">
        <v>5</v>
      </c>
      <c r="E179" s="7"/>
      <c r="F179" s="8">
        <f t="shared" si="2"/>
        <v>0</v>
      </c>
    </row>
    <row r="180" spans="1:6" s="87" customFormat="1" x14ac:dyDescent="0.2">
      <c r="A180" s="88" t="s">
        <v>233</v>
      </c>
      <c r="B180" s="89" t="s">
        <v>234</v>
      </c>
      <c r="C180" s="63">
        <v>2</v>
      </c>
      <c r="D180" s="86" t="s">
        <v>5</v>
      </c>
      <c r="E180" s="7"/>
      <c r="F180" s="8">
        <f t="shared" si="2"/>
        <v>0</v>
      </c>
    </row>
    <row r="181" spans="1:6" s="87" customFormat="1" x14ac:dyDescent="0.2">
      <c r="A181" s="88" t="s">
        <v>235</v>
      </c>
      <c r="B181" s="89" t="s">
        <v>236</v>
      </c>
      <c r="C181" s="63">
        <v>8</v>
      </c>
      <c r="D181" s="86" t="s">
        <v>5</v>
      </c>
      <c r="E181" s="7"/>
      <c r="F181" s="8">
        <f t="shared" si="2"/>
        <v>0</v>
      </c>
    </row>
    <row r="182" spans="1:6" s="87" customFormat="1" ht="25.5" x14ac:dyDescent="0.2">
      <c r="A182" s="529" t="s">
        <v>237</v>
      </c>
      <c r="B182" s="530" t="s">
        <v>238</v>
      </c>
      <c r="C182" s="531">
        <v>2</v>
      </c>
      <c r="D182" s="532" t="s">
        <v>5</v>
      </c>
      <c r="E182" s="261"/>
      <c r="F182" s="43">
        <f t="shared" si="2"/>
        <v>0</v>
      </c>
    </row>
    <row r="183" spans="1:6" s="87" customFormat="1" ht="25.5" x14ac:dyDescent="0.2">
      <c r="A183" s="523" t="s">
        <v>239</v>
      </c>
      <c r="B183" s="524" t="s">
        <v>240</v>
      </c>
      <c r="C183" s="525">
        <v>1</v>
      </c>
      <c r="D183" s="526" t="s">
        <v>68</v>
      </c>
      <c r="E183" s="527"/>
      <c r="F183" s="522">
        <f t="shared" si="2"/>
        <v>0</v>
      </c>
    </row>
    <row r="184" spans="1:6" s="87" customFormat="1" x14ac:dyDescent="0.2">
      <c r="A184" s="88" t="s">
        <v>241</v>
      </c>
      <c r="B184" s="89" t="s">
        <v>65</v>
      </c>
      <c r="C184" s="63">
        <v>1</v>
      </c>
      <c r="D184" s="86" t="s">
        <v>5</v>
      </c>
      <c r="E184" s="7"/>
      <c r="F184" s="8">
        <f t="shared" si="2"/>
        <v>0</v>
      </c>
    </row>
    <row r="185" spans="1:6" s="16" customFormat="1" ht="13.5" customHeight="1" x14ac:dyDescent="0.2">
      <c r="A185" s="88"/>
      <c r="B185" s="35"/>
      <c r="C185" s="19"/>
      <c r="D185" s="6"/>
      <c r="E185" s="7"/>
      <c r="F185" s="8">
        <f t="shared" si="2"/>
        <v>0</v>
      </c>
    </row>
    <row r="186" spans="1:6" s="16" customFormat="1" ht="38.25" x14ac:dyDescent="0.2">
      <c r="A186" s="90">
        <v>10</v>
      </c>
      <c r="B186" s="36" t="s">
        <v>242</v>
      </c>
      <c r="C186" s="19"/>
      <c r="D186" s="66"/>
      <c r="E186" s="7"/>
      <c r="F186" s="8">
        <f t="shared" si="2"/>
        <v>0</v>
      </c>
    </row>
    <row r="187" spans="1:6" s="16" customFormat="1" ht="14.25" x14ac:dyDescent="0.2">
      <c r="A187" s="15">
        <v>10.1</v>
      </c>
      <c r="B187" s="12" t="s">
        <v>243</v>
      </c>
      <c r="C187" s="19"/>
      <c r="D187" s="66"/>
      <c r="E187" s="7"/>
      <c r="F187" s="8">
        <f t="shared" si="2"/>
        <v>0</v>
      </c>
    </row>
    <row r="188" spans="1:6" s="16" customFormat="1" ht="14.25" x14ac:dyDescent="0.2">
      <c r="A188" s="50" t="s">
        <v>244</v>
      </c>
      <c r="B188" s="46" t="s">
        <v>159</v>
      </c>
      <c r="C188" s="19">
        <v>8.19</v>
      </c>
      <c r="D188" s="66" t="s">
        <v>14</v>
      </c>
      <c r="E188" s="8"/>
      <c r="F188" s="8">
        <f t="shared" si="2"/>
        <v>0</v>
      </c>
    </row>
    <row r="189" spans="1:6" s="91" customFormat="1" ht="27" x14ac:dyDescent="0.2">
      <c r="A189" s="50" t="s">
        <v>245</v>
      </c>
      <c r="B189" s="18" t="s">
        <v>246</v>
      </c>
      <c r="C189" s="19">
        <v>1.18</v>
      </c>
      <c r="D189" s="66" t="s">
        <v>14</v>
      </c>
      <c r="E189" s="8"/>
      <c r="F189" s="8">
        <f t="shared" si="2"/>
        <v>0</v>
      </c>
    </row>
    <row r="190" spans="1:6" s="91" customFormat="1" ht="14.25" x14ac:dyDescent="0.2">
      <c r="A190" s="50" t="s">
        <v>247</v>
      </c>
      <c r="B190" s="18" t="s">
        <v>248</v>
      </c>
      <c r="C190" s="19">
        <v>5.96</v>
      </c>
      <c r="D190" s="66" t="s">
        <v>14</v>
      </c>
      <c r="E190" s="8"/>
      <c r="F190" s="8">
        <f t="shared" si="2"/>
        <v>0</v>
      </c>
    </row>
    <row r="191" spans="1:6" s="91" customFormat="1" x14ac:dyDescent="0.2">
      <c r="A191" s="50"/>
      <c r="B191" s="18"/>
      <c r="C191" s="19"/>
      <c r="D191" s="66"/>
      <c r="E191" s="8"/>
      <c r="F191" s="8">
        <f t="shared" si="2"/>
        <v>0</v>
      </c>
    </row>
    <row r="192" spans="1:6" s="91" customFormat="1" x14ac:dyDescent="0.2">
      <c r="A192" s="15">
        <v>10.199999999999999</v>
      </c>
      <c r="B192" s="12" t="s">
        <v>161</v>
      </c>
      <c r="C192" s="19"/>
      <c r="D192" s="66"/>
      <c r="E192" s="8"/>
      <c r="F192" s="8">
        <f t="shared" si="2"/>
        <v>0</v>
      </c>
    </row>
    <row r="193" spans="1:6" s="91" customFormat="1" x14ac:dyDescent="0.2">
      <c r="A193" s="50" t="s">
        <v>249</v>
      </c>
      <c r="B193" s="18" t="s">
        <v>129</v>
      </c>
      <c r="C193" s="19">
        <v>31.63</v>
      </c>
      <c r="D193" s="66" t="s">
        <v>46</v>
      </c>
      <c r="E193" s="8"/>
      <c r="F193" s="8">
        <f t="shared" si="2"/>
        <v>0</v>
      </c>
    </row>
    <row r="194" spans="1:6" s="91" customFormat="1" x14ac:dyDescent="0.2">
      <c r="A194" s="50" t="s">
        <v>250</v>
      </c>
      <c r="B194" s="18" t="s">
        <v>131</v>
      </c>
      <c r="C194" s="19">
        <v>10.24</v>
      </c>
      <c r="D194" s="66" t="s">
        <v>46</v>
      </c>
      <c r="E194" s="8"/>
      <c r="F194" s="8">
        <f t="shared" si="2"/>
        <v>0</v>
      </c>
    </row>
    <row r="195" spans="1:6" s="91" customFormat="1" x14ac:dyDescent="0.2">
      <c r="A195" s="50" t="s">
        <v>251</v>
      </c>
      <c r="B195" s="18" t="s">
        <v>133</v>
      </c>
      <c r="C195" s="19">
        <v>19.8</v>
      </c>
      <c r="D195" s="66" t="s">
        <v>18</v>
      </c>
      <c r="E195" s="8"/>
      <c r="F195" s="8">
        <f t="shared" si="2"/>
        <v>0</v>
      </c>
    </row>
    <row r="196" spans="1:6" s="95" customFormat="1" ht="15" customHeight="1" x14ac:dyDescent="0.2">
      <c r="A196" s="92"/>
      <c r="B196" s="93"/>
      <c r="C196" s="70"/>
      <c r="D196" s="94"/>
      <c r="E196" s="8"/>
      <c r="F196" s="8">
        <f t="shared" si="2"/>
        <v>0</v>
      </c>
    </row>
    <row r="197" spans="1:6" s="16" customFormat="1" x14ac:dyDescent="0.2">
      <c r="A197" s="246">
        <v>10.3</v>
      </c>
      <c r="B197" s="247" t="s">
        <v>252</v>
      </c>
      <c r="C197" s="231"/>
      <c r="D197" s="238"/>
      <c r="E197" s="233"/>
      <c r="F197" s="233">
        <f t="shared" si="2"/>
        <v>0</v>
      </c>
    </row>
    <row r="198" spans="1:6" s="96" customFormat="1" ht="13.5" customHeight="1" x14ac:dyDescent="0.2">
      <c r="A198" s="239" t="s">
        <v>253</v>
      </c>
      <c r="B198" s="226" t="s">
        <v>766</v>
      </c>
      <c r="C198" s="231">
        <v>1</v>
      </c>
      <c r="D198" s="238" t="s">
        <v>5</v>
      </c>
      <c r="E198" s="233"/>
      <c r="F198" s="233">
        <f t="shared" si="2"/>
        <v>0</v>
      </c>
    </row>
    <row r="199" spans="1:6" s="96" customFormat="1" ht="13.5" customHeight="1" x14ac:dyDescent="0.2">
      <c r="A199" s="50" t="s">
        <v>254</v>
      </c>
      <c r="B199" s="226" t="s">
        <v>255</v>
      </c>
      <c r="C199" s="19">
        <v>1</v>
      </c>
      <c r="D199" s="66" t="s">
        <v>5</v>
      </c>
      <c r="E199" s="8"/>
      <c r="F199" s="8">
        <f t="shared" si="2"/>
        <v>0</v>
      </c>
    </row>
    <row r="200" spans="1:6" s="96" customFormat="1" ht="13.5" customHeight="1" x14ac:dyDescent="0.2">
      <c r="A200" s="229" t="s">
        <v>256</v>
      </c>
      <c r="B200" s="230" t="s">
        <v>257</v>
      </c>
      <c r="C200" s="231">
        <v>1</v>
      </c>
      <c r="D200" s="232" t="s">
        <v>5</v>
      </c>
      <c r="E200" s="233"/>
      <c r="F200" s="233">
        <f t="shared" si="2"/>
        <v>0</v>
      </c>
    </row>
    <row r="201" spans="1:6" s="99" customFormat="1" ht="13.5" customHeight="1" x14ac:dyDescent="0.2">
      <c r="A201" s="97"/>
      <c r="B201" s="98"/>
      <c r="C201" s="70"/>
      <c r="D201" s="71"/>
      <c r="E201" s="8"/>
      <c r="F201" s="8">
        <f t="shared" si="2"/>
        <v>0</v>
      </c>
    </row>
    <row r="202" spans="1:6" s="96" customFormat="1" ht="13.5" customHeight="1" x14ac:dyDescent="0.2">
      <c r="A202" s="100">
        <v>11</v>
      </c>
      <c r="B202" s="36" t="s">
        <v>258</v>
      </c>
      <c r="C202" s="19"/>
      <c r="D202" s="66"/>
      <c r="E202" s="8"/>
      <c r="F202" s="8">
        <f t="shared" si="2"/>
        <v>0</v>
      </c>
    </row>
    <row r="203" spans="1:6" s="96" customFormat="1" ht="13.5" customHeight="1" x14ac:dyDescent="0.2">
      <c r="A203" s="100">
        <v>11.1</v>
      </c>
      <c r="B203" s="12" t="s">
        <v>243</v>
      </c>
      <c r="C203" s="19"/>
      <c r="D203" s="66"/>
      <c r="E203" s="8"/>
      <c r="F203" s="8">
        <f t="shared" si="2"/>
        <v>0</v>
      </c>
    </row>
    <row r="204" spans="1:6" s="96" customFormat="1" ht="13.5" customHeight="1" x14ac:dyDescent="0.2">
      <c r="A204" s="61" t="s">
        <v>259</v>
      </c>
      <c r="B204" s="46" t="s">
        <v>159</v>
      </c>
      <c r="C204" s="19">
        <v>1.55</v>
      </c>
      <c r="D204" s="66" t="s">
        <v>14</v>
      </c>
      <c r="E204" s="8"/>
      <c r="F204" s="8">
        <f t="shared" ref="F204:F267" si="3">ROUND((C204*E204),2)</f>
        <v>0</v>
      </c>
    </row>
    <row r="205" spans="1:6" s="96" customFormat="1" ht="13.5" customHeight="1" x14ac:dyDescent="0.2">
      <c r="A205" s="61" t="s">
        <v>260</v>
      </c>
      <c r="B205" s="18" t="s">
        <v>261</v>
      </c>
      <c r="C205" s="19">
        <v>2.63</v>
      </c>
      <c r="D205" s="66" t="s">
        <v>14</v>
      </c>
      <c r="E205" s="8"/>
      <c r="F205" s="8">
        <f t="shared" si="3"/>
        <v>0</v>
      </c>
    </row>
    <row r="206" spans="1:6" s="99" customFormat="1" ht="13.5" customHeight="1" x14ac:dyDescent="0.2">
      <c r="A206" s="97"/>
      <c r="B206" s="93"/>
      <c r="C206" s="70"/>
      <c r="D206" s="94"/>
      <c r="E206" s="8"/>
      <c r="F206" s="8">
        <f t="shared" si="3"/>
        <v>0</v>
      </c>
    </row>
    <row r="207" spans="1:6" s="96" customFormat="1" ht="13.5" customHeight="1" x14ac:dyDescent="0.2">
      <c r="A207" s="100">
        <v>11.2</v>
      </c>
      <c r="B207" s="12" t="s">
        <v>161</v>
      </c>
      <c r="C207" s="19"/>
      <c r="D207" s="66"/>
      <c r="E207" s="8"/>
      <c r="F207" s="8">
        <f t="shared" si="3"/>
        <v>0</v>
      </c>
    </row>
    <row r="208" spans="1:6" s="96" customFormat="1" ht="13.5" customHeight="1" x14ac:dyDescent="0.2">
      <c r="A208" s="61" t="s">
        <v>262</v>
      </c>
      <c r="B208" s="18" t="s">
        <v>129</v>
      </c>
      <c r="C208" s="19">
        <v>12.090000000000002</v>
      </c>
      <c r="D208" s="66" t="s">
        <v>46</v>
      </c>
      <c r="E208" s="8"/>
      <c r="F208" s="8">
        <f t="shared" si="3"/>
        <v>0</v>
      </c>
    </row>
    <row r="209" spans="1:6" s="96" customFormat="1" ht="13.5" customHeight="1" x14ac:dyDescent="0.2">
      <c r="A209" s="61" t="s">
        <v>263</v>
      </c>
      <c r="B209" s="18" t="s">
        <v>131</v>
      </c>
      <c r="C209" s="19">
        <v>5.4499999999999993</v>
      </c>
      <c r="D209" s="66" t="s">
        <v>46</v>
      </c>
      <c r="E209" s="8"/>
      <c r="F209" s="8">
        <f t="shared" si="3"/>
        <v>0</v>
      </c>
    </row>
    <row r="210" spans="1:6" s="96" customFormat="1" ht="13.5" customHeight="1" x14ac:dyDescent="0.2">
      <c r="A210" s="61" t="s">
        <v>264</v>
      </c>
      <c r="B210" s="18" t="s">
        <v>133</v>
      </c>
      <c r="C210" s="19">
        <v>12.1</v>
      </c>
      <c r="D210" s="66" t="s">
        <v>18</v>
      </c>
      <c r="E210" s="8"/>
      <c r="F210" s="8">
        <f t="shared" si="3"/>
        <v>0</v>
      </c>
    </row>
    <row r="211" spans="1:6" s="99" customFormat="1" ht="13.5" customHeight="1" x14ac:dyDescent="0.2">
      <c r="A211" s="97"/>
      <c r="B211" s="93"/>
      <c r="C211" s="70"/>
      <c r="D211" s="94"/>
      <c r="E211" s="8"/>
      <c r="F211" s="8">
        <f t="shared" si="3"/>
        <v>0</v>
      </c>
    </row>
    <row r="212" spans="1:6" s="96" customFormat="1" ht="13.5" customHeight="1" x14ac:dyDescent="0.2">
      <c r="A212" s="100">
        <v>11.3</v>
      </c>
      <c r="B212" s="12" t="s">
        <v>252</v>
      </c>
      <c r="C212" s="19"/>
      <c r="D212" s="66"/>
      <c r="E212" s="8"/>
      <c r="F212" s="8">
        <f t="shared" si="3"/>
        <v>0</v>
      </c>
    </row>
    <row r="213" spans="1:6" s="96" customFormat="1" ht="13.5" customHeight="1" x14ac:dyDescent="0.2">
      <c r="A213" s="61" t="s">
        <v>265</v>
      </c>
      <c r="B213" s="18" t="s">
        <v>266</v>
      </c>
      <c r="C213" s="19">
        <v>1</v>
      </c>
      <c r="D213" s="66" t="s">
        <v>5</v>
      </c>
      <c r="E213" s="8"/>
      <c r="F213" s="8">
        <f t="shared" si="3"/>
        <v>0</v>
      </c>
    </row>
    <row r="214" spans="1:6" s="96" customFormat="1" ht="13.5" customHeight="1" x14ac:dyDescent="0.2">
      <c r="A214" s="229" t="s">
        <v>267</v>
      </c>
      <c r="B214" s="230" t="s">
        <v>268</v>
      </c>
      <c r="C214" s="231">
        <v>1</v>
      </c>
      <c r="D214" s="232" t="s">
        <v>5</v>
      </c>
      <c r="E214" s="233"/>
      <c r="F214" s="233">
        <f t="shared" si="3"/>
        <v>0</v>
      </c>
    </row>
    <row r="215" spans="1:6" s="96" customFormat="1" ht="13.5" customHeight="1" x14ac:dyDescent="0.2">
      <c r="A215" s="61"/>
      <c r="B215" s="46"/>
      <c r="C215" s="19"/>
      <c r="D215" s="6"/>
      <c r="E215" s="8"/>
      <c r="F215" s="8">
        <f t="shared" si="3"/>
        <v>0</v>
      </c>
    </row>
    <row r="216" spans="1:6" s="96" customFormat="1" ht="12.75" customHeight="1" x14ac:dyDescent="0.2">
      <c r="A216" s="32">
        <v>12</v>
      </c>
      <c r="B216" s="36" t="s">
        <v>753</v>
      </c>
      <c r="C216" s="19"/>
      <c r="D216" s="6"/>
      <c r="E216" s="8"/>
      <c r="F216" s="8">
        <f t="shared" si="3"/>
        <v>0</v>
      </c>
    </row>
    <row r="217" spans="1:6" s="96" customFormat="1" ht="12.75" customHeight="1" x14ac:dyDescent="0.2">
      <c r="A217" s="29">
        <v>12.1</v>
      </c>
      <c r="B217" s="35" t="s">
        <v>764</v>
      </c>
      <c r="C217" s="19">
        <v>75</v>
      </c>
      <c r="D217" s="6" t="s">
        <v>18</v>
      </c>
      <c r="E217" s="8"/>
      <c r="F217" s="8">
        <f t="shared" si="3"/>
        <v>0</v>
      </c>
    </row>
    <row r="218" spans="1:6" s="96" customFormat="1" ht="13.5" customHeight="1" x14ac:dyDescent="0.2">
      <c r="A218" s="29">
        <v>12.2</v>
      </c>
      <c r="B218" s="35" t="s">
        <v>269</v>
      </c>
      <c r="C218" s="19">
        <v>3</v>
      </c>
      <c r="D218" s="6" t="s">
        <v>5</v>
      </c>
      <c r="E218" s="8"/>
      <c r="F218" s="8">
        <f t="shared" si="3"/>
        <v>0</v>
      </c>
    </row>
    <row r="219" spans="1:6" s="96" customFormat="1" x14ac:dyDescent="0.2">
      <c r="A219" s="29">
        <v>12.3</v>
      </c>
      <c r="B219" s="47" t="s">
        <v>270</v>
      </c>
      <c r="C219" s="19">
        <v>1</v>
      </c>
      <c r="D219" s="6" t="s">
        <v>5</v>
      </c>
      <c r="E219" s="8"/>
      <c r="F219" s="8">
        <f t="shared" si="3"/>
        <v>0</v>
      </c>
    </row>
    <row r="220" spans="1:6" s="96" customFormat="1" ht="13.5" customHeight="1" x14ac:dyDescent="0.2">
      <c r="A220" s="29">
        <v>12.4</v>
      </c>
      <c r="B220" s="35" t="s">
        <v>271</v>
      </c>
      <c r="C220" s="19">
        <v>1</v>
      </c>
      <c r="D220" s="6" t="s">
        <v>5</v>
      </c>
      <c r="E220" s="8"/>
      <c r="F220" s="8">
        <f t="shared" si="3"/>
        <v>0</v>
      </c>
    </row>
    <row r="221" spans="1:6" s="96" customFormat="1" ht="13.5" customHeight="1" x14ac:dyDescent="0.2">
      <c r="A221" s="29"/>
      <c r="B221" s="35"/>
      <c r="C221" s="19"/>
      <c r="D221" s="6"/>
      <c r="E221" s="8"/>
      <c r="F221" s="8">
        <f t="shared" si="3"/>
        <v>0</v>
      </c>
    </row>
    <row r="222" spans="1:6" s="96" customFormat="1" ht="26.25" customHeight="1" x14ac:dyDescent="0.2">
      <c r="A222" s="27">
        <v>12.5</v>
      </c>
      <c r="B222" s="101" t="s">
        <v>754</v>
      </c>
      <c r="C222" s="19"/>
      <c r="D222" s="6"/>
      <c r="E222" s="8"/>
      <c r="F222" s="8">
        <f t="shared" si="3"/>
        <v>0</v>
      </c>
    </row>
    <row r="223" spans="1:6" s="96" customFormat="1" ht="13.5" customHeight="1" x14ac:dyDescent="0.2">
      <c r="A223" s="102" t="s">
        <v>272</v>
      </c>
      <c r="B223" s="103" t="s">
        <v>283</v>
      </c>
      <c r="C223" s="19">
        <v>176.59</v>
      </c>
      <c r="D223" s="66" t="s">
        <v>14</v>
      </c>
      <c r="E223" s="8"/>
      <c r="F223" s="8">
        <f t="shared" si="3"/>
        <v>0</v>
      </c>
    </row>
    <row r="224" spans="1:6" s="96" customFormat="1" ht="13.5" customHeight="1" x14ac:dyDescent="0.2">
      <c r="A224" s="102" t="s">
        <v>273</v>
      </c>
      <c r="B224" s="103" t="s">
        <v>755</v>
      </c>
      <c r="C224" s="19">
        <v>78.75</v>
      </c>
      <c r="D224" s="66" t="s">
        <v>14</v>
      </c>
      <c r="E224" s="8"/>
      <c r="F224" s="8">
        <f t="shared" si="3"/>
        <v>0</v>
      </c>
    </row>
    <row r="225" spans="1:6" s="96" customFormat="1" ht="13.5" customHeight="1" x14ac:dyDescent="0.2">
      <c r="A225" s="102" t="s">
        <v>274</v>
      </c>
      <c r="B225" s="103" t="s">
        <v>275</v>
      </c>
      <c r="C225" s="19">
        <v>7.88</v>
      </c>
      <c r="D225" s="66" t="s">
        <v>14</v>
      </c>
      <c r="E225" s="8"/>
      <c r="F225" s="8">
        <f t="shared" si="3"/>
        <v>0</v>
      </c>
    </row>
    <row r="226" spans="1:6" s="96" customFormat="1" ht="13.5" customHeight="1" x14ac:dyDescent="0.2">
      <c r="A226" s="102" t="s">
        <v>276</v>
      </c>
      <c r="B226" s="103" t="s">
        <v>277</v>
      </c>
      <c r="C226" s="19">
        <v>157.97</v>
      </c>
      <c r="D226" s="66" t="s">
        <v>14</v>
      </c>
      <c r="E226" s="8"/>
      <c r="F226" s="8">
        <f t="shared" si="3"/>
        <v>0</v>
      </c>
    </row>
    <row r="227" spans="1:6" s="96" customFormat="1" ht="11.25" customHeight="1" x14ac:dyDescent="0.2">
      <c r="A227" s="102" t="s">
        <v>278</v>
      </c>
      <c r="B227" s="103" t="s">
        <v>279</v>
      </c>
      <c r="C227" s="19">
        <v>22.34</v>
      </c>
      <c r="D227" s="66" t="s">
        <v>14</v>
      </c>
      <c r="E227" s="8"/>
      <c r="F227" s="8">
        <f t="shared" si="3"/>
        <v>0</v>
      </c>
    </row>
    <row r="228" spans="1:6" s="96" customFormat="1" x14ac:dyDescent="0.2">
      <c r="A228" s="102"/>
      <c r="B228" s="103"/>
      <c r="C228" s="19"/>
      <c r="D228" s="6"/>
      <c r="E228" s="8"/>
      <c r="F228" s="8">
        <f t="shared" si="3"/>
        <v>0</v>
      </c>
    </row>
    <row r="229" spans="1:6" s="96" customFormat="1" x14ac:dyDescent="0.2">
      <c r="A229" s="27">
        <v>13</v>
      </c>
      <c r="B229" s="28" t="s">
        <v>280</v>
      </c>
      <c r="C229" s="19"/>
      <c r="D229" s="6"/>
      <c r="E229" s="8"/>
      <c r="F229" s="8">
        <f t="shared" si="3"/>
        <v>0</v>
      </c>
    </row>
    <row r="230" spans="1:6" s="96" customFormat="1" ht="25.5" x14ac:dyDescent="0.2">
      <c r="A230" s="102">
        <v>13.1</v>
      </c>
      <c r="B230" s="35" t="s">
        <v>756</v>
      </c>
      <c r="C230" s="19">
        <v>75</v>
      </c>
      <c r="D230" s="6" t="s">
        <v>18</v>
      </c>
      <c r="E230" s="8"/>
      <c r="F230" s="8">
        <f t="shared" si="3"/>
        <v>0</v>
      </c>
    </row>
    <row r="231" spans="1:6" s="96" customFormat="1" ht="25.5" x14ac:dyDescent="0.2">
      <c r="A231" s="102">
        <v>13.2</v>
      </c>
      <c r="B231" s="104" t="s">
        <v>757</v>
      </c>
      <c r="C231" s="19">
        <v>2</v>
      </c>
      <c r="D231" s="6" t="s">
        <v>5</v>
      </c>
      <c r="E231" s="8"/>
      <c r="F231" s="8">
        <f t="shared" si="3"/>
        <v>0</v>
      </c>
    </row>
    <row r="232" spans="1:6" s="96" customFormat="1" x14ac:dyDescent="0.2">
      <c r="A232" s="105">
        <v>13.3</v>
      </c>
      <c r="B232" s="535" t="s">
        <v>65</v>
      </c>
      <c r="C232" s="41">
        <v>1</v>
      </c>
      <c r="D232" s="42" t="s">
        <v>5</v>
      </c>
      <c r="E232" s="43"/>
      <c r="F232" s="43">
        <f t="shared" si="3"/>
        <v>0</v>
      </c>
    </row>
    <row r="233" spans="1:6" s="96" customFormat="1" x14ac:dyDescent="0.2">
      <c r="A233" s="533"/>
      <c r="B233" s="534"/>
      <c r="C233" s="520"/>
      <c r="D233" s="521"/>
      <c r="E233" s="522"/>
      <c r="F233" s="522">
        <f t="shared" si="3"/>
        <v>0</v>
      </c>
    </row>
    <row r="234" spans="1:6" s="96" customFormat="1" x14ac:dyDescent="0.2">
      <c r="A234" s="27">
        <v>13.4</v>
      </c>
      <c r="B234" s="28" t="s">
        <v>281</v>
      </c>
      <c r="C234" s="19"/>
      <c r="D234" s="6"/>
      <c r="E234" s="8"/>
      <c r="F234" s="8">
        <f t="shared" si="3"/>
        <v>0</v>
      </c>
    </row>
    <row r="235" spans="1:6" s="96" customFormat="1" x14ac:dyDescent="0.2">
      <c r="A235" s="102" t="s">
        <v>282</v>
      </c>
      <c r="B235" s="103" t="s">
        <v>283</v>
      </c>
      <c r="C235" s="19">
        <v>83.3</v>
      </c>
      <c r="D235" s="66" t="s">
        <v>14</v>
      </c>
      <c r="E235" s="8"/>
      <c r="F235" s="8">
        <f t="shared" si="3"/>
        <v>0</v>
      </c>
    </row>
    <row r="236" spans="1:6" s="96" customFormat="1" x14ac:dyDescent="0.2">
      <c r="A236" s="102" t="s">
        <v>284</v>
      </c>
      <c r="B236" s="103" t="s">
        <v>277</v>
      </c>
      <c r="C236" s="19">
        <v>73.819999999999993</v>
      </c>
      <c r="D236" s="66" t="s">
        <v>14</v>
      </c>
      <c r="E236" s="8"/>
      <c r="F236" s="8">
        <f t="shared" si="3"/>
        <v>0</v>
      </c>
    </row>
    <row r="237" spans="1:6" s="96" customFormat="1" x14ac:dyDescent="0.2">
      <c r="A237" s="102" t="s">
        <v>285</v>
      </c>
      <c r="B237" s="103" t="s">
        <v>279</v>
      </c>
      <c r="C237" s="19">
        <v>11.83</v>
      </c>
      <c r="D237" s="66" t="s">
        <v>14</v>
      </c>
      <c r="E237" s="8"/>
      <c r="F237" s="8">
        <f t="shared" si="3"/>
        <v>0</v>
      </c>
    </row>
    <row r="238" spans="1:6" s="96" customFormat="1" x14ac:dyDescent="0.2">
      <c r="A238" s="102"/>
      <c r="B238" s="103"/>
      <c r="C238" s="19"/>
      <c r="D238" s="6"/>
      <c r="E238" s="8"/>
      <c r="F238" s="8">
        <f t="shared" si="3"/>
        <v>0</v>
      </c>
    </row>
    <row r="239" spans="1:6" s="96" customFormat="1" ht="12.75" customHeight="1" x14ac:dyDescent="0.2">
      <c r="A239" s="90">
        <v>14</v>
      </c>
      <c r="B239" s="36" t="s">
        <v>286</v>
      </c>
      <c r="C239" s="19"/>
      <c r="D239" s="66"/>
      <c r="E239" s="7"/>
      <c r="F239" s="8">
        <f t="shared" si="3"/>
        <v>0</v>
      </c>
    </row>
    <row r="240" spans="1:6" s="96" customFormat="1" ht="14.25" x14ac:dyDescent="0.2">
      <c r="A240" s="15">
        <v>14.1</v>
      </c>
      <c r="B240" s="12" t="s">
        <v>287</v>
      </c>
      <c r="C240" s="19"/>
      <c r="D240" s="66"/>
      <c r="E240" s="7"/>
      <c r="F240" s="8">
        <f t="shared" si="3"/>
        <v>0</v>
      </c>
    </row>
    <row r="241" spans="1:6" s="96" customFormat="1" ht="14.25" x14ac:dyDescent="0.2">
      <c r="A241" s="50" t="s">
        <v>288</v>
      </c>
      <c r="B241" s="46" t="s">
        <v>289</v>
      </c>
      <c r="C241" s="19">
        <v>0.65</v>
      </c>
      <c r="D241" s="66" t="s">
        <v>14</v>
      </c>
      <c r="E241" s="8"/>
      <c r="F241" s="8">
        <f t="shared" si="3"/>
        <v>0</v>
      </c>
    </row>
    <row r="242" spans="1:6" s="96" customFormat="1" x14ac:dyDescent="0.2">
      <c r="A242" s="50"/>
      <c r="B242" s="46"/>
      <c r="C242" s="19"/>
      <c r="D242" s="66"/>
      <c r="E242" s="8"/>
      <c r="F242" s="8">
        <f t="shared" si="3"/>
        <v>0</v>
      </c>
    </row>
    <row r="243" spans="1:6" s="96" customFormat="1" x14ac:dyDescent="0.2">
      <c r="A243" s="50">
        <v>14.2</v>
      </c>
      <c r="B243" s="18" t="s">
        <v>290</v>
      </c>
      <c r="C243" s="19">
        <v>5.28</v>
      </c>
      <c r="D243" s="66" t="s">
        <v>46</v>
      </c>
      <c r="E243" s="8"/>
      <c r="F243" s="8">
        <f t="shared" si="3"/>
        <v>0</v>
      </c>
    </row>
    <row r="244" spans="1:6" s="96" customFormat="1" x14ac:dyDescent="0.2">
      <c r="A244" s="50"/>
      <c r="B244" s="18"/>
      <c r="C244" s="19"/>
      <c r="D244" s="66"/>
      <c r="E244" s="8"/>
      <c r="F244" s="8">
        <f t="shared" si="3"/>
        <v>0</v>
      </c>
    </row>
    <row r="245" spans="1:6" s="96" customFormat="1" x14ac:dyDescent="0.2">
      <c r="A245" s="15">
        <v>14.3</v>
      </c>
      <c r="B245" s="12" t="s">
        <v>161</v>
      </c>
      <c r="C245" s="19"/>
      <c r="D245" s="66"/>
      <c r="E245" s="8"/>
      <c r="F245" s="8">
        <f t="shared" si="3"/>
        <v>0</v>
      </c>
    </row>
    <row r="246" spans="1:6" s="96" customFormat="1" x14ac:dyDescent="0.2">
      <c r="A246" s="50" t="s">
        <v>291</v>
      </c>
      <c r="B246" s="18" t="s">
        <v>129</v>
      </c>
      <c r="C246" s="19">
        <v>4.8000000000000007</v>
      </c>
      <c r="D246" s="66" t="s">
        <v>46</v>
      </c>
      <c r="E246" s="8"/>
      <c r="F246" s="8">
        <f t="shared" si="3"/>
        <v>0</v>
      </c>
    </row>
    <row r="247" spans="1:6" s="96" customFormat="1" x14ac:dyDescent="0.2">
      <c r="A247" s="50" t="s">
        <v>292</v>
      </c>
      <c r="B247" s="18" t="s">
        <v>131</v>
      </c>
      <c r="C247" s="19">
        <v>1.98</v>
      </c>
      <c r="D247" s="66" t="s">
        <v>46</v>
      </c>
      <c r="E247" s="8"/>
      <c r="F247" s="8">
        <f t="shared" si="3"/>
        <v>0</v>
      </c>
    </row>
    <row r="248" spans="1:6" s="96" customFormat="1" x14ac:dyDescent="0.2">
      <c r="A248" s="50" t="s">
        <v>293</v>
      </c>
      <c r="B248" s="18" t="s">
        <v>133</v>
      </c>
      <c r="C248" s="19">
        <v>7.95</v>
      </c>
      <c r="D248" s="66" t="s">
        <v>18</v>
      </c>
      <c r="E248" s="8"/>
      <c r="F248" s="8">
        <f t="shared" si="3"/>
        <v>0</v>
      </c>
    </row>
    <row r="249" spans="1:6" s="96" customFormat="1" x14ac:dyDescent="0.2">
      <c r="A249" s="92"/>
      <c r="B249" s="93"/>
      <c r="C249" s="70"/>
      <c r="D249" s="94"/>
      <c r="E249" s="8"/>
      <c r="F249" s="8">
        <f t="shared" si="3"/>
        <v>0</v>
      </c>
    </row>
    <row r="250" spans="1:6" s="96" customFormat="1" x14ac:dyDescent="0.2">
      <c r="A250" s="15">
        <v>14.4</v>
      </c>
      <c r="B250" s="12" t="s">
        <v>294</v>
      </c>
      <c r="C250" s="19"/>
      <c r="D250" s="66"/>
      <c r="E250" s="8"/>
      <c r="F250" s="8">
        <f t="shared" si="3"/>
        <v>0</v>
      </c>
    </row>
    <row r="251" spans="1:6" s="96" customFormat="1" x14ac:dyDescent="0.2">
      <c r="A251" s="50" t="s">
        <v>295</v>
      </c>
      <c r="B251" s="226" t="s">
        <v>765</v>
      </c>
      <c r="C251" s="231">
        <v>1</v>
      </c>
      <c r="D251" s="238" t="s">
        <v>5</v>
      </c>
      <c r="E251" s="233"/>
      <c r="F251" s="233">
        <f t="shared" si="3"/>
        <v>0</v>
      </c>
    </row>
    <row r="252" spans="1:6" s="96" customFormat="1" ht="25.5" x14ac:dyDescent="0.2">
      <c r="A252" s="88" t="s">
        <v>296</v>
      </c>
      <c r="B252" s="89" t="s">
        <v>297</v>
      </c>
      <c r="C252" s="63">
        <v>3.68</v>
      </c>
      <c r="D252" s="86" t="s">
        <v>18</v>
      </c>
      <c r="E252" s="7"/>
      <c r="F252" s="8">
        <f t="shared" si="3"/>
        <v>0</v>
      </c>
    </row>
    <row r="253" spans="1:6" s="96" customFormat="1" x14ac:dyDescent="0.2">
      <c r="A253" s="88" t="s">
        <v>298</v>
      </c>
      <c r="B253" s="89" t="s">
        <v>299</v>
      </c>
      <c r="C253" s="63">
        <v>1</v>
      </c>
      <c r="D253" s="86" t="s">
        <v>5</v>
      </c>
      <c r="E253" s="7"/>
      <c r="F253" s="8">
        <f t="shared" si="3"/>
        <v>0</v>
      </c>
    </row>
    <row r="254" spans="1:6" s="96" customFormat="1" x14ac:dyDescent="0.2">
      <c r="A254" s="88" t="s">
        <v>300</v>
      </c>
      <c r="B254" s="103" t="s">
        <v>301</v>
      </c>
      <c r="C254" s="19">
        <v>1</v>
      </c>
      <c r="D254" s="6" t="s">
        <v>5</v>
      </c>
      <c r="E254" s="8"/>
      <c r="F254" s="8">
        <f t="shared" si="3"/>
        <v>0</v>
      </c>
    </row>
    <row r="255" spans="1:6" s="96" customFormat="1" x14ac:dyDescent="0.2">
      <c r="A255" s="102"/>
      <c r="B255" s="103"/>
      <c r="C255" s="19"/>
      <c r="D255" s="6"/>
      <c r="E255" s="8"/>
      <c r="F255" s="8">
        <f t="shared" si="3"/>
        <v>0</v>
      </c>
    </row>
    <row r="256" spans="1:6" s="96" customFormat="1" x14ac:dyDescent="0.2">
      <c r="A256" s="37">
        <v>15</v>
      </c>
      <c r="B256" s="75" t="s">
        <v>302</v>
      </c>
      <c r="C256" s="19"/>
      <c r="D256" s="6"/>
      <c r="E256" s="8"/>
      <c r="F256" s="8">
        <f t="shared" si="3"/>
        <v>0</v>
      </c>
    </row>
    <row r="257" spans="1:6" s="96" customFormat="1" ht="43.5" customHeight="1" x14ac:dyDescent="0.2">
      <c r="A257" s="61">
        <v>15.1</v>
      </c>
      <c r="B257" s="46" t="s">
        <v>303</v>
      </c>
      <c r="C257" s="19">
        <v>690</v>
      </c>
      <c r="D257" s="66" t="s">
        <v>18</v>
      </c>
      <c r="E257" s="8"/>
      <c r="F257" s="8">
        <f t="shared" si="3"/>
        <v>0</v>
      </c>
    </row>
    <row r="258" spans="1:6" s="96" customFormat="1" x14ac:dyDescent="0.2">
      <c r="A258" s="61">
        <v>15.2</v>
      </c>
      <c r="B258" s="226" t="s">
        <v>766</v>
      </c>
      <c r="C258" s="234">
        <v>3</v>
      </c>
      <c r="D258" s="235" t="s">
        <v>5</v>
      </c>
      <c r="E258" s="236"/>
      <c r="F258" s="227">
        <f t="shared" si="3"/>
        <v>0</v>
      </c>
    </row>
    <row r="259" spans="1:6" s="96" customFormat="1" ht="13.5" customHeight="1" x14ac:dyDescent="0.2">
      <c r="A259" s="61">
        <v>15.3</v>
      </c>
      <c r="B259" s="45" t="s">
        <v>304</v>
      </c>
      <c r="C259" s="19">
        <v>26.19</v>
      </c>
      <c r="D259" s="66" t="s">
        <v>46</v>
      </c>
      <c r="E259" s="8"/>
      <c r="F259" s="8">
        <f t="shared" si="3"/>
        <v>0</v>
      </c>
    </row>
    <row r="260" spans="1:6" s="96" customFormat="1" ht="13.5" customHeight="1" x14ac:dyDescent="0.2">
      <c r="A260" s="29"/>
      <c r="B260" s="106"/>
      <c r="C260" s="19"/>
      <c r="D260" s="6"/>
      <c r="E260" s="8"/>
      <c r="F260" s="8">
        <f t="shared" si="3"/>
        <v>0</v>
      </c>
    </row>
    <row r="261" spans="1:6" s="96" customFormat="1" ht="13.5" customHeight="1" x14ac:dyDescent="0.2">
      <c r="A261" s="29">
        <v>16</v>
      </c>
      <c r="B261" s="30" t="s">
        <v>305</v>
      </c>
      <c r="C261" s="19">
        <v>83.31</v>
      </c>
      <c r="D261" s="66" t="s">
        <v>46</v>
      </c>
      <c r="E261" s="8"/>
      <c r="F261" s="8">
        <f t="shared" si="3"/>
        <v>0</v>
      </c>
    </row>
    <row r="262" spans="1:6" s="96" customFormat="1" ht="13.5" customHeight="1" x14ac:dyDescent="0.2">
      <c r="A262" s="29">
        <v>17</v>
      </c>
      <c r="B262" s="30" t="s">
        <v>306</v>
      </c>
      <c r="C262" s="19">
        <v>107.43</v>
      </c>
      <c r="D262" s="6" t="s">
        <v>18</v>
      </c>
      <c r="E262" s="8"/>
      <c r="F262" s="8">
        <f t="shared" si="3"/>
        <v>0</v>
      </c>
    </row>
    <row r="263" spans="1:6" s="96" customFormat="1" ht="13.5" customHeight="1" x14ac:dyDescent="0.2">
      <c r="A263" s="29">
        <v>18</v>
      </c>
      <c r="B263" s="30" t="s">
        <v>307</v>
      </c>
      <c r="C263" s="19">
        <v>4.05</v>
      </c>
      <c r="D263" s="66" t="s">
        <v>46</v>
      </c>
      <c r="E263" s="8"/>
      <c r="F263" s="8">
        <f t="shared" si="3"/>
        <v>0</v>
      </c>
    </row>
    <row r="264" spans="1:6" s="96" customFormat="1" ht="13.5" customHeight="1" x14ac:dyDescent="0.2">
      <c r="A264" s="76">
        <v>19</v>
      </c>
      <c r="B264" s="76" t="s">
        <v>308</v>
      </c>
      <c r="C264" s="19">
        <v>1</v>
      </c>
      <c r="D264" s="6" t="s">
        <v>5</v>
      </c>
      <c r="E264" s="8"/>
      <c r="F264" s="8">
        <f t="shared" si="3"/>
        <v>0</v>
      </c>
    </row>
    <row r="265" spans="1:6" s="55" customFormat="1" x14ac:dyDescent="0.2">
      <c r="A265" s="39">
        <v>20</v>
      </c>
      <c r="B265" s="45" t="s">
        <v>309</v>
      </c>
      <c r="C265" s="19">
        <v>1</v>
      </c>
      <c r="D265" s="6" t="s">
        <v>5</v>
      </c>
      <c r="E265" s="8"/>
      <c r="F265" s="8">
        <f t="shared" si="3"/>
        <v>0</v>
      </c>
    </row>
    <row r="266" spans="1:6" s="96" customFormat="1" x14ac:dyDescent="0.2">
      <c r="A266" s="39"/>
      <c r="B266" s="45"/>
      <c r="C266" s="19"/>
      <c r="D266" s="6"/>
      <c r="E266" s="8"/>
      <c r="F266" s="8">
        <f t="shared" si="3"/>
        <v>0</v>
      </c>
    </row>
    <row r="267" spans="1:6" s="96" customFormat="1" x14ac:dyDescent="0.2">
      <c r="A267" s="27" t="s">
        <v>310</v>
      </c>
      <c r="B267" s="28" t="s">
        <v>311</v>
      </c>
      <c r="C267" s="19"/>
      <c r="D267" s="6"/>
      <c r="E267" s="8"/>
      <c r="F267" s="8">
        <f t="shared" si="3"/>
        <v>0</v>
      </c>
    </row>
    <row r="268" spans="1:6" s="96" customFormat="1" ht="13.5" customHeight="1" x14ac:dyDescent="0.2">
      <c r="A268" s="27"/>
      <c r="B268" s="28"/>
      <c r="C268" s="19"/>
      <c r="D268" s="6"/>
      <c r="E268" s="8"/>
      <c r="F268" s="8">
        <f t="shared" ref="F268:F333" si="4">ROUND((C268*E268),2)</f>
        <v>0</v>
      </c>
    </row>
    <row r="269" spans="1:6" s="96" customFormat="1" ht="13.5" customHeight="1" x14ac:dyDescent="0.2">
      <c r="A269" s="27">
        <v>1</v>
      </c>
      <c r="B269" s="28" t="s">
        <v>12</v>
      </c>
      <c r="C269" s="19"/>
      <c r="D269" s="6"/>
      <c r="E269" s="8"/>
      <c r="F269" s="8">
        <f t="shared" si="4"/>
        <v>0</v>
      </c>
    </row>
    <row r="270" spans="1:6" s="96" customFormat="1" x14ac:dyDescent="0.2">
      <c r="A270" s="102">
        <v>1.1000000000000001</v>
      </c>
      <c r="B270" s="107" t="s">
        <v>312</v>
      </c>
      <c r="C270" s="19">
        <v>1</v>
      </c>
      <c r="D270" s="6" t="s">
        <v>5</v>
      </c>
      <c r="E270" s="8"/>
      <c r="F270" s="8">
        <f t="shared" si="4"/>
        <v>0</v>
      </c>
    </row>
    <row r="271" spans="1:6" s="96" customFormat="1" x14ac:dyDescent="0.2">
      <c r="A271" s="102"/>
      <c r="B271" s="107"/>
      <c r="C271" s="19"/>
      <c r="D271" s="6"/>
      <c r="E271" s="7"/>
      <c r="F271" s="8">
        <f t="shared" si="4"/>
        <v>0</v>
      </c>
    </row>
    <row r="272" spans="1:6" s="96" customFormat="1" x14ac:dyDescent="0.2">
      <c r="A272" s="27">
        <v>2</v>
      </c>
      <c r="B272" s="108" t="s">
        <v>313</v>
      </c>
      <c r="C272" s="19"/>
      <c r="D272" s="6"/>
      <c r="E272" s="7"/>
      <c r="F272" s="8">
        <f t="shared" si="4"/>
        <v>0</v>
      </c>
    </row>
    <row r="273" spans="1:6" s="96" customFormat="1" x14ac:dyDescent="0.2">
      <c r="A273" s="102">
        <v>2.1</v>
      </c>
      <c r="B273" s="107" t="s">
        <v>283</v>
      </c>
      <c r="C273" s="19">
        <v>19.649999999999999</v>
      </c>
      <c r="D273" s="6" t="s">
        <v>14</v>
      </c>
      <c r="E273" s="8"/>
      <c r="F273" s="8">
        <f t="shared" si="4"/>
        <v>0</v>
      </c>
    </row>
    <row r="274" spans="1:6" s="96" customFormat="1" x14ac:dyDescent="0.2">
      <c r="A274" s="102">
        <v>2.2000000000000002</v>
      </c>
      <c r="B274" s="107" t="s">
        <v>277</v>
      </c>
      <c r="C274" s="19">
        <v>6.91</v>
      </c>
      <c r="D274" s="6" t="s">
        <v>14</v>
      </c>
      <c r="E274" s="8"/>
      <c r="F274" s="8">
        <f t="shared" si="4"/>
        <v>0</v>
      </c>
    </row>
    <row r="275" spans="1:6" s="96" customFormat="1" x14ac:dyDescent="0.2">
      <c r="A275" s="102">
        <v>2.2999999999999998</v>
      </c>
      <c r="B275" s="107" t="s">
        <v>279</v>
      </c>
      <c r="C275" s="19">
        <v>15.29</v>
      </c>
      <c r="D275" s="6" t="s">
        <v>14</v>
      </c>
      <c r="E275" s="8"/>
      <c r="F275" s="8">
        <f t="shared" si="4"/>
        <v>0</v>
      </c>
    </row>
    <row r="276" spans="1:6" s="99" customFormat="1" x14ac:dyDescent="0.2">
      <c r="A276" s="109"/>
      <c r="B276" s="110"/>
      <c r="C276" s="70"/>
      <c r="D276" s="71"/>
      <c r="E276" s="8"/>
      <c r="F276" s="8">
        <f t="shared" si="4"/>
        <v>0</v>
      </c>
    </row>
    <row r="277" spans="1:6" s="96" customFormat="1" ht="14.25" x14ac:dyDescent="0.2">
      <c r="A277" s="27">
        <v>3</v>
      </c>
      <c r="B277" s="108" t="s">
        <v>314</v>
      </c>
      <c r="C277" s="19"/>
      <c r="D277" s="6"/>
      <c r="E277" s="8"/>
      <c r="F277" s="8">
        <f t="shared" si="4"/>
        <v>0</v>
      </c>
    </row>
    <row r="278" spans="1:6" s="96" customFormat="1" ht="14.25" x14ac:dyDescent="0.2">
      <c r="A278" s="54">
        <v>3.1</v>
      </c>
      <c r="B278" s="76" t="s">
        <v>315</v>
      </c>
      <c r="C278" s="19">
        <v>6.55</v>
      </c>
      <c r="D278" s="6" t="s">
        <v>14</v>
      </c>
      <c r="E278" s="8"/>
      <c r="F278" s="8">
        <f t="shared" si="4"/>
        <v>0</v>
      </c>
    </row>
    <row r="279" spans="1:6" s="96" customFormat="1" ht="14.25" x14ac:dyDescent="0.2">
      <c r="A279" s="111">
        <v>3.2</v>
      </c>
      <c r="B279" s="112" t="s">
        <v>316</v>
      </c>
      <c r="C279" s="19">
        <v>1.5</v>
      </c>
      <c r="D279" s="6" t="s">
        <v>14</v>
      </c>
      <c r="E279" s="8"/>
      <c r="F279" s="8">
        <f t="shared" si="4"/>
        <v>0</v>
      </c>
    </row>
    <row r="280" spans="1:6" s="96" customFormat="1" ht="14.25" x14ac:dyDescent="0.2">
      <c r="A280" s="54">
        <v>3.3</v>
      </c>
      <c r="B280" s="112" t="s">
        <v>317</v>
      </c>
      <c r="C280" s="19">
        <v>2.94</v>
      </c>
      <c r="D280" s="6" t="s">
        <v>14</v>
      </c>
      <c r="E280" s="8"/>
      <c r="F280" s="8">
        <f t="shared" si="4"/>
        <v>0</v>
      </c>
    </row>
    <row r="281" spans="1:6" s="96" customFormat="1" ht="14.25" x14ac:dyDescent="0.2">
      <c r="A281" s="54">
        <v>3.4</v>
      </c>
      <c r="B281" s="112" t="s">
        <v>318</v>
      </c>
      <c r="C281" s="19">
        <v>0.92</v>
      </c>
      <c r="D281" s="6" t="s">
        <v>14</v>
      </c>
      <c r="E281" s="8"/>
      <c r="F281" s="8">
        <f t="shared" si="4"/>
        <v>0</v>
      </c>
    </row>
    <row r="282" spans="1:6" s="96" customFormat="1" ht="14.25" x14ac:dyDescent="0.2">
      <c r="A282" s="111">
        <v>3.5</v>
      </c>
      <c r="B282" s="112" t="s">
        <v>319</v>
      </c>
      <c r="C282" s="19">
        <v>1.61</v>
      </c>
      <c r="D282" s="6" t="s">
        <v>14</v>
      </c>
      <c r="E282" s="8"/>
      <c r="F282" s="8">
        <f t="shared" si="4"/>
        <v>0</v>
      </c>
    </row>
    <row r="283" spans="1:6" s="96" customFormat="1" ht="14.25" x14ac:dyDescent="0.2">
      <c r="A283" s="54">
        <v>3.6</v>
      </c>
      <c r="B283" s="112" t="s">
        <v>320</v>
      </c>
      <c r="C283" s="19">
        <v>0.99</v>
      </c>
      <c r="D283" s="6" t="s">
        <v>14</v>
      </c>
      <c r="E283" s="8"/>
      <c r="F283" s="8">
        <f t="shared" si="4"/>
        <v>0</v>
      </c>
    </row>
    <row r="284" spans="1:6" s="96" customFormat="1" ht="14.25" x14ac:dyDescent="0.2">
      <c r="A284" s="54">
        <v>3.7</v>
      </c>
      <c r="B284" s="112" t="s">
        <v>321</v>
      </c>
      <c r="C284" s="19">
        <v>0.99</v>
      </c>
      <c r="D284" s="6" t="s">
        <v>14</v>
      </c>
      <c r="E284" s="8"/>
      <c r="F284" s="8">
        <f t="shared" si="4"/>
        <v>0</v>
      </c>
    </row>
    <row r="285" spans="1:6" s="113" customFormat="1" ht="14.25" x14ac:dyDescent="0.2">
      <c r="A285" s="111">
        <v>3.8</v>
      </c>
      <c r="B285" s="112" t="s">
        <v>322</v>
      </c>
      <c r="C285" s="63">
        <v>2.61</v>
      </c>
      <c r="D285" s="6" t="s">
        <v>14</v>
      </c>
      <c r="E285" s="8"/>
      <c r="F285" s="8">
        <f t="shared" si="4"/>
        <v>0</v>
      </c>
    </row>
    <row r="286" spans="1:6" s="96" customFormat="1" ht="14.25" x14ac:dyDescent="0.2">
      <c r="A286" s="54">
        <v>3.9</v>
      </c>
      <c r="B286" s="112" t="s">
        <v>323</v>
      </c>
      <c r="C286" s="19">
        <v>1.23</v>
      </c>
      <c r="D286" s="6" t="s">
        <v>14</v>
      </c>
      <c r="E286" s="8"/>
      <c r="F286" s="8">
        <f t="shared" si="4"/>
        <v>0</v>
      </c>
    </row>
    <row r="287" spans="1:6" s="96" customFormat="1" ht="14.25" x14ac:dyDescent="0.2">
      <c r="A287" s="114">
        <v>3.1</v>
      </c>
      <c r="B287" s="112" t="s">
        <v>324</v>
      </c>
      <c r="C287" s="19">
        <v>1.3</v>
      </c>
      <c r="D287" s="6" t="s">
        <v>14</v>
      </c>
      <c r="E287" s="8"/>
      <c r="F287" s="8">
        <f t="shared" si="4"/>
        <v>0</v>
      </c>
    </row>
    <row r="288" spans="1:6" s="96" customFormat="1" ht="14.25" x14ac:dyDescent="0.2">
      <c r="A288" s="536">
        <v>3.11</v>
      </c>
      <c r="B288" s="537" t="s">
        <v>325</v>
      </c>
      <c r="C288" s="41">
        <v>0.68</v>
      </c>
      <c r="D288" s="42" t="s">
        <v>14</v>
      </c>
      <c r="E288" s="43"/>
      <c r="F288" s="43">
        <f t="shared" si="4"/>
        <v>0</v>
      </c>
    </row>
    <row r="289" spans="1:6" s="99" customFormat="1" ht="13.5" customHeight="1" x14ac:dyDescent="0.2">
      <c r="A289" s="114">
        <v>3.12</v>
      </c>
      <c r="B289" s="112" t="s">
        <v>326</v>
      </c>
      <c r="C289" s="19">
        <v>1.17</v>
      </c>
      <c r="D289" s="6" t="s">
        <v>14</v>
      </c>
      <c r="E289" s="8"/>
      <c r="F289" s="8">
        <f t="shared" si="4"/>
        <v>0</v>
      </c>
    </row>
    <row r="290" spans="1:6" s="96" customFormat="1" ht="13.5" customHeight="1" x14ac:dyDescent="0.2">
      <c r="A290" s="114">
        <v>3.13</v>
      </c>
      <c r="B290" s="112" t="s">
        <v>327</v>
      </c>
      <c r="C290" s="19">
        <v>1.1200000000000001</v>
      </c>
      <c r="D290" s="6" t="s">
        <v>14</v>
      </c>
      <c r="E290" s="8"/>
      <c r="F290" s="8">
        <f t="shared" si="4"/>
        <v>0</v>
      </c>
    </row>
    <row r="291" spans="1:6" s="96" customFormat="1" ht="13.5" customHeight="1" x14ac:dyDescent="0.2">
      <c r="A291" s="115">
        <v>3.14</v>
      </c>
      <c r="B291" s="112" t="s">
        <v>328</v>
      </c>
      <c r="C291" s="19">
        <v>8.32</v>
      </c>
      <c r="D291" s="6" t="s">
        <v>14</v>
      </c>
      <c r="E291" s="8"/>
      <c r="F291" s="8">
        <f t="shared" si="4"/>
        <v>0</v>
      </c>
    </row>
    <row r="292" spans="1:6" s="96" customFormat="1" ht="13.5" customHeight="1" x14ac:dyDescent="0.2">
      <c r="A292" s="114">
        <v>3.15</v>
      </c>
      <c r="B292" s="112" t="s">
        <v>329</v>
      </c>
      <c r="C292" s="19">
        <v>9.57</v>
      </c>
      <c r="D292" s="6" t="s">
        <v>14</v>
      </c>
      <c r="E292" s="8"/>
      <c r="F292" s="8">
        <f t="shared" si="4"/>
        <v>0</v>
      </c>
    </row>
    <row r="293" spans="1:6" s="96" customFormat="1" ht="25.5" x14ac:dyDescent="0.2">
      <c r="A293" s="114">
        <v>3.16</v>
      </c>
      <c r="B293" s="112" t="s">
        <v>330</v>
      </c>
      <c r="C293" s="19">
        <v>0.38</v>
      </c>
      <c r="D293" s="6" t="s">
        <v>14</v>
      </c>
      <c r="E293" s="8"/>
      <c r="F293" s="8">
        <f t="shared" si="4"/>
        <v>0</v>
      </c>
    </row>
    <row r="294" spans="1:6" s="96" customFormat="1" ht="27" x14ac:dyDescent="0.2">
      <c r="A294" s="114">
        <v>3.17</v>
      </c>
      <c r="B294" s="112" t="s">
        <v>331</v>
      </c>
      <c r="C294" s="19">
        <v>6.28</v>
      </c>
      <c r="D294" s="6" t="s">
        <v>14</v>
      </c>
      <c r="E294" s="8"/>
      <c r="F294" s="8">
        <f t="shared" si="4"/>
        <v>0</v>
      </c>
    </row>
    <row r="295" spans="1:6" s="96" customFormat="1" ht="13.5" customHeight="1" x14ac:dyDescent="0.2">
      <c r="A295" s="54"/>
      <c r="B295" s="76"/>
      <c r="C295" s="19"/>
      <c r="D295" s="6"/>
      <c r="E295" s="8"/>
      <c r="F295" s="8">
        <f t="shared" si="4"/>
        <v>0</v>
      </c>
    </row>
    <row r="296" spans="1:6" s="96" customFormat="1" ht="12.75" customHeight="1" x14ac:dyDescent="0.2">
      <c r="A296" s="32">
        <v>4</v>
      </c>
      <c r="B296" s="12" t="s">
        <v>332</v>
      </c>
      <c r="C296" s="19"/>
      <c r="D296" s="49"/>
      <c r="E296" s="8"/>
      <c r="F296" s="8">
        <f t="shared" si="4"/>
        <v>0</v>
      </c>
    </row>
    <row r="297" spans="1:6" s="96" customFormat="1" ht="26.25" customHeight="1" x14ac:dyDescent="0.2">
      <c r="A297" s="50">
        <v>4.0999999999999996</v>
      </c>
      <c r="B297" s="18" t="s">
        <v>333</v>
      </c>
      <c r="C297" s="63">
        <v>1</v>
      </c>
      <c r="D297" s="116" t="s">
        <v>5</v>
      </c>
      <c r="E297" s="8"/>
      <c r="F297" s="8">
        <f t="shared" si="4"/>
        <v>0</v>
      </c>
    </row>
    <row r="298" spans="1:6" s="96" customFormat="1" ht="27" customHeight="1" x14ac:dyDescent="0.2">
      <c r="A298" s="50">
        <v>4.2</v>
      </c>
      <c r="B298" s="18" t="s">
        <v>334</v>
      </c>
      <c r="C298" s="63">
        <v>0.19</v>
      </c>
      <c r="D298" s="6" t="s">
        <v>14</v>
      </c>
      <c r="E298" s="8"/>
      <c r="F298" s="8">
        <f t="shared" si="4"/>
        <v>0</v>
      </c>
    </row>
    <row r="299" spans="1:6" s="96" customFormat="1" ht="28.5" x14ac:dyDescent="0.2">
      <c r="A299" s="50">
        <v>4.3</v>
      </c>
      <c r="B299" s="18" t="s">
        <v>335</v>
      </c>
      <c r="C299" s="63">
        <v>2.54</v>
      </c>
      <c r="D299" s="6" t="s">
        <v>14</v>
      </c>
      <c r="E299" s="8"/>
      <c r="F299" s="8">
        <f t="shared" si="4"/>
        <v>0</v>
      </c>
    </row>
    <row r="300" spans="1:6" s="96" customFormat="1" ht="12.75" customHeight="1" x14ac:dyDescent="0.2">
      <c r="A300" s="50">
        <v>4.4000000000000004</v>
      </c>
      <c r="B300" s="18" t="s">
        <v>336</v>
      </c>
      <c r="C300" s="63">
        <v>0.78</v>
      </c>
      <c r="D300" s="6" t="s">
        <v>14</v>
      </c>
      <c r="E300" s="8"/>
      <c r="F300" s="8">
        <f t="shared" si="4"/>
        <v>0</v>
      </c>
    </row>
    <row r="301" spans="1:6" s="96" customFormat="1" x14ac:dyDescent="0.2">
      <c r="A301" s="50">
        <v>4.5</v>
      </c>
      <c r="B301" s="18" t="s">
        <v>758</v>
      </c>
      <c r="C301" s="19">
        <v>21.84</v>
      </c>
      <c r="D301" s="66" t="s">
        <v>46</v>
      </c>
      <c r="E301" s="8"/>
      <c r="F301" s="8">
        <f t="shared" si="4"/>
        <v>0</v>
      </c>
    </row>
    <row r="302" spans="1:6" s="96" customFormat="1" ht="12.75" customHeight="1" x14ac:dyDescent="0.2">
      <c r="A302" s="239">
        <v>4.5999999999999996</v>
      </c>
      <c r="B302" s="226" t="s">
        <v>337</v>
      </c>
      <c r="C302" s="240">
        <v>11.42</v>
      </c>
      <c r="D302" s="241" t="s">
        <v>18</v>
      </c>
      <c r="E302" s="233"/>
      <c r="F302" s="233">
        <f t="shared" si="4"/>
        <v>0</v>
      </c>
    </row>
    <row r="303" spans="1:6" s="96" customFormat="1" ht="12.75" customHeight="1" x14ac:dyDescent="0.2">
      <c r="A303" s="102"/>
      <c r="B303" s="107"/>
      <c r="C303" s="70"/>
      <c r="D303" s="71"/>
      <c r="E303" s="8"/>
      <c r="F303" s="8">
        <f t="shared" si="4"/>
        <v>0</v>
      </c>
    </row>
    <row r="304" spans="1:6" s="96" customFormat="1" ht="12.75" customHeight="1" x14ac:dyDescent="0.2">
      <c r="A304" s="27">
        <v>5</v>
      </c>
      <c r="B304" s="108" t="s">
        <v>338</v>
      </c>
      <c r="C304" s="19"/>
      <c r="D304" s="6"/>
      <c r="E304" s="8"/>
      <c r="F304" s="8">
        <f t="shared" si="4"/>
        <v>0</v>
      </c>
    </row>
    <row r="305" spans="1:6" s="96" customFormat="1" ht="12.75" customHeight="1" x14ac:dyDescent="0.2">
      <c r="A305" s="102">
        <v>5.0999999999999996</v>
      </c>
      <c r="B305" s="107" t="s">
        <v>339</v>
      </c>
      <c r="C305" s="19">
        <v>16.09</v>
      </c>
      <c r="D305" s="66" t="s">
        <v>46</v>
      </c>
      <c r="E305" s="8"/>
      <c r="F305" s="8">
        <f t="shared" si="4"/>
        <v>0</v>
      </c>
    </row>
    <row r="306" spans="1:6" s="96" customFormat="1" x14ac:dyDescent="0.2">
      <c r="A306" s="102">
        <v>5.2</v>
      </c>
      <c r="B306" s="107" t="s">
        <v>340</v>
      </c>
      <c r="C306" s="63">
        <v>198.09</v>
      </c>
      <c r="D306" s="66" t="s">
        <v>46</v>
      </c>
      <c r="E306" s="8"/>
      <c r="F306" s="8">
        <f t="shared" si="4"/>
        <v>0</v>
      </c>
    </row>
    <row r="307" spans="1:6" s="96" customFormat="1" x14ac:dyDescent="0.2">
      <c r="A307" s="102">
        <v>5.3</v>
      </c>
      <c r="B307" s="107" t="s">
        <v>341</v>
      </c>
      <c r="C307" s="63">
        <v>23.509999999999998</v>
      </c>
      <c r="D307" s="66" t="s">
        <v>46</v>
      </c>
      <c r="E307" s="8"/>
      <c r="F307" s="8">
        <f t="shared" si="4"/>
        <v>0</v>
      </c>
    </row>
    <row r="308" spans="1:6" s="96" customFormat="1" x14ac:dyDescent="0.2">
      <c r="A308" s="102"/>
      <c r="B308" s="107"/>
      <c r="C308" s="19"/>
      <c r="D308" s="6"/>
      <c r="E308" s="8"/>
      <c r="F308" s="8">
        <f t="shared" si="4"/>
        <v>0</v>
      </c>
    </row>
    <row r="309" spans="1:6" s="96" customFormat="1" ht="12.75" customHeight="1" x14ac:dyDescent="0.2">
      <c r="A309" s="27">
        <v>6</v>
      </c>
      <c r="B309" s="108" t="s">
        <v>91</v>
      </c>
      <c r="C309" s="19"/>
      <c r="D309" s="6"/>
      <c r="E309" s="8"/>
      <c r="F309" s="8">
        <f t="shared" si="4"/>
        <v>0</v>
      </c>
    </row>
    <row r="310" spans="1:6" s="96" customFormat="1" ht="12.75" customHeight="1" x14ac:dyDescent="0.2">
      <c r="A310" s="102">
        <v>6.1</v>
      </c>
      <c r="B310" s="107" t="s">
        <v>342</v>
      </c>
      <c r="C310" s="63">
        <v>279.29000000000002</v>
      </c>
      <c r="D310" s="66" t="s">
        <v>46</v>
      </c>
      <c r="E310" s="8"/>
      <c r="F310" s="8">
        <f t="shared" si="4"/>
        <v>0</v>
      </c>
    </row>
    <row r="311" spans="1:6" s="96" customFormat="1" ht="12.75" customHeight="1" x14ac:dyDescent="0.2">
      <c r="A311" s="102">
        <v>6.2</v>
      </c>
      <c r="B311" s="107" t="s">
        <v>97</v>
      </c>
      <c r="C311" s="63">
        <v>209.86</v>
      </c>
      <c r="D311" s="66" t="s">
        <v>46</v>
      </c>
      <c r="E311" s="8"/>
      <c r="F311" s="8">
        <f t="shared" si="4"/>
        <v>0</v>
      </c>
    </row>
    <row r="312" spans="1:6" s="96" customFormat="1" ht="12.75" customHeight="1" x14ac:dyDescent="0.2">
      <c r="A312" s="102">
        <v>6.3</v>
      </c>
      <c r="B312" s="107" t="s">
        <v>343</v>
      </c>
      <c r="C312" s="63">
        <v>122</v>
      </c>
      <c r="D312" s="66" t="s">
        <v>46</v>
      </c>
      <c r="E312" s="8"/>
      <c r="F312" s="8">
        <f t="shared" si="4"/>
        <v>0</v>
      </c>
    </row>
    <row r="313" spans="1:6" s="96" customFormat="1" ht="12.75" customHeight="1" x14ac:dyDescent="0.2">
      <c r="A313" s="102">
        <v>6.4</v>
      </c>
      <c r="B313" s="107" t="s">
        <v>344</v>
      </c>
      <c r="C313" s="63">
        <v>87.12</v>
      </c>
      <c r="D313" s="66" t="s">
        <v>46</v>
      </c>
      <c r="E313" s="8"/>
      <c r="F313" s="8">
        <f t="shared" si="4"/>
        <v>0</v>
      </c>
    </row>
    <row r="314" spans="1:6" s="96" customFormat="1" ht="12.75" customHeight="1" x14ac:dyDescent="0.2">
      <c r="A314" s="102">
        <v>6.5</v>
      </c>
      <c r="B314" s="107" t="s">
        <v>50</v>
      </c>
      <c r="C314" s="63">
        <v>119.3</v>
      </c>
      <c r="D314" s="86" t="s">
        <v>134</v>
      </c>
      <c r="E314" s="8"/>
      <c r="F314" s="8">
        <f t="shared" si="4"/>
        <v>0</v>
      </c>
    </row>
    <row r="315" spans="1:6" s="96" customFormat="1" ht="12.75" customHeight="1" x14ac:dyDescent="0.2">
      <c r="A315" s="102">
        <v>6.6</v>
      </c>
      <c r="B315" s="107" t="s">
        <v>345</v>
      </c>
      <c r="C315" s="63">
        <v>35.799999999999997</v>
      </c>
      <c r="D315" s="86" t="s">
        <v>134</v>
      </c>
      <c r="E315" s="8"/>
      <c r="F315" s="8">
        <f t="shared" si="4"/>
        <v>0</v>
      </c>
    </row>
    <row r="316" spans="1:6" s="96" customFormat="1" ht="12.75" customHeight="1" x14ac:dyDescent="0.2">
      <c r="A316" s="102">
        <v>6.7</v>
      </c>
      <c r="B316" s="107" t="s">
        <v>346</v>
      </c>
      <c r="C316" s="19">
        <v>5.61</v>
      </c>
      <c r="D316" s="66" t="s">
        <v>46</v>
      </c>
      <c r="E316" s="8"/>
      <c r="F316" s="8">
        <f t="shared" si="4"/>
        <v>0</v>
      </c>
    </row>
    <row r="317" spans="1:6" s="96" customFormat="1" x14ac:dyDescent="0.2">
      <c r="A317" s="102">
        <v>6.8</v>
      </c>
      <c r="B317" s="107" t="s">
        <v>347</v>
      </c>
      <c r="C317" s="63">
        <v>20.38</v>
      </c>
      <c r="D317" s="66" t="s">
        <v>46</v>
      </c>
      <c r="E317" s="8"/>
      <c r="F317" s="8">
        <f t="shared" si="4"/>
        <v>0</v>
      </c>
    </row>
    <row r="318" spans="1:6" s="96" customFormat="1" ht="12.75" customHeight="1" x14ac:dyDescent="0.2">
      <c r="A318" s="102">
        <v>6.9</v>
      </c>
      <c r="B318" s="107" t="s">
        <v>348</v>
      </c>
      <c r="C318" s="63">
        <v>4.5</v>
      </c>
      <c r="D318" s="66" t="s">
        <v>46</v>
      </c>
      <c r="E318" s="8"/>
      <c r="F318" s="8">
        <f t="shared" si="4"/>
        <v>0</v>
      </c>
    </row>
    <row r="319" spans="1:6" s="96" customFormat="1" ht="12.75" customHeight="1" x14ac:dyDescent="0.2">
      <c r="A319" s="115">
        <v>6.1</v>
      </c>
      <c r="B319" s="107" t="s">
        <v>349</v>
      </c>
      <c r="C319" s="63">
        <v>14.4</v>
      </c>
      <c r="D319" s="66" t="s">
        <v>46</v>
      </c>
      <c r="E319" s="8"/>
      <c r="F319" s="8">
        <f t="shared" si="4"/>
        <v>0</v>
      </c>
    </row>
    <row r="320" spans="1:6" s="96" customFormat="1" ht="12.75" customHeight="1" x14ac:dyDescent="0.2">
      <c r="A320" s="102">
        <v>6.11</v>
      </c>
      <c r="B320" s="107" t="s">
        <v>350</v>
      </c>
      <c r="C320" s="63">
        <v>114.4</v>
      </c>
      <c r="D320" s="66" t="s">
        <v>46</v>
      </c>
      <c r="E320" s="8"/>
      <c r="F320" s="8">
        <f t="shared" si="4"/>
        <v>0</v>
      </c>
    </row>
    <row r="321" spans="1:6" s="96" customFormat="1" ht="12.75" customHeight="1" x14ac:dyDescent="0.2">
      <c r="A321" s="102">
        <v>6.12</v>
      </c>
      <c r="B321" s="117" t="s">
        <v>351</v>
      </c>
      <c r="C321" s="19">
        <v>88</v>
      </c>
      <c r="D321" s="66" t="s">
        <v>134</v>
      </c>
      <c r="E321" s="8"/>
      <c r="F321" s="8">
        <f t="shared" si="4"/>
        <v>0</v>
      </c>
    </row>
    <row r="322" spans="1:6" s="96" customFormat="1" x14ac:dyDescent="0.2">
      <c r="A322" s="102">
        <v>6.13</v>
      </c>
      <c r="B322" s="117" t="s">
        <v>352</v>
      </c>
      <c r="C322" s="19">
        <v>611.15000000000009</v>
      </c>
      <c r="D322" s="66" t="s">
        <v>46</v>
      </c>
      <c r="E322" s="8"/>
      <c r="F322" s="8">
        <f>ROUND((C322*E322),2)</f>
        <v>0</v>
      </c>
    </row>
    <row r="323" spans="1:6" s="96" customFormat="1" x14ac:dyDescent="0.2">
      <c r="A323" s="102">
        <v>6.14</v>
      </c>
      <c r="B323" s="117" t="s">
        <v>353</v>
      </c>
      <c r="C323" s="19">
        <v>489.15000000000003</v>
      </c>
      <c r="D323" s="66" t="s">
        <v>46</v>
      </c>
      <c r="E323" s="8"/>
      <c r="F323" s="8">
        <f>ROUND((C323*E323),2)</f>
        <v>0</v>
      </c>
    </row>
    <row r="324" spans="1:6" s="96" customFormat="1" ht="25.5" x14ac:dyDescent="0.2">
      <c r="A324" s="102">
        <v>6.15</v>
      </c>
      <c r="B324" s="117" t="s">
        <v>354</v>
      </c>
      <c r="C324" s="19">
        <v>71.290000000000006</v>
      </c>
      <c r="D324" s="66" t="s">
        <v>46</v>
      </c>
      <c r="E324" s="8"/>
      <c r="F324" s="8">
        <f>ROUND((C324*E324),2)</f>
        <v>0</v>
      </c>
    </row>
    <row r="325" spans="1:6" s="96" customFormat="1" ht="12.75" customHeight="1" x14ac:dyDescent="0.2">
      <c r="A325" s="102"/>
      <c r="B325" s="117"/>
      <c r="C325" s="70"/>
      <c r="D325" s="71"/>
      <c r="E325" s="8"/>
      <c r="F325" s="8">
        <f t="shared" si="4"/>
        <v>0</v>
      </c>
    </row>
    <row r="326" spans="1:6" s="96" customFormat="1" ht="12.75" customHeight="1" x14ac:dyDescent="0.2">
      <c r="A326" s="27">
        <v>7</v>
      </c>
      <c r="B326" s="108" t="s">
        <v>355</v>
      </c>
      <c r="C326" s="70"/>
      <c r="D326" s="71"/>
      <c r="E326" s="8"/>
      <c r="F326" s="8">
        <f t="shared" si="4"/>
        <v>0</v>
      </c>
    </row>
    <row r="327" spans="1:6" s="96" customFormat="1" x14ac:dyDescent="0.2">
      <c r="A327" s="102">
        <v>7.1</v>
      </c>
      <c r="B327" s="107" t="s">
        <v>356</v>
      </c>
      <c r="C327" s="63">
        <v>5</v>
      </c>
      <c r="D327" s="86" t="s">
        <v>5</v>
      </c>
      <c r="E327" s="8"/>
      <c r="F327" s="8">
        <f t="shared" si="4"/>
        <v>0</v>
      </c>
    </row>
    <row r="328" spans="1:6" s="96" customFormat="1" ht="25.5" x14ac:dyDescent="0.2">
      <c r="A328" s="265">
        <v>7.2</v>
      </c>
      <c r="B328" s="266" t="s">
        <v>795</v>
      </c>
      <c r="C328" s="240">
        <v>1</v>
      </c>
      <c r="D328" s="238" t="s">
        <v>5</v>
      </c>
      <c r="E328" s="233"/>
      <c r="F328" s="233">
        <f t="shared" si="4"/>
        <v>0</v>
      </c>
    </row>
    <row r="329" spans="1:6" s="96" customFormat="1" ht="12.75" customHeight="1" x14ac:dyDescent="0.2">
      <c r="A329" s="102"/>
      <c r="B329" s="107"/>
      <c r="C329" s="70"/>
      <c r="D329" s="71"/>
      <c r="E329" s="8"/>
      <c r="F329" s="8">
        <f t="shared" si="4"/>
        <v>0</v>
      </c>
    </row>
    <row r="330" spans="1:6" s="96" customFormat="1" ht="12.75" customHeight="1" x14ac:dyDescent="0.2">
      <c r="A330" s="27">
        <v>8</v>
      </c>
      <c r="B330" s="108" t="s">
        <v>357</v>
      </c>
      <c r="C330" s="70"/>
      <c r="D330" s="71"/>
      <c r="E330" s="8"/>
      <c r="F330" s="8">
        <f t="shared" si="4"/>
        <v>0</v>
      </c>
    </row>
    <row r="331" spans="1:6" s="96" customFormat="1" ht="12.75" customHeight="1" x14ac:dyDescent="0.2">
      <c r="A331" s="102">
        <v>8.1</v>
      </c>
      <c r="B331" s="107" t="s">
        <v>358</v>
      </c>
      <c r="C331" s="63">
        <v>187.76</v>
      </c>
      <c r="D331" s="86" t="s">
        <v>359</v>
      </c>
      <c r="E331" s="8"/>
      <c r="F331" s="8">
        <f t="shared" si="4"/>
        <v>0</v>
      </c>
    </row>
    <row r="332" spans="1:6" s="96" customFormat="1" ht="12.75" customHeight="1" x14ac:dyDescent="0.2">
      <c r="A332" s="102"/>
      <c r="B332" s="107"/>
      <c r="C332" s="70"/>
      <c r="D332" s="71"/>
      <c r="E332" s="8"/>
      <c r="F332" s="8">
        <f t="shared" si="4"/>
        <v>0</v>
      </c>
    </row>
    <row r="333" spans="1:6" s="96" customFormat="1" ht="15" customHeight="1" x14ac:dyDescent="0.2">
      <c r="A333" s="119">
        <v>9</v>
      </c>
      <c r="B333" s="112" t="s">
        <v>360</v>
      </c>
      <c r="C333" s="63">
        <v>3</v>
      </c>
      <c r="D333" s="116" t="s">
        <v>5</v>
      </c>
      <c r="E333" s="8"/>
      <c r="F333" s="8">
        <f t="shared" si="4"/>
        <v>0</v>
      </c>
    </row>
    <row r="334" spans="1:6" s="113" customFormat="1" ht="51" x14ac:dyDescent="0.2">
      <c r="A334" s="120">
        <v>10</v>
      </c>
      <c r="B334" s="121" t="s">
        <v>361</v>
      </c>
      <c r="C334" s="19">
        <v>2</v>
      </c>
      <c r="D334" s="6" t="s">
        <v>5</v>
      </c>
      <c r="E334" s="8"/>
      <c r="F334" s="8">
        <f t="shared" ref="F334:F399" si="5">ROUND((C334*E334),2)</f>
        <v>0</v>
      </c>
    </row>
    <row r="335" spans="1:6" s="96" customFormat="1" ht="63.75" x14ac:dyDescent="0.2">
      <c r="A335" s="105">
        <v>11</v>
      </c>
      <c r="B335" s="537" t="s">
        <v>362</v>
      </c>
      <c r="C335" s="41">
        <v>2</v>
      </c>
      <c r="D335" s="42" t="s">
        <v>5</v>
      </c>
      <c r="E335" s="43"/>
      <c r="F335" s="43">
        <f t="shared" si="5"/>
        <v>0</v>
      </c>
    </row>
    <row r="336" spans="1:6" s="96" customFormat="1" ht="63.75" x14ac:dyDescent="0.2">
      <c r="A336" s="102">
        <v>12</v>
      </c>
      <c r="B336" s="112" t="s">
        <v>363</v>
      </c>
      <c r="C336" s="19">
        <v>1</v>
      </c>
      <c r="D336" s="6" t="s">
        <v>5</v>
      </c>
      <c r="E336" s="8"/>
      <c r="F336" s="8">
        <f t="shared" si="5"/>
        <v>0</v>
      </c>
    </row>
    <row r="337" spans="1:6" s="96" customFormat="1" x14ac:dyDescent="0.2">
      <c r="A337" s="102">
        <v>13</v>
      </c>
      <c r="B337" s="107" t="s">
        <v>364</v>
      </c>
      <c r="C337" s="19">
        <v>1.25</v>
      </c>
      <c r="D337" s="6" t="s">
        <v>18</v>
      </c>
      <c r="E337" s="8"/>
      <c r="F337" s="8">
        <f t="shared" si="5"/>
        <v>0</v>
      </c>
    </row>
    <row r="338" spans="1:6" s="96" customFormat="1" x14ac:dyDescent="0.2">
      <c r="A338" s="102">
        <v>14</v>
      </c>
      <c r="B338" s="107" t="s">
        <v>365</v>
      </c>
      <c r="C338" s="19">
        <v>3.48</v>
      </c>
      <c r="D338" s="6" t="s">
        <v>18</v>
      </c>
      <c r="E338" s="8"/>
      <c r="F338" s="8">
        <f t="shared" si="5"/>
        <v>0</v>
      </c>
    </row>
    <row r="339" spans="1:6" s="96" customFormat="1" ht="25.5" x14ac:dyDescent="0.2">
      <c r="A339" s="102">
        <v>15</v>
      </c>
      <c r="B339" s="112" t="s">
        <v>366</v>
      </c>
      <c r="C339" s="19">
        <v>1</v>
      </c>
      <c r="D339" s="6" t="s">
        <v>5</v>
      </c>
      <c r="E339" s="8"/>
      <c r="F339" s="8">
        <f t="shared" si="5"/>
        <v>0</v>
      </c>
    </row>
    <row r="340" spans="1:6" s="96" customFormat="1" ht="25.5" x14ac:dyDescent="0.2">
      <c r="A340" s="102">
        <v>16</v>
      </c>
      <c r="B340" s="112" t="s">
        <v>367</v>
      </c>
      <c r="C340" s="19">
        <v>1</v>
      </c>
      <c r="D340" s="6" t="s">
        <v>5</v>
      </c>
      <c r="E340" s="8"/>
      <c r="F340" s="8">
        <f t="shared" si="5"/>
        <v>0</v>
      </c>
    </row>
    <row r="341" spans="1:6" s="96" customFormat="1" ht="12.75" customHeight="1" x14ac:dyDescent="0.2">
      <c r="A341" s="102">
        <v>17</v>
      </c>
      <c r="B341" s="107" t="s">
        <v>368</v>
      </c>
      <c r="C341" s="19">
        <v>1</v>
      </c>
      <c r="D341" s="6" t="s">
        <v>5</v>
      </c>
      <c r="E341" s="8"/>
      <c r="F341" s="8">
        <f t="shared" si="5"/>
        <v>0</v>
      </c>
    </row>
    <row r="342" spans="1:6" s="96" customFormat="1" ht="12.75" customHeight="1" x14ac:dyDescent="0.2">
      <c r="A342" s="102">
        <v>18</v>
      </c>
      <c r="B342" s="107" t="s">
        <v>369</v>
      </c>
      <c r="C342" s="19">
        <v>1</v>
      </c>
      <c r="D342" s="6" t="s">
        <v>5</v>
      </c>
      <c r="E342" s="8"/>
      <c r="F342" s="8">
        <f t="shared" si="5"/>
        <v>0</v>
      </c>
    </row>
    <row r="343" spans="1:6" s="96" customFormat="1" ht="24.75" customHeight="1" x14ac:dyDescent="0.2">
      <c r="A343" s="102">
        <v>19</v>
      </c>
      <c r="B343" s="112" t="s">
        <v>370</v>
      </c>
      <c r="C343" s="19">
        <v>1</v>
      </c>
      <c r="D343" s="6" t="s">
        <v>5</v>
      </c>
      <c r="E343" s="8"/>
      <c r="F343" s="8">
        <f t="shared" si="5"/>
        <v>0</v>
      </c>
    </row>
    <row r="344" spans="1:6" s="96" customFormat="1" ht="12.75" customHeight="1" x14ac:dyDescent="0.2">
      <c r="A344" s="102"/>
      <c r="B344" s="107"/>
      <c r="C344" s="70"/>
      <c r="D344" s="71"/>
      <c r="E344" s="8"/>
      <c r="F344" s="8">
        <f t="shared" si="5"/>
        <v>0</v>
      </c>
    </row>
    <row r="345" spans="1:6" s="96" customFormat="1" ht="12.75" customHeight="1" x14ac:dyDescent="0.2">
      <c r="A345" s="27">
        <v>19</v>
      </c>
      <c r="B345" s="108" t="s">
        <v>371</v>
      </c>
      <c r="C345" s="70"/>
      <c r="D345" s="71"/>
      <c r="E345" s="8"/>
      <c r="F345" s="8">
        <f t="shared" si="5"/>
        <v>0</v>
      </c>
    </row>
    <row r="346" spans="1:6" s="96" customFormat="1" ht="12.75" customHeight="1" x14ac:dyDescent="0.2">
      <c r="A346" s="102">
        <v>19.100000000000001</v>
      </c>
      <c r="B346" s="112" t="s">
        <v>372</v>
      </c>
      <c r="C346" s="19">
        <v>1</v>
      </c>
      <c r="D346" s="6" t="s">
        <v>5</v>
      </c>
      <c r="E346" s="8"/>
      <c r="F346" s="8">
        <f t="shared" si="5"/>
        <v>0</v>
      </c>
    </row>
    <row r="347" spans="1:6" s="96" customFormat="1" ht="12.75" customHeight="1" x14ac:dyDescent="0.2">
      <c r="A347" s="102">
        <v>19.2</v>
      </c>
      <c r="B347" s="107" t="s">
        <v>373</v>
      </c>
      <c r="C347" s="19">
        <v>1</v>
      </c>
      <c r="D347" s="6" t="s">
        <v>5</v>
      </c>
      <c r="E347" s="8"/>
      <c r="F347" s="8">
        <f t="shared" si="5"/>
        <v>0</v>
      </c>
    </row>
    <row r="348" spans="1:6" s="96" customFormat="1" ht="12.75" customHeight="1" x14ac:dyDescent="0.2">
      <c r="A348" s="102">
        <v>19.3</v>
      </c>
      <c r="B348" s="107" t="s">
        <v>374</v>
      </c>
      <c r="C348" s="19">
        <v>1</v>
      </c>
      <c r="D348" s="6" t="s">
        <v>5</v>
      </c>
      <c r="E348" s="8"/>
      <c r="F348" s="8">
        <f t="shared" si="5"/>
        <v>0</v>
      </c>
    </row>
    <row r="349" spans="1:6" s="96" customFormat="1" ht="12.75" customHeight="1" x14ac:dyDescent="0.2">
      <c r="A349" s="102">
        <v>19.399999999999999</v>
      </c>
      <c r="B349" s="112" t="s">
        <v>375</v>
      </c>
      <c r="C349" s="19">
        <v>1</v>
      </c>
      <c r="D349" s="6" t="s">
        <v>5</v>
      </c>
      <c r="E349" s="8"/>
      <c r="F349" s="8">
        <f t="shared" si="5"/>
        <v>0</v>
      </c>
    </row>
    <row r="350" spans="1:6" s="96" customFormat="1" ht="12.75" customHeight="1" x14ac:dyDescent="0.2">
      <c r="A350" s="102">
        <v>19.5</v>
      </c>
      <c r="B350" s="112" t="s">
        <v>376</v>
      </c>
      <c r="C350" s="19">
        <v>1</v>
      </c>
      <c r="D350" s="6" t="s">
        <v>5</v>
      </c>
      <c r="E350" s="8"/>
      <c r="F350" s="8">
        <f t="shared" si="5"/>
        <v>0</v>
      </c>
    </row>
    <row r="351" spans="1:6" s="96" customFormat="1" ht="12.75" customHeight="1" x14ac:dyDescent="0.2">
      <c r="A351" s="102">
        <v>19.600000000000001</v>
      </c>
      <c r="B351" s="104" t="s">
        <v>377</v>
      </c>
      <c r="C351" s="19">
        <v>1</v>
      </c>
      <c r="D351" s="6" t="s">
        <v>5</v>
      </c>
      <c r="E351" s="8"/>
      <c r="F351" s="8">
        <f t="shared" si="5"/>
        <v>0</v>
      </c>
    </row>
    <row r="352" spans="1:6" s="96" customFormat="1" ht="12.75" customHeight="1" x14ac:dyDescent="0.2">
      <c r="A352" s="102">
        <v>19.7</v>
      </c>
      <c r="B352" s="107" t="s">
        <v>378</v>
      </c>
      <c r="C352" s="19">
        <v>2</v>
      </c>
      <c r="D352" s="6" t="s">
        <v>5</v>
      </c>
      <c r="E352" s="8"/>
      <c r="F352" s="8">
        <f t="shared" si="5"/>
        <v>0</v>
      </c>
    </row>
    <row r="353" spans="1:6" s="99" customFormat="1" ht="12.75" customHeight="1" x14ac:dyDescent="0.2">
      <c r="A353" s="102">
        <v>19.8</v>
      </c>
      <c r="B353" s="107" t="s">
        <v>379</v>
      </c>
      <c r="C353" s="19">
        <v>1</v>
      </c>
      <c r="D353" s="6" t="s">
        <v>5</v>
      </c>
      <c r="E353" s="8"/>
      <c r="F353" s="8">
        <f t="shared" si="5"/>
        <v>0</v>
      </c>
    </row>
    <row r="354" spans="1:6" s="122" customFormat="1" ht="12.75" customHeight="1" x14ac:dyDescent="0.2">
      <c r="A354" s="102">
        <v>19.899999999999999</v>
      </c>
      <c r="B354" s="107" t="s">
        <v>380</v>
      </c>
      <c r="C354" s="19">
        <v>75</v>
      </c>
      <c r="D354" s="6" t="s">
        <v>18</v>
      </c>
      <c r="E354" s="8"/>
      <c r="F354" s="8">
        <f t="shared" si="5"/>
        <v>0</v>
      </c>
    </row>
    <row r="355" spans="1:6" s="122" customFormat="1" ht="12.75" customHeight="1" x14ac:dyDescent="0.2">
      <c r="A355" s="115">
        <v>19.100000000000001</v>
      </c>
      <c r="B355" s="107" t="s">
        <v>381</v>
      </c>
      <c r="C355" s="19">
        <v>1</v>
      </c>
      <c r="D355" s="6" t="s">
        <v>5</v>
      </c>
      <c r="E355" s="8"/>
      <c r="F355" s="8">
        <f t="shared" si="5"/>
        <v>0</v>
      </c>
    </row>
    <row r="356" spans="1:6" s="122" customFormat="1" ht="12.75" customHeight="1" x14ac:dyDescent="0.2">
      <c r="A356" s="115">
        <v>19.11</v>
      </c>
      <c r="B356" s="107" t="s">
        <v>382</v>
      </c>
      <c r="C356" s="19">
        <v>3</v>
      </c>
      <c r="D356" s="6" t="s">
        <v>5</v>
      </c>
      <c r="E356" s="8"/>
      <c r="F356" s="8">
        <f t="shared" si="5"/>
        <v>0</v>
      </c>
    </row>
    <row r="357" spans="1:6" s="122" customFormat="1" x14ac:dyDescent="0.2">
      <c r="A357" s="115">
        <v>19.12</v>
      </c>
      <c r="B357" s="107" t="s">
        <v>383</v>
      </c>
      <c r="C357" s="19">
        <v>70</v>
      </c>
      <c r="D357" s="6" t="s">
        <v>18</v>
      </c>
      <c r="E357" s="8"/>
      <c r="F357" s="8">
        <f t="shared" si="5"/>
        <v>0</v>
      </c>
    </row>
    <row r="358" spans="1:6" s="122" customFormat="1" x14ac:dyDescent="0.2">
      <c r="A358" s="115">
        <v>19.13</v>
      </c>
      <c r="B358" s="285" t="s">
        <v>384</v>
      </c>
      <c r="C358" s="19">
        <v>1</v>
      </c>
      <c r="D358" s="6" t="s">
        <v>68</v>
      </c>
      <c r="E358" s="466"/>
      <c r="F358" s="8">
        <f>ROUND((C358*E358),2)</f>
        <v>0</v>
      </c>
    </row>
    <row r="359" spans="1:6" s="122" customFormat="1" x14ac:dyDescent="0.2">
      <c r="A359" s="115">
        <v>19.14</v>
      </c>
      <c r="B359" s="112" t="s">
        <v>385</v>
      </c>
      <c r="C359" s="19">
        <v>1</v>
      </c>
      <c r="D359" s="6" t="s">
        <v>68</v>
      </c>
      <c r="E359" s="8"/>
      <c r="F359" s="8">
        <f t="shared" si="5"/>
        <v>0</v>
      </c>
    </row>
    <row r="360" spans="1:6" s="122" customFormat="1" ht="12.75" customHeight="1" x14ac:dyDescent="0.2">
      <c r="A360" s="115">
        <v>19.149999999999999</v>
      </c>
      <c r="B360" s="107" t="s">
        <v>386</v>
      </c>
      <c r="C360" s="19">
        <v>1</v>
      </c>
      <c r="D360" s="6" t="s">
        <v>68</v>
      </c>
      <c r="E360" s="8"/>
      <c r="F360" s="8">
        <f t="shared" si="5"/>
        <v>0</v>
      </c>
    </row>
    <row r="361" spans="1:6" s="122" customFormat="1" x14ac:dyDescent="0.2">
      <c r="A361" s="102"/>
      <c r="B361" s="110"/>
      <c r="C361" s="70"/>
      <c r="D361" s="71"/>
      <c r="E361" s="8"/>
      <c r="F361" s="8">
        <f t="shared" si="5"/>
        <v>0</v>
      </c>
    </row>
    <row r="362" spans="1:6" s="122" customFormat="1" x14ac:dyDescent="0.2">
      <c r="A362" s="27">
        <v>20</v>
      </c>
      <c r="B362" s="108" t="s">
        <v>387</v>
      </c>
      <c r="C362" s="70"/>
      <c r="D362" s="71"/>
      <c r="E362" s="8"/>
      <c r="F362" s="8">
        <f t="shared" si="5"/>
        <v>0</v>
      </c>
    </row>
    <row r="363" spans="1:6" s="122" customFormat="1" x14ac:dyDescent="0.2">
      <c r="A363" s="102">
        <v>20.100000000000001</v>
      </c>
      <c r="B363" s="107" t="s">
        <v>388</v>
      </c>
      <c r="C363" s="19">
        <v>15</v>
      </c>
      <c r="D363" s="6" t="s">
        <v>5</v>
      </c>
      <c r="E363" s="8"/>
      <c r="F363" s="8">
        <f t="shared" si="5"/>
        <v>0</v>
      </c>
    </row>
    <row r="364" spans="1:6" s="96" customFormat="1" ht="12.75" customHeight="1" x14ac:dyDescent="0.2">
      <c r="A364" s="102">
        <v>20.2</v>
      </c>
      <c r="B364" s="107" t="s">
        <v>389</v>
      </c>
      <c r="C364" s="19">
        <v>2</v>
      </c>
      <c r="D364" s="6" t="s">
        <v>5</v>
      </c>
      <c r="E364" s="8"/>
      <c r="F364" s="8">
        <f t="shared" si="5"/>
        <v>0</v>
      </c>
    </row>
    <row r="365" spans="1:6" s="96" customFormat="1" x14ac:dyDescent="0.2">
      <c r="A365" s="102">
        <v>20.3</v>
      </c>
      <c r="B365" s="107" t="s">
        <v>390</v>
      </c>
      <c r="C365" s="19">
        <v>16</v>
      </c>
      <c r="D365" s="6" t="s">
        <v>5</v>
      </c>
      <c r="E365" s="8"/>
      <c r="F365" s="8">
        <f t="shared" si="5"/>
        <v>0</v>
      </c>
    </row>
    <row r="366" spans="1:6" s="96" customFormat="1" ht="12.75" customHeight="1" x14ac:dyDescent="0.2">
      <c r="A366" s="102">
        <v>20.399999999999999</v>
      </c>
      <c r="B366" s="107" t="s">
        <v>391</v>
      </c>
      <c r="C366" s="19">
        <v>1</v>
      </c>
      <c r="D366" s="6" t="s">
        <v>5</v>
      </c>
      <c r="E366" s="8"/>
      <c r="F366" s="8">
        <f t="shared" si="5"/>
        <v>0</v>
      </c>
    </row>
    <row r="367" spans="1:6" s="96" customFormat="1" ht="12.75" customHeight="1" x14ac:dyDescent="0.2">
      <c r="A367" s="102">
        <v>20.5</v>
      </c>
      <c r="B367" s="107" t="s">
        <v>392</v>
      </c>
      <c r="C367" s="19">
        <v>7</v>
      </c>
      <c r="D367" s="6" t="s">
        <v>5</v>
      </c>
      <c r="E367" s="8"/>
      <c r="F367" s="8">
        <f t="shared" si="5"/>
        <v>0</v>
      </c>
    </row>
    <row r="368" spans="1:6" s="96" customFormat="1" ht="12.75" customHeight="1" x14ac:dyDescent="0.2">
      <c r="A368" s="102">
        <v>20.6</v>
      </c>
      <c r="B368" s="107" t="s">
        <v>393</v>
      </c>
      <c r="C368" s="19">
        <v>1</v>
      </c>
      <c r="D368" s="6" t="s">
        <v>5</v>
      </c>
      <c r="E368" s="8"/>
      <c r="F368" s="8">
        <f t="shared" si="5"/>
        <v>0</v>
      </c>
    </row>
    <row r="369" spans="1:6" s="96" customFormat="1" ht="12.75" customHeight="1" x14ac:dyDescent="0.2">
      <c r="A369" s="102">
        <v>20.7</v>
      </c>
      <c r="B369" s="112" t="s">
        <v>394</v>
      </c>
      <c r="C369" s="19">
        <v>3</v>
      </c>
      <c r="D369" s="6" t="s">
        <v>5</v>
      </c>
      <c r="E369" s="8"/>
      <c r="F369" s="8">
        <f t="shared" si="5"/>
        <v>0</v>
      </c>
    </row>
    <row r="370" spans="1:6" s="96" customFormat="1" x14ac:dyDescent="0.2">
      <c r="A370" s="102"/>
      <c r="B370" s="107"/>
      <c r="C370" s="123"/>
      <c r="D370" s="71"/>
      <c r="E370" s="8"/>
      <c r="F370" s="8">
        <f t="shared" si="5"/>
        <v>0</v>
      </c>
    </row>
    <row r="371" spans="1:6" s="96" customFormat="1" x14ac:dyDescent="0.2">
      <c r="A371" s="27">
        <v>21</v>
      </c>
      <c r="B371" s="108" t="s">
        <v>395</v>
      </c>
      <c r="C371" s="123"/>
      <c r="D371" s="71"/>
      <c r="E371" s="8"/>
      <c r="F371" s="8">
        <f t="shared" si="5"/>
        <v>0</v>
      </c>
    </row>
    <row r="372" spans="1:6" s="96" customFormat="1" x14ac:dyDescent="0.2">
      <c r="A372" s="102">
        <v>21.1</v>
      </c>
      <c r="B372" s="124" t="s">
        <v>396</v>
      </c>
      <c r="C372" s="19">
        <v>9.84</v>
      </c>
      <c r="D372" s="6" t="s">
        <v>397</v>
      </c>
      <c r="E372" s="8"/>
      <c r="F372" s="8">
        <f t="shared" si="5"/>
        <v>0</v>
      </c>
    </row>
    <row r="373" spans="1:6" s="96" customFormat="1" ht="12.75" customHeight="1" x14ac:dyDescent="0.2">
      <c r="A373" s="102">
        <v>21.2</v>
      </c>
      <c r="B373" s="125" t="s">
        <v>398</v>
      </c>
      <c r="C373" s="19">
        <v>19.37</v>
      </c>
      <c r="D373" s="6" t="s">
        <v>110</v>
      </c>
      <c r="E373" s="8"/>
      <c r="F373" s="8">
        <f t="shared" si="5"/>
        <v>0</v>
      </c>
    </row>
    <row r="374" spans="1:6" s="96" customFormat="1" ht="12.75" customHeight="1" x14ac:dyDescent="0.2">
      <c r="A374" s="102">
        <v>21.3</v>
      </c>
      <c r="B374" s="107" t="s">
        <v>399</v>
      </c>
      <c r="C374" s="19">
        <v>1</v>
      </c>
      <c r="D374" s="6" t="s">
        <v>5</v>
      </c>
      <c r="E374" s="8"/>
      <c r="F374" s="8">
        <f t="shared" si="5"/>
        <v>0</v>
      </c>
    </row>
    <row r="375" spans="1:6" s="96" customFormat="1" ht="12.75" customHeight="1" x14ac:dyDescent="0.2">
      <c r="A375" s="102"/>
      <c r="B375" s="107"/>
      <c r="C375" s="70"/>
      <c r="D375" s="71"/>
      <c r="E375" s="8"/>
      <c r="F375" s="8">
        <f t="shared" si="5"/>
        <v>0</v>
      </c>
    </row>
    <row r="376" spans="1:6" s="96" customFormat="1" ht="12.75" customHeight="1" x14ac:dyDescent="0.2">
      <c r="A376" s="126">
        <v>22</v>
      </c>
      <c r="B376" s="127" t="s">
        <v>400</v>
      </c>
      <c r="C376" s="19"/>
      <c r="D376" s="6"/>
      <c r="E376" s="8"/>
      <c r="F376" s="8">
        <f t="shared" si="5"/>
        <v>0</v>
      </c>
    </row>
    <row r="377" spans="1:6" s="96" customFormat="1" x14ac:dyDescent="0.2">
      <c r="A377" s="128">
        <v>22.1</v>
      </c>
      <c r="B377" s="117" t="s">
        <v>401</v>
      </c>
      <c r="C377" s="19">
        <v>1</v>
      </c>
      <c r="D377" s="6" t="s">
        <v>5</v>
      </c>
      <c r="E377" s="8"/>
      <c r="F377" s="8">
        <f t="shared" si="5"/>
        <v>0</v>
      </c>
    </row>
    <row r="378" spans="1:6" s="129" customFormat="1" ht="14.25" customHeight="1" x14ac:dyDescent="0.2">
      <c r="A378" s="128">
        <v>22.2</v>
      </c>
      <c r="B378" s="117" t="s">
        <v>402</v>
      </c>
      <c r="C378" s="19">
        <v>1</v>
      </c>
      <c r="D378" s="6" t="s">
        <v>5</v>
      </c>
      <c r="E378" s="8"/>
      <c r="F378" s="8">
        <f t="shared" si="5"/>
        <v>0</v>
      </c>
    </row>
    <row r="379" spans="1:6" s="96" customFormat="1" ht="12.75" customHeight="1" x14ac:dyDescent="0.2">
      <c r="A379" s="128">
        <v>22.3</v>
      </c>
      <c r="B379" s="117" t="s">
        <v>403</v>
      </c>
      <c r="C379" s="19">
        <v>1</v>
      </c>
      <c r="D379" s="6" t="s">
        <v>5</v>
      </c>
      <c r="E379" s="8"/>
      <c r="F379" s="8">
        <f t="shared" si="5"/>
        <v>0</v>
      </c>
    </row>
    <row r="380" spans="1:6" s="96" customFormat="1" ht="12.75" customHeight="1" x14ac:dyDescent="0.2">
      <c r="A380" s="128">
        <v>22.4</v>
      </c>
      <c r="B380" s="117" t="s">
        <v>404</v>
      </c>
      <c r="C380" s="19">
        <v>2</v>
      </c>
      <c r="D380" s="6" t="s">
        <v>5</v>
      </c>
      <c r="E380" s="8"/>
      <c r="F380" s="8">
        <f t="shared" si="5"/>
        <v>0</v>
      </c>
    </row>
    <row r="381" spans="1:6" s="96" customFormat="1" ht="12.75" customHeight="1" x14ac:dyDescent="0.2">
      <c r="A381" s="128">
        <v>22.5</v>
      </c>
      <c r="B381" s="117" t="s">
        <v>405</v>
      </c>
      <c r="C381" s="19">
        <v>2</v>
      </c>
      <c r="D381" s="6" t="s">
        <v>5</v>
      </c>
      <c r="E381" s="8"/>
      <c r="F381" s="8">
        <f t="shared" si="5"/>
        <v>0</v>
      </c>
    </row>
    <row r="382" spans="1:6" s="96" customFormat="1" ht="12.75" customHeight="1" x14ac:dyDescent="0.2">
      <c r="A382" s="128">
        <v>22.6</v>
      </c>
      <c r="B382" s="117" t="s">
        <v>406</v>
      </c>
      <c r="C382" s="19">
        <v>6</v>
      </c>
      <c r="D382" s="6" t="s">
        <v>5</v>
      </c>
      <c r="E382" s="8"/>
      <c r="F382" s="8">
        <f t="shared" si="5"/>
        <v>0</v>
      </c>
    </row>
    <row r="383" spans="1:6" s="96" customFormat="1" ht="12.75" customHeight="1" x14ac:dyDescent="0.2">
      <c r="A383" s="128">
        <v>22.7</v>
      </c>
      <c r="B383" s="117" t="s">
        <v>407</v>
      </c>
      <c r="C383" s="19">
        <v>2</v>
      </c>
      <c r="D383" s="6" t="s">
        <v>5</v>
      </c>
      <c r="E383" s="8"/>
      <c r="F383" s="8">
        <f t="shared" si="5"/>
        <v>0</v>
      </c>
    </row>
    <row r="384" spans="1:6" s="96" customFormat="1" ht="12.75" customHeight="1" x14ac:dyDescent="0.2">
      <c r="A384" s="128">
        <v>22.8</v>
      </c>
      <c r="B384" s="107" t="s">
        <v>408</v>
      </c>
      <c r="C384" s="19">
        <v>1</v>
      </c>
      <c r="D384" s="6" t="s">
        <v>5</v>
      </c>
      <c r="E384" s="8"/>
      <c r="F384" s="8">
        <f t="shared" si="5"/>
        <v>0</v>
      </c>
    </row>
    <row r="385" spans="1:6" s="96" customFormat="1" ht="12.75" customHeight="1" x14ac:dyDescent="0.2">
      <c r="A385" s="130"/>
      <c r="B385" s="47"/>
      <c r="C385" s="70"/>
      <c r="D385" s="71"/>
      <c r="E385" s="8"/>
      <c r="F385" s="8">
        <f t="shared" si="5"/>
        <v>0</v>
      </c>
    </row>
    <row r="386" spans="1:6" s="96" customFormat="1" ht="12.75" customHeight="1" x14ac:dyDescent="0.2">
      <c r="A386" s="131">
        <v>23</v>
      </c>
      <c r="B386" s="108" t="s">
        <v>409</v>
      </c>
      <c r="C386" s="70"/>
      <c r="D386" s="71"/>
      <c r="E386" s="8"/>
      <c r="F386" s="8">
        <f t="shared" si="5"/>
        <v>0</v>
      </c>
    </row>
    <row r="387" spans="1:6" s="96" customFormat="1" ht="12.75" customHeight="1" x14ac:dyDescent="0.2">
      <c r="A387" s="102">
        <v>23.1</v>
      </c>
      <c r="B387" s="107" t="s">
        <v>410</v>
      </c>
      <c r="C387" s="19">
        <v>2</v>
      </c>
      <c r="D387" s="6" t="s">
        <v>5</v>
      </c>
      <c r="E387" s="8"/>
      <c r="F387" s="8">
        <f t="shared" si="5"/>
        <v>0</v>
      </c>
    </row>
    <row r="388" spans="1:6" s="96" customFormat="1" ht="12.75" customHeight="1" x14ac:dyDescent="0.2">
      <c r="A388" s="102">
        <v>23.2</v>
      </c>
      <c r="B388" s="107" t="s">
        <v>411</v>
      </c>
      <c r="C388" s="19">
        <v>1</v>
      </c>
      <c r="D388" s="6" t="s">
        <v>5</v>
      </c>
      <c r="E388" s="8"/>
      <c r="F388" s="8">
        <f t="shared" si="5"/>
        <v>0</v>
      </c>
    </row>
    <row r="389" spans="1:6" s="96" customFormat="1" ht="12.75" customHeight="1" x14ac:dyDescent="0.2">
      <c r="A389" s="105">
        <v>23.3</v>
      </c>
      <c r="B389" s="118" t="s">
        <v>412</v>
      </c>
      <c r="C389" s="41">
        <v>1</v>
      </c>
      <c r="D389" s="42" t="s">
        <v>5</v>
      </c>
      <c r="E389" s="43"/>
      <c r="F389" s="43">
        <f t="shared" si="5"/>
        <v>0</v>
      </c>
    </row>
    <row r="390" spans="1:6" s="96" customFormat="1" ht="12.75" customHeight="1" x14ac:dyDescent="0.2">
      <c r="A390" s="102"/>
      <c r="B390" s="107"/>
      <c r="C390" s="70"/>
      <c r="D390" s="71"/>
      <c r="E390" s="8"/>
      <c r="F390" s="8">
        <f t="shared" si="5"/>
        <v>0</v>
      </c>
    </row>
    <row r="391" spans="1:6" s="96" customFormat="1" ht="12.75" customHeight="1" x14ac:dyDescent="0.2">
      <c r="A391" s="27">
        <v>24</v>
      </c>
      <c r="B391" s="108" t="s">
        <v>413</v>
      </c>
      <c r="C391" s="70"/>
      <c r="D391" s="71"/>
      <c r="E391" s="8"/>
      <c r="F391" s="8">
        <f t="shared" si="5"/>
        <v>0</v>
      </c>
    </row>
    <row r="392" spans="1:6" s="96" customFormat="1" ht="12.75" customHeight="1" x14ac:dyDescent="0.2">
      <c r="A392" s="102">
        <v>24.1</v>
      </c>
      <c r="B392" s="107" t="s">
        <v>414</v>
      </c>
      <c r="C392" s="19">
        <v>2</v>
      </c>
      <c r="D392" s="6" t="s">
        <v>5</v>
      </c>
      <c r="E392" s="8"/>
      <c r="F392" s="8">
        <f t="shared" si="5"/>
        <v>0</v>
      </c>
    </row>
    <row r="393" spans="1:6" s="96" customFormat="1" ht="12.75" customHeight="1" x14ac:dyDescent="0.2">
      <c r="A393" s="102">
        <v>24.2</v>
      </c>
      <c r="B393" s="107" t="s">
        <v>415</v>
      </c>
      <c r="C393" s="19">
        <v>4</v>
      </c>
      <c r="D393" s="6" t="s">
        <v>5</v>
      </c>
      <c r="E393" s="8"/>
      <c r="F393" s="8">
        <f t="shared" si="5"/>
        <v>0</v>
      </c>
    </row>
    <row r="394" spans="1:6" s="96" customFormat="1" ht="12.75" customHeight="1" x14ac:dyDescent="0.2">
      <c r="A394" s="102">
        <v>24.3</v>
      </c>
      <c r="B394" s="107" t="s">
        <v>416</v>
      </c>
      <c r="C394" s="19">
        <v>4</v>
      </c>
      <c r="D394" s="6" t="s">
        <v>5</v>
      </c>
      <c r="E394" s="8"/>
      <c r="F394" s="8">
        <f t="shared" si="5"/>
        <v>0</v>
      </c>
    </row>
    <row r="395" spans="1:6" s="96" customFormat="1" ht="12.75" customHeight="1" x14ac:dyDescent="0.2">
      <c r="A395" s="102">
        <v>24.4</v>
      </c>
      <c r="B395" s="107" t="s">
        <v>417</v>
      </c>
      <c r="C395" s="19">
        <v>2</v>
      </c>
      <c r="D395" s="6" t="s">
        <v>5</v>
      </c>
      <c r="E395" s="8"/>
      <c r="F395" s="8">
        <f t="shared" si="5"/>
        <v>0</v>
      </c>
    </row>
    <row r="396" spans="1:6" s="96" customFormat="1" ht="12.75" customHeight="1" x14ac:dyDescent="0.2">
      <c r="A396" s="102">
        <v>24.5</v>
      </c>
      <c r="B396" s="107" t="s">
        <v>418</v>
      </c>
      <c r="C396" s="19">
        <v>2</v>
      </c>
      <c r="D396" s="6" t="s">
        <v>5</v>
      </c>
      <c r="E396" s="8"/>
      <c r="F396" s="8">
        <f t="shared" si="5"/>
        <v>0</v>
      </c>
    </row>
    <row r="397" spans="1:6" s="96" customFormat="1" ht="12.75" customHeight="1" x14ac:dyDescent="0.2">
      <c r="A397" s="102">
        <v>24.6</v>
      </c>
      <c r="B397" s="107" t="s">
        <v>419</v>
      </c>
      <c r="C397" s="19">
        <v>2</v>
      </c>
      <c r="D397" s="6" t="s">
        <v>5</v>
      </c>
      <c r="E397" s="8"/>
      <c r="F397" s="8">
        <f t="shared" si="5"/>
        <v>0</v>
      </c>
    </row>
    <row r="398" spans="1:6" s="96" customFormat="1" ht="12.75" customHeight="1" x14ac:dyDescent="0.2">
      <c r="A398" s="102">
        <v>24.7</v>
      </c>
      <c r="B398" s="107" t="s">
        <v>420</v>
      </c>
      <c r="C398" s="19">
        <v>260</v>
      </c>
      <c r="D398" s="6" t="s">
        <v>421</v>
      </c>
      <c r="E398" s="8"/>
      <c r="F398" s="8">
        <f t="shared" si="5"/>
        <v>0</v>
      </c>
    </row>
    <row r="399" spans="1:6" s="96" customFormat="1" ht="12.75" customHeight="1" x14ac:dyDescent="0.2">
      <c r="A399" s="102">
        <v>24.8</v>
      </c>
      <c r="B399" s="107" t="s">
        <v>422</v>
      </c>
      <c r="C399" s="19">
        <v>2</v>
      </c>
      <c r="D399" s="6" t="s">
        <v>5</v>
      </c>
      <c r="E399" s="8"/>
      <c r="F399" s="8">
        <f t="shared" si="5"/>
        <v>0</v>
      </c>
    </row>
    <row r="400" spans="1:6" s="96" customFormat="1" ht="12.75" customHeight="1" x14ac:dyDescent="0.2">
      <c r="A400" s="102">
        <v>24.9</v>
      </c>
      <c r="B400" s="107" t="s">
        <v>423</v>
      </c>
      <c r="C400" s="19">
        <v>2</v>
      </c>
      <c r="D400" s="6" t="s">
        <v>5</v>
      </c>
      <c r="E400" s="8"/>
      <c r="F400" s="8">
        <f t="shared" ref="F400:F465" si="6">ROUND((C400*E400),2)</f>
        <v>0</v>
      </c>
    </row>
    <row r="401" spans="1:6" s="96" customFormat="1" ht="12.75" customHeight="1" x14ac:dyDescent="0.2">
      <c r="A401" s="115">
        <v>24.1</v>
      </c>
      <c r="B401" s="107" t="s">
        <v>424</v>
      </c>
      <c r="C401" s="19">
        <v>1</v>
      </c>
      <c r="D401" s="6" t="s">
        <v>5</v>
      </c>
      <c r="E401" s="8"/>
      <c r="F401" s="8">
        <f t="shared" si="6"/>
        <v>0</v>
      </c>
    </row>
    <row r="402" spans="1:6" s="96" customFormat="1" ht="12.75" customHeight="1" x14ac:dyDescent="0.2">
      <c r="A402" s="115">
        <v>24.11</v>
      </c>
      <c r="B402" s="107" t="s">
        <v>425</v>
      </c>
      <c r="C402" s="19">
        <v>2</v>
      </c>
      <c r="D402" s="6" t="s">
        <v>5</v>
      </c>
      <c r="E402" s="8"/>
      <c r="F402" s="8">
        <f t="shared" si="6"/>
        <v>0</v>
      </c>
    </row>
    <row r="403" spans="1:6" s="96" customFormat="1" ht="12.75" customHeight="1" x14ac:dyDescent="0.2">
      <c r="A403" s="115">
        <v>24.12</v>
      </c>
      <c r="B403" s="107" t="s">
        <v>426</v>
      </c>
      <c r="C403" s="19">
        <v>2</v>
      </c>
      <c r="D403" s="6" t="s">
        <v>5</v>
      </c>
      <c r="E403" s="8"/>
      <c r="F403" s="8">
        <f t="shared" si="6"/>
        <v>0</v>
      </c>
    </row>
    <row r="404" spans="1:6" s="96" customFormat="1" ht="12.75" customHeight="1" x14ac:dyDescent="0.2">
      <c r="A404" s="115">
        <v>24.13</v>
      </c>
      <c r="B404" s="107" t="s">
        <v>427</v>
      </c>
      <c r="C404" s="19">
        <v>2</v>
      </c>
      <c r="D404" s="6" t="s">
        <v>5</v>
      </c>
      <c r="E404" s="8"/>
      <c r="F404" s="8">
        <f t="shared" si="6"/>
        <v>0</v>
      </c>
    </row>
    <row r="405" spans="1:6" s="96" customFormat="1" ht="12.75" customHeight="1" x14ac:dyDescent="0.2">
      <c r="A405" s="102"/>
      <c r="B405" s="132"/>
      <c r="C405" s="19"/>
      <c r="D405" s="6"/>
      <c r="E405" s="8"/>
      <c r="F405" s="8">
        <f t="shared" si="6"/>
        <v>0</v>
      </c>
    </row>
    <row r="406" spans="1:6" s="96" customFormat="1" ht="12.75" customHeight="1" x14ac:dyDescent="0.2">
      <c r="A406" s="102">
        <v>25</v>
      </c>
      <c r="B406" s="133" t="s">
        <v>428</v>
      </c>
      <c r="C406" s="134">
        <v>1</v>
      </c>
      <c r="D406" s="135" t="s">
        <v>5</v>
      </c>
      <c r="E406" s="8"/>
      <c r="F406" s="8">
        <f t="shared" si="6"/>
        <v>0</v>
      </c>
    </row>
    <row r="407" spans="1:6" s="96" customFormat="1" ht="12.75" customHeight="1" x14ac:dyDescent="0.2">
      <c r="A407" s="102"/>
      <c r="B407" s="132"/>
      <c r="C407" s="19"/>
      <c r="D407" s="6"/>
      <c r="E407" s="8"/>
      <c r="F407" s="8"/>
    </row>
    <row r="408" spans="1:6" s="96" customFormat="1" ht="12.75" customHeight="1" x14ac:dyDescent="0.2">
      <c r="A408" s="27" t="s">
        <v>429</v>
      </c>
      <c r="B408" s="28" t="s">
        <v>430</v>
      </c>
      <c r="C408" s="70"/>
      <c r="D408" s="71"/>
      <c r="E408" s="8"/>
      <c r="F408" s="8">
        <f t="shared" si="6"/>
        <v>0</v>
      </c>
    </row>
    <row r="409" spans="1:6" s="96" customFormat="1" ht="12.75" customHeight="1" x14ac:dyDescent="0.2">
      <c r="A409" s="109"/>
      <c r="B409" s="136"/>
      <c r="C409" s="70"/>
      <c r="D409" s="71"/>
      <c r="E409" s="8"/>
      <c r="F409" s="8">
        <f t="shared" si="6"/>
        <v>0</v>
      </c>
    </row>
    <row r="410" spans="1:6" s="96" customFormat="1" ht="12.75" customHeight="1" x14ac:dyDescent="0.2">
      <c r="A410" s="76">
        <v>1</v>
      </c>
      <c r="B410" s="133" t="s">
        <v>431</v>
      </c>
      <c r="C410" s="137">
        <v>1</v>
      </c>
      <c r="D410" s="135" t="s">
        <v>5</v>
      </c>
      <c r="E410" s="8"/>
      <c r="F410" s="8">
        <f t="shared" si="6"/>
        <v>0</v>
      </c>
    </row>
    <row r="411" spans="1:6" s="96" customFormat="1" ht="12.75" customHeight="1" x14ac:dyDescent="0.2">
      <c r="A411" s="76"/>
      <c r="B411" s="133"/>
      <c r="C411" s="137"/>
      <c r="D411" s="135"/>
      <c r="E411" s="8"/>
      <c r="F411" s="8">
        <f t="shared" si="6"/>
        <v>0</v>
      </c>
    </row>
    <row r="412" spans="1:6" s="96" customFormat="1" ht="12.75" customHeight="1" x14ac:dyDescent="0.2">
      <c r="A412" s="80">
        <v>2</v>
      </c>
      <c r="B412" s="138" t="s">
        <v>313</v>
      </c>
      <c r="C412" s="139"/>
      <c r="D412" s="140"/>
      <c r="E412" s="8"/>
      <c r="F412" s="8">
        <f t="shared" si="6"/>
        <v>0</v>
      </c>
    </row>
    <row r="413" spans="1:6" s="96" customFormat="1" ht="12.75" customHeight="1" x14ac:dyDescent="0.2">
      <c r="A413" s="76">
        <v>2.1</v>
      </c>
      <c r="B413" s="133" t="s">
        <v>432</v>
      </c>
      <c r="C413" s="137">
        <v>17.760000000000002</v>
      </c>
      <c r="D413" s="135" t="s">
        <v>14</v>
      </c>
      <c r="E413" s="8"/>
      <c r="F413" s="8">
        <f t="shared" si="6"/>
        <v>0</v>
      </c>
    </row>
    <row r="414" spans="1:6" s="96" customFormat="1" ht="12.75" customHeight="1" x14ac:dyDescent="0.2">
      <c r="A414" s="76">
        <v>2.2000000000000002</v>
      </c>
      <c r="B414" s="133" t="s">
        <v>433</v>
      </c>
      <c r="C414" s="137">
        <v>10.98</v>
      </c>
      <c r="D414" s="135" t="s">
        <v>14</v>
      </c>
      <c r="E414" s="8"/>
      <c r="F414" s="8">
        <f t="shared" si="6"/>
        <v>0</v>
      </c>
    </row>
    <row r="415" spans="1:6" s="96" customFormat="1" ht="12.75" customHeight="1" x14ac:dyDescent="0.2">
      <c r="A415" s="76">
        <v>2.2999999999999998</v>
      </c>
      <c r="B415" s="133" t="s">
        <v>434</v>
      </c>
      <c r="C415" s="137">
        <v>8.3800000000000008</v>
      </c>
      <c r="D415" s="135" t="s">
        <v>14</v>
      </c>
      <c r="E415" s="8"/>
      <c r="F415" s="8">
        <f t="shared" si="6"/>
        <v>0</v>
      </c>
    </row>
    <row r="416" spans="1:6" s="96" customFormat="1" ht="12.75" customHeight="1" x14ac:dyDescent="0.2">
      <c r="A416" s="141"/>
      <c r="B416" s="142"/>
      <c r="C416" s="139"/>
      <c r="D416" s="140"/>
      <c r="E416" s="8"/>
      <c r="F416" s="8">
        <f t="shared" si="6"/>
        <v>0</v>
      </c>
    </row>
    <row r="417" spans="1:6" s="96" customFormat="1" ht="12.75" customHeight="1" x14ac:dyDescent="0.2">
      <c r="A417" s="80">
        <v>3</v>
      </c>
      <c r="B417" s="138" t="s">
        <v>435</v>
      </c>
      <c r="C417" s="137"/>
      <c r="D417" s="143"/>
      <c r="E417" s="8"/>
      <c r="F417" s="8">
        <f t="shared" si="6"/>
        <v>0</v>
      </c>
    </row>
    <row r="418" spans="1:6" s="96" customFormat="1" ht="12.75" customHeight="1" x14ac:dyDescent="0.2">
      <c r="A418" s="76">
        <v>3.1</v>
      </c>
      <c r="B418" s="133" t="s">
        <v>436</v>
      </c>
      <c r="C418" s="134">
        <v>2.12</v>
      </c>
      <c r="D418" s="135" t="s">
        <v>14</v>
      </c>
      <c r="E418" s="8"/>
      <c r="F418" s="8">
        <f t="shared" si="6"/>
        <v>0</v>
      </c>
    </row>
    <row r="419" spans="1:6" s="96" customFormat="1" ht="12.75" customHeight="1" x14ac:dyDescent="0.2">
      <c r="A419" s="76">
        <v>3.2</v>
      </c>
      <c r="B419" s="133" t="s">
        <v>437</v>
      </c>
      <c r="C419" s="134">
        <v>2.16</v>
      </c>
      <c r="D419" s="135" t="s">
        <v>14</v>
      </c>
      <c r="E419" s="8"/>
      <c r="F419" s="8">
        <f t="shared" si="6"/>
        <v>0</v>
      </c>
    </row>
    <row r="420" spans="1:6" s="96" customFormat="1" ht="12.75" customHeight="1" x14ac:dyDescent="0.2">
      <c r="A420" s="76">
        <v>3.3</v>
      </c>
      <c r="B420" s="133" t="s">
        <v>438</v>
      </c>
      <c r="C420" s="134">
        <v>2.0299999999999998</v>
      </c>
      <c r="D420" s="135" t="s">
        <v>14</v>
      </c>
      <c r="E420" s="8"/>
      <c r="F420" s="8">
        <f t="shared" si="6"/>
        <v>0</v>
      </c>
    </row>
    <row r="421" spans="1:6" s="96" customFormat="1" ht="12.75" customHeight="1" x14ac:dyDescent="0.2">
      <c r="A421" s="76">
        <v>3.4</v>
      </c>
      <c r="B421" s="133" t="s">
        <v>439</v>
      </c>
      <c r="C421" s="134">
        <v>1.92</v>
      </c>
      <c r="D421" s="135" t="s">
        <v>14</v>
      </c>
      <c r="E421" s="8"/>
      <c r="F421" s="8">
        <f t="shared" si="6"/>
        <v>0</v>
      </c>
    </row>
    <row r="422" spans="1:6" s="96" customFormat="1" ht="12.75" customHeight="1" x14ac:dyDescent="0.2">
      <c r="A422" s="76">
        <v>3.5</v>
      </c>
      <c r="B422" s="133" t="s">
        <v>440</v>
      </c>
      <c r="C422" s="134">
        <v>5.53</v>
      </c>
      <c r="D422" s="135" t="s">
        <v>14</v>
      </c>
      <c r="E422" s="8"/>
      <c r="F422" s="8">
        <f t="shared" si="6"/>
        <v>0</v>
      </c>
    </row>
    <row r="423" spans="1:6" s="96" customFormat="1" ht="12.75" customHeight="1" x14ac:dyDescent="0.2">
      <c r="A423" s="76">
        <v>3.6</v>
      </c>
      <c r="B423" s="133" t="s">
        <v>441</v>
      </c>
      <c r="C423" s="134">
        <v>2</v>
      </c>
      <c r="D423" s="135" t="s">
        <v>5</v>
      </c>
      <c r="E423" s="8"/>
      <c r="F423" s="8">
        <f t="shared" si="6"/>
        <v>0</v>
      </c>
    </row>
    <row r="424" spans="1:6" s="96" customFormat="1" ht="12.75" customHeight="1" x14ac:dyDescent="0.2">
      <c r="A424" s="76"/>
      <c r="B424" s="133"/>
      <c r="C424" s="134"/>
      <c r="D424" s="135"/>
      <c r="E424" s="8"/>
      <c r="F424" s="8">
        <f t="shared" si="6"/>
        <v>0</v>
      </c>
    </row>
    <row r="425" spans="1:6" s="96" customFormat="1" ht="12.75" customHeight="1" x14ac:dyDescent="0.2">
      <c r="A425" s="76">
        <v>4</v>
      </c>
      <c r="B425" s="133" t="s">
        <v>442</v>
      </c>
      <c r="C425" s="134">
        <v>25.41</v>
      </c>
      <c r="D425" s="135" t="s">
        <v>46</v>
      </c>
      <c r="E425" s="8"/>
      <c r="F425" s="8">
        <f t="shared" si="6"/>
        <v>0</v>
      </c>
    </row>
    <row r="426" spans="1:6" s="96" customFormat="1" ht="12.75" customHeight="1" x14ac:dyDescent="0.2">
      <c r="A426" s="76"/>
      <c r="B426" s="138"/>
      <c r="C426" s="144"/>
      <c r="D426" s="143"/>
      <c r="E426" s="8"/>
      <c r="F426" s="8">
        <f t="shared" si="6"/>
        <v>0</v>
      </c>
    </row>
    <row r="427" spans="1:6" s="96" customFormat="1" ht="12.75" customHeight="1" x14ac:dyDescent="0.2">
      <c r="A427" s="80">
        <v>5</v>
      </c>
      <c r="B427" s="138" t="s">
        <v>443</v>
      </c>
      <c r="C427" s="144"/>
      <c r="D427" s="143"/>
      <c r="E427" s="8"/>
      <c r="F427" s="8">
        <f t="shared" si="6"/>
        <v>0</v>
      </c>
    </row>
    <row r="428" spans="1:6" s="96" customFormat="1" ht="12.75" customHeight="1" x14ac:dyDescent="0.2">
      <c r="A428" s="76">
        <v>5.0999999999999996</v>
      </c>
      <c r="B428" s="133" t="s">
        <v>444</v>
      </c>
      <c r="C428" s="134">
        <v>15.6</v>
      </c>
      <c r="D428" s="135" t="s">
        <v>46</v>
      </c>
      <c r="E428" s="8"/>
      <c r="F428" s="8">
        <f t="shared" si="6"/>
        <v>0</v>
      </c>
    </row>
    <row r="429" spans="1:6" s="96" customFormat="1" ht="12.75" customHeight="1" x14ac:dyDescent="0.2">
      <c r="A429" s="76">
        <v>5.2</v>
      </c>
      <c r="B429" s="133" t="s">
        <v>445</v>
      </c>
      <c r="C429" s="134">
        <v>43.65</v>
      </c>
      <c r="D429" s="135" t="s">
        <v>46</v>
      </c>
      <c r="E429" s="8"/>
      <c r="F429" s="8">
        <f t="shared" si="6"/>
        <v>0</v>
      </c>
    </row>
    <row r="430" spans="1:6" s="96" customFormat="1" ht="12.75" customHeight="1" x14ac:dyDescent="0.2">
      <c r="A430" s="76"/>
      <c r="B430" s="138"/>
      <c r="C430" s="144"/>
      <c r="D430" s="143"/>
      <c r="E430" s="8"/>
      <c r="F430" s="8">
        <f t="shared" si="6"/>
        <v>0</v>
      </c>
    </row>
    <row r="431" spans="1:6" s="96" customFormat="1" ht="12.75" customHeight="1" x14ac:dyDescent="0.2">
      <c r="A431" s="76">
        <v>6</v>
      </c>
      <c r="B431" s="133" t="s">
        <v>345</v>
      </c>
      <c r="C431" s="145">
        <v>24.4</v>
      </c>
      <c r="D431" s="135" t="s">
        <v>18</v>
      </c>
      <c r="E431" s="8"/>
      <c r="F431" s="8">
        <f t="shared" si="6"/>
        <v>0</v>
      </c>
    </row>
    <row r="432" spans="1:6" s="96" customFormat="1" ht="12.75" customHeight="1" x14ac:dyDescent="0.2">
      <c r="A432" s="76"/>
      <c r="B432" s="133"/>
      <c r="C432" s="144"/>
      <c r="D432" s="143"/>
      <c r="E432" s="8"/>
      <c r="F432" s="8">
        <f t="shared" si="6"/>
        <v>0</v>
      </c>
    </row>
    <row r="433" spans="1:6" s="96" customFormat="1" ht="12.75" customHeight="1" x14ac:dyDescent="0.2">
      <c r="A433" s="80">
        <v>7</v>
      </c>
      <c r="B433" s="138" t="s">
        <v>446</v>
      </c>
      <c r="C433" s="144"/>
      <c r="D433" s="143"/>
      <c r="E433" s="8"/>
      <c r="F433" s="8">
        <f t="shared" si="6"/>
        <v>0</v>
      </c>
    </row>
    <row r="434" spans="1:6" s="96" customFormat="1" ht="12.75" customHeight="1" x14ac:dyDescent="0.2">
      <c r="A434" s="76">
        <v>7.1</v>
      </c>
      <c r="B434" s="133" t="s">
        <v>131</v>
      </c>
      <c r="C434" s="134">
        <v>70.099999999999994</v>
      </c>
      <c r="D434" s="135" t="s">
        <v>46</v>
      </c>
      <c r="E434" s="8"/>
      <c r="F434" s="8">
        <f t="shared" si="6"/>
        <v>0</v>
      </c>
    </row>
    <row r="435" spans="1:6" s="96" customFormat="1" ht="12.75" customHeight="1" x14ac:dyDescent="0.2">
      <c r="A435" s="76">
        <v>7.2</v>
      </c>
      <c r="B435" s="133" t="s">
        <v>129</v>
      </c>
      <c r="C435" s="134">
        <v>54.9</v>
      </c>
      <c r="D435" s="135" t="s">
        <v>46</v>
      </c>
      <c r="E435" s="8"/>
      <c r="F435" s="8">
        <f t="shared" si="6"/>
        <v>0</v>
      </c>
    </row>
    <row r="436" spans="1:6" s="96" customFormat="1" ht="12.75" customHeight="1" x14ac:dyDescent="0.2">
      <c r="A436" s="76">
        <v>7.3</v>
      </c>
      <c r="B436" s="133" t="s">
        <v>447</v>
      </c>
      <c r="C436" s="134">
        <v>31.11</v>
      </c>
      <c r="D436" s="135" t="s">
        <v>46</v>
      </c>
      <c r="E436" s="8"/>
      <c r="F436" s="8">
        <f t="shared" si="6"/>
        <v>0</v>
      </c>
    </row>
    <row r="437" spans="1:6" s="96" customFormat="1" ht="12.75" customHeight="1" x14ac:dyDescent="0.2">
      <c r="A437" s="76">
        <v>7.4</v>
      </c>
      <c r="B437" s="133" t="s">
        <v>448</v>
      </c>
      <c r="C437" s="134">
        <v>36.86</v>
      </c>
      <c r="D437" s="135" t="s">
        <v>46</v>
      </c>
      <c r="E437" s="8"/>
      <c r="F437" s="8">
        <f t="shared" si="6"/>
        <v>0</v>
      </c>
    </row>
    <row r="438" spans="1:6" s="96" customFormat="1" ht="12.75" customHeight="1" x14ac:dyDescent="0.2">
      <c r="A438" s="76">
        <v>7.5</v>
      </c>
      <c r="B438" s="133" t="s">
        <v>345</v>
      </c>
      <c r="C438" s="134">
        <v>3.64</v>
      </c>
      <c r="D438" s="135" t="s">
        <v>46</v>
      </c>
      <c r="E438" s="8"/>
      <c r="F438" s="8">
        <f t="shared" si="6"/>
        <v>0</v>
      </c>
    </row>
    <row r="439" spans="1:6" s="96" customFormat="1" ht="12.75" customHeight="1" x14ac:dyDescent="0.2">
      <c r="A439" s="76">
        <v>7.6</v>
      </c>
      <c r="B439" s="133" t="s">
        <v>50</v>
      </c>
      <c r="C439" s="134">
        <v>83.1</v>
      </c>
      <c r="D439" s="135" t="s">
        <v>18</v>
      </c>
      <c r="E439" s="8"/>
      <c r="F439" s="8">
        <f t="shared" si="6"/>
        <v>0</v>
      </c>
    </row>
    <row r="440" spans="1:6" s="96" customFormat="1" ht="12.75" customHeight="1" x14ac:dyDescent="0.2">
      <c r="A440" s="76">
        <v>7.7</v>
      </c>
      <c r="B440" s="133" t="s">
        <v>449</v>
      </c>
      <c r="C440" s="134">
        <v>24.9</v>
      </c>
      <c r="D440" s="135" t="s">
        <v>18</v>
      </c>
      <c r="E440" s="8"/>
      <c r="F440" s="8">
        <f t="shared" si="6"/>
        <v>0</v>
      </c>
    </row>
    <row r="441" spans="1:6" s="96" customFormat="1" ht="12.75" customHeight="1" x14ac:dyDescent="0.2">
      <c r="A441" s="76">
        <v>7.8</v>
      </c>
      <c r="B441" s="133" t="s">
        <v>352</v>
      </c>
      <c r="C441" s="134">
        <v>156.11000000000001</v>
      </c>
      <c r="D441" s="135" t="s">
        <v>46</v>
      </c>
      <c r="E441" s="8"/>
      <c r="F441" s="8">
        <f t="shared" si="6"/>
        <v>0</v>
      </c>
    </row>
    <row r="442" spans="1:6" s="96" customFormat="1" ht="12.75" customHeight="1" x14ac:dyDescent="0.2">
      <c r="A442" s="76">
        <v>7.9</v>
      </c>
      <c r="B442" s="133" t="s">
        <v>450</v>
      </c>
      <c r="C442" s="134">
        <v>125</v>
      </c>
      <c r="D442" s="135" t="s">
        <v>46</v>
      </c>
      <c r="E442" s="8"/>
      <c r="F442" s="8">
        <f t="shared" si="6"/>
        <v>0</v>
      </c>
    </row>
    <row r="443" spans="1:6" s="96" customFormat="1" ht="12.75" customHeight="1" x14ac:dyDescent="0.2">
      <c r="A443" s="76"/>
      <c r="B443" s="133"/>
      <c r="C443" s="134"/>
      <c r="D443" s="135"/>
      <c r="E443" s="8"/>
      <c r="F443" s="8">
        <f t="shared" si="6"/>
        <v>0</v>
      </c>
    </row>
    <row r="444" spans="1:6" s="96" customFormat="1" ht="12.75" customHeight="1" x14ac:dyDescent="0.2">
      <c r="A444" s="76">
        <v>8</v>
      </c>
      <c r="B444" s="133" t="s">
        <v>451</v>
      </c>
      <c r="C444" s="134">
        <v>14.22</v>
      </c>
      <c r="D444" s="135" t="s">
        <v>46</v>
      </c>
      <c r="E444" s="8"/>
      <c r="F444" s="8">
        <f t="shared" si="6"/>
        <v>0</v>
      </c>
    </row>
    <row r="445" spans="1:6" s="96" customFormat="1" ht="12.75" customHeight="1" x14ac:dyDescent="0.2">
      <c r="A445" s="76"/>
      <c r="B445" s="133"/>
      <c r="C445" s="134"/>
      <c r="D445" s="135"/>
      <c r="E445" s="8"/>
      <c r="F445" s="8">
        <f t="shared" si="6"/>
        <v>0</v>
      </c>
    </row>
    <row r="446" spans="1:6" s="96" customFormat="1" ht="12.75" customHeight="1" x14ac:dyDescent="0.2">
      <c r="A446" s="80">
        <v>9</v>
      </c>
      <c r="B446" s="138" t="s">
        <v>452</v>
      </c>
      <c r="C446" s="134"/>
      <c r="D446" s="135"/>
      <c r="E446" s="8"/>
      <c r="F446" s="8">
        <f t="shared" si="6"/>
        <v>0</v>
      </c>
    </row>
    <row r="447" spans="1:6" s="96" customFormat="1" ht="12.75" customHeight="1" x14ac:dyDescent="0.2">
      <c r="A447" s="248">
        <v>9.1</v>
      </c>
      <c r="B447" s="249" t="s">
        <v>796</v>
      </c>
      <c r="C447" s="250">
        <v>1</v>
      </c>
      <c r="D447" s="251" t="s">
        <v>5</v>
      </c>
      <c r="E447" s="233"/>
      <c r="F447" s="233">
        <f t="shared" si="6"/>
        <v>0</v>
      </c>
    </row>
    <row r="448" spans="1:6" s="96" customFormat="1" ht="12.75" customHeight="1" x14ac:dyDescent="0.2">
      <c r="A448" s="76">
        <v>9.1999999999999993</v>
      </c>
      <c r="B448" s="107" t="s">
        <v>358</v>
      </c>
      <c r="C448" s="134">
        <v>25.82</v>
      </c>
      <c r="D448" s="135" t="s">
        <v>110</v>
      </c>
      <c r="E448" s="8"/>
      <c r="F448" s="8">
        <f t="shared" si="6"/>
        <v>0</v>
      </c>
    </row>
    <row r="449" spans="1:6" s="96" customFormat="1" ht="12.75" customHeight="1" x14ac:dyDescent="0.2">
      <c r="A449" s="152">
        <v>9.3000000000000007</v>
      </c>
      <c r="B449" s="267" t="s">
        <v>453</v>
      </c>
      <c r="C449" s="268">
        <v>1</v>
      </c>
      <c r="D449" s="269" t="s">
        <v>5</v>
      </c>
      <c r="E449" s="43"/>
      <c r="F449" s="43">
        <f t="shared" si="6"/>
        <v>0</v>
      </c>
    </row>
    <row r="450" spans="1:6" s="96" customFormat="1" ht="12.75" customHeight="1" x14ac:dyDescent="0.2">
      <c r="A450" s="76"/>
      <c r="B450" s="133"/>
      <c r="C450" s="134"/>
      <c r="D450" s="135"/>
      <c r="E450" s="8"/>
      <c r="F450" s="8">
        <f t="shared" si="6"/>
        <v>0</v>
      </c>
    </row>
    <row r="451" spans="1:6" s="96" customFormat="1" ht="25.5" x14ac:dyDescent="0.2">
      <c r="A451" s="80">
        <v>10</v>
      </c>
      <c r="B451" s="146" t="s">
        <v>454</v>
      </c>
      <c r="C451" s="134"/>
      <c r="D451" s="135"/>
      <c r="E451" s="8"/>
      <c r="F451" s="8">
        <f t="shared" si="6"/>
        <v>0</v>
      </c>
    </row>
    <row r="452" spans="1:6" s="96" customFormat="1" ht="25.5" x14ac:dyDescent="0.2">
      <c r="A452" s="76">
        <v>10.1</v>
      </c>
      <c r="B452" s="147" t="s">
        <v>455</v>
      </c>
      <c r="C452" s="134">
        <v>7.5</v>
      </c>
      <c r="D452" s="135" t="s">
        <v>18</v>
      </c>
      <c r="E452" s="8"/>
      <c r="F452" s="8">
        <f t="shared" si="6"/>
        <v>0</v>
      </c>
    </row>
    <row r="453" spans="1:6" s="96" customFormat="1" x14ac:dyDescent="0.2">
      <c r="A453" s="76">
        <v>10.199999999999999</v>
      </c>
      <c r="B453" s="133" t="s">
        <v>456</v>
      </c>
      <c r="C453" s="134">
        <v>2</v>
      </c>
      <c r="D453" s="135" t="s">
        <v>5</v>
      </c>
      <c r="E453" s="8"/>
      <c r="F453" s="8">
        <f t="shared" si="6"/>
        <v>0</v>
      </c>
    </row>
    <row r="454" spans="1:6" s="96" customFormat="1" x14ac:dyDescent="0.2">
      <c r="A454" s="76">
        <v>10.3</v>
      </c>
      <c r="B454" s="133" t="s">
        <v>457</v>
      </c>
      <c r="C454" s="134">
        <v>3</v>
      </c>
      <c r="D454" s="135" t="s">
        <v>5</v>
      </c>
      <c r="E454" s="8"/>
      <c r="F454" s="8">
        <f t="shared" si="6"/>
        <v>0</v>
      </c>
    </row>
    <row r="455" spans="1:6" s="96" customFormat="1" x14ac:dyDescent="0.2">
      <c r="A455" s="76">
        <v>10.5</v>
      </c>
      <c r="B455" s="133" t="s">
        <v>458</v>
      </c>
      <c r="C455" s="134">
        <v>2</v>
      </c>
      <c r="D455" s="135" t="s">
        <v>5</v>
      </c>
      <c r="E455" s="8"/>
      <c r="F455" s="8">
        <f t="shared" si="6"/>
        <v>0</v>
      </c>
    </row>
    <row r="456" spans="1:6" s="96" customFormat="1" x14ac:dyDescent="0.2">
      <c r="A456" s="76">
        <v>10.6</v>
      </c>
      <c r="B456" s="133" t="s">
        <v>459</v>
      </c>
      <c r="C456" s="134">
        <v>5</v>
      </c>
      <c r="D456" s="135" t="s">
        <v>5</v>
      </c>
      <c r="E456" s="8"/>
      <c r="F456" s="8">
        <f t="shared" si="6"/>
        <v>0</v>
      </c>
    </row>
    <row r="457" spans="1:6" s="96" customFormat="1" x14ac:dyDescent="0.2">
      <c r="A457" s="76"/>
      <c r="B457" s="133"/>
      <c r="C457" s="134"/>
      <c r="D457" s="135"/>
      <c r="E457" s="8"/>
      <c r="F457" s="8">
        <f t="shared" si="6"/>
        <v>0</v>
      </c>
    </row>
    <row r="458" spans="1:6" s="96" customFormat="1" x14ac:dyDescent="0.2">
      <c r="A458" s="80">
        <v>11</v>
      </c>
      <c r="B458" s="138" t="s">
        <v>460</v>
      </c>
      <c r="C458" s="134"/>
      <c r="D458" s="135"/>
      <c r="E458" s="8"/>
      <c r="F458" s="8">
        <f t="shared" si="6"/>
        <v>0</v>
      </c>
    </row>
    <row r="459" spans="1:6" s="96" customFormat="1" x14ac:dyDescent="0.2">
      <c r="A459" s="76">
        <v>11.1</v>
      </c>
      <c r="B459" s="133" t="s">
        <v>461</v>
      </c>
      <c r="C459" s="134">
        <v>1</v>
      </c>
      <c r="D459" s="135" t="s">
        <v>5</v>
      </c>
      <c r="E459" s="8"/>
      <c r="F459" s="8">
        <f t="shared" si="6"/>
        <v>0</v>
      </c>
    </row>
    <row r="460" spans="1:6" s="96" customFormat="1" ht="12.75" customHeight="1" x14ac:dyDescent="0.2">
      <c r="A460" s="76">
        <v>11.2</v>
      </c>
      <c r="B460" s="133" t="s">
        <v>462</v>
      </c>
      <c r="C460" s="134">
        <v>2</v>
      </c>
      <c r="D460" s="135" t="s">
        <v>5</v>
      </c>
      <c r="E460" s="8"/>
      <c r="F460" s="8">
        <f t="shared" si="6"/>
        <v>0</v>
      </c>
    </row>
    <row r="461" spans="1:6" s="96" customFormat="1" ht="12.75" customHeight="1" x14ac:dyDescent="0.2">
      <c r="A461" s="76">
        <v>11.3</v>
      </c>
      <c r="B461" s="133" t="s">
        <v>463</v>
      </c>
      <c r="C461" s="134">
        <v>1</v>
      </c>
      <c r="D461" s="135" t="s">
        <v>5</v>
      </c>
      <c r="E461" s="8"/>
      <c r="F461" s="8">
        <f t="shared" si="6"/>
        <v>0</v>
      </c>
    </row>
    <row r="462" spans="1:6" s="96" customFormat="1" x14ac:dyDescent="0.2">
      <c r="A462" s="76">
        <v>11.4</v>
      </c>
      <c r="B462" s="133" t="s">
        <v>464</v>
      </c>
      <c r="C462" s="134">
        <v>2</v>
      </c>
      <c r="D462" s="135" t="s">
        <v>5</v>
      </c>
      <c r="E462" s="8"/>
      <c r="F462" s="8">
        <f t="shared" si="6"/>
        <v>0</v>
      </c>
    </row>
    <row r="463" spans="1:6" s="96" customFormat="1" x14ac:dyDescent="0.2">
      <c r="A463" s="76"/>
      <c r="B463" s="148"/>
      <c r="C463" s="149"/>
      <c r="D463" s="150"/>
      <c r="E463" s="8"/>
      <c r="F463" s="8">
        <f t="shared" si="6"/>
        <v>0</v>
      </c>
    </row>
    <row r="464" spans="1:6" s="96" customFormat="1" ht="15" customHeight="1" x14ac:dyDescent="0.2">
      <c r="A464" s="80">
        <v>12</v>
      </c>
      <c r="B464" s="127" t="s">
        <v>465</v>
      </c>
      <c r="C464" s="149"/>
      <c r="D464" s="150"/>
      <c r="E464" s="8"/>
      <c r="F464" s="8">
        <f t="shared" si="6"/>
        <v>0</v>
      </c>
    </row>
    <row r="465" spans="1:6" s="96" customFormat="1" x14ac:dyDescent="0.2">
      <c r="A465" s="76">
        <v>12.1</v>
      </c>
      <c r="B465" s="117" t="s">
        <v>466</v>
      </c>
      <c r="C465" s="149">
        <v>2</v>
      </c>
      <c r="D465" s="150" t="s">
        <v>5</v>
      </c>
      <c r="E465" s="8"/>
      <c r="F465" s="8">
        <f t="shared" si="6"/>
        <v>0</v>
      </c>
    </row>
    <row r="466" spans="1:6" s="96" customFormat="1" x14ac:dyDescent="0.2">
      <c r="A466" s="76">
        <v>12.2</v>
      </c>
      <c r="B466" s="151" t="s">
        <v>467</v>
      </c>
      <c r="C466" s="149">
        <v>2</v>
      </c>
      <c r="D466" s="150" t="s">
        <v>5</v>
      </c>
      <c r="E466" s="8"/>
      <c r="F466" s="8">
        <f t="shared" ref="F466:F521" si="7">ROUND((C466*E466),2)</f>
        <v>0</v>
      </c>
    </row>
    <row r="467" spans="1:6" s="96" customFormat="1" ht="25.5" x14ac:dyDescent="0.2">
      <c r="A467" s="76">
        <v>12.3</v>
      </c>
      <c r="B467" s="151" t="s">
        <v>468</v>
      </c>
      <c r="C467" s="149">
        <v>2</v>
      </c>
      <c r="D467" s="150" t="s">
        <v>5</v>
      </c>
      <c r="E467" s="8"/>
      <c r="F467" s="8">
        <f t="shared" si="7"/>
        <v>0</v>
      </c>
    </row>
    <row r="468" spans="1:6" s="96" customFormat="1" x14ac:dyDescent="0.2">
      <c r="A468" s="76">
        <v>12.4</v>
      </c>
      <c r="B468" s="151" t="s">
        <v>469</v>
      </c>
      <c r="C468" s="149">
        <v>2</v>
      </c>
      <c r="D468" s="150" t="s">
        <v>5</v>
      </c>
      <c r="E468" s="8"/>
      <c r="F468" s="8">
        <f t="shared" si="7"/>
        <v>0</v>
      </c>
    </row>
    <row r="469" spans="1:6" s="96" customFormat="1" ht="25.5" x14ac:dyDescent="0.2">
      <c r="A469" s="76">
        <v>12.5</v>
      </c>
      <c r="B469" s="117" t="s">
        <v>470</v>
      </c>
      <c r="C469" s="23">
        <v>1</v>
      </c>
      <c r="D469" s="153" t="s">
        <v>5</v>
      </c>
      <c r="E469" s="154"/>
      <c r="F469" s="8">
        <f t="shared" si="7"/>
        <v>0</v>
      </c>
    </row>
    <row r="470" spans="1:6" s="96" customFormat="1" ht="25.5" x14ac:dyDescent="0.2">
      <c r="A470" s="76">
        <v>12.6</v>
      </c>
      <c r="B470" s="117" t="s">
        <v>471</v>
      </c>
      <c r="C470" s="23">
        <v>44.800000000000004</v>
      </c>
      <c r="D470" s="153" t="s">
        <v>18</v>
      </c>
      <c r="E470" s="154"/>
      <c r="F470" s="8">
        <f t="shared" si="7"/>
        <v>0</v>
      </c>
    </row>
    <row r="471" spans="1:6" s="96" customFormat="1" x14ac:dyDescent="0.2">
      <c r="A471" s="76">
        <v>12.7</v>
      </c>
      <c r="B471" s="117" t="s">
        <v>472</v>
      </c>
      <c r="C471" s="23">
        <v>30</v>
      </c>
      <c r="D471" s="153" t="s">
        <v>18</v>
      </c>
      <c r="E471" s="154"/>
      <c r="F471" s="8">
        <f t="shared" si="7"/>
        <v>0</v>
      </c>
    </row>
    <row r="472" spans="1:6" s="96" customFormat="1" x14ac:dyDescent="0.2">
      <c r="A472" s="76">
        <v>12.8</v>
      </c>
      <c r="B472" s="151" t="s">
        <v>473</v>
      </c>
      <c r="C472" s="149">
        <v>1</v>
      </c>
      <c r="D472" s="150" t="s">
        <v>5</v>
      </c>
      <c r="E472" s="8"/>
      <c r="F472" s="8">
        <f t="shared" si="7"/>
        <v>0</v>
      </c>
    </row>
    <row r="473" spans="1:6" s="96" customFormat="1" x14ac:dyDescent="0.2">
      <c r="A473" s="76">
        <v>12.9</v>
      </c>
      <c r="B473" s="151" t="s">
        <v>474</v>
      </c>
      <c r="C473" s="149">
        <v>1</v>
      </c>
      <c r="D473" s="150" t="s">
        <v>5</v>
      </c>
      <c r="E473" s="8"/>
      <c r="F473" s="8">
        <f t="shared" si="7"/>
        <v>0</v>
      </c>
    </row>
    <row r="474" spans="1:6" s="96" customFormat="1" x14ac:dyDescent="0.2">
      <c r="A474" s="76"/>
      <c r="B474" s="151"/>
      <c r="C474" s="149"/>
      <c r="D474" s="150"/>
      <c r="E474" s="8"/>
      <c r="F474" s="8">
        <f t="shared" si="7"/>
        <v>0</v>
      </c>
    </row>
    <row r="475" spans="1:6" s="96" customFormat="1" x14ac:dyDescent="0.2">
      <c r="A475" s="76">
        <v>13</v>
      </c>
      <c r="B475" s="133" t="s">
        <v>428</v>
      </c>
      <c r="C475" s="134">
        <v>1</v>
      </c>
      <c r="D475" s="135" t="s">
        <v>5</v>
      </c>
      <c r="E475" s="8"/>
      <c r="F475" s="8">
        <f t="shared" si="7"/>
        <v>0</v>
      </c>
    </row>
    <row r="476" spans="1:6" s="96" customFormat="1" x14ac:dyDescent="0.2">
      <c r="A476" s="102"/>
      <c r="B476" s="28"/>
      <c r="C476" s="19"/>
      <c r="D476" s="6"/>
      <c r="E476" s="8"/>
      <c r="F476" s="8">
        <f t="shared" si="7"/>
        <v>0</v>
      </c>
    </row>
    <row r="477" spans="1:6" s="96" customFormat="1" x14ac:dyDescent="0.2">
      <c r="A477" s="27" t="s">
        <v>475</v>
      </c>
      <c r="B477" s="28" t="s">
        <v>476</v>
      </c>
      <c r="C477" s="19"/>
      <c r="D477" s="6"/>
      <c r="E477" s="8"/>
      <c r="F477" s="8">
        <f t="shared" si="7"/>
        <v>0</v>
      </c>
    </row>
    <row r="478" spans="1:6" s="96" customFormat="1" x14ac:dyDescent="0.2">
      <c r="A478" s="102"/>
      <c r="B478" s="28"/>
      <c r="C478" s="19"/>
      <c r="D478" s="6"/>
      <c r="E478" s="8"/>
      <c r="F478" s="8">
        <f t="shared" si="7"/>
        <v>0</v>
      </c>
    </row>
    <row r="479" spans="1:6" s="96" customFormat="1" x14ac:dyDescent="0.2">
      <c r="A479" s="102">
        <v>1</v>
      </c>
      <c r="B479" s="103" t="s">
        <v>312</v>
      </c>
      <c r="C479" s="19">
        <v>1</v>
      </c>
      <c r="D479" s="6" t="s">
        <v>5</v>
      </c>
      <c r="E479" s="8"/>
      <c r="F479" s="8">
        <f t="shared" si="7"/>
        <v>0</v>
      </c>
    </row>
    <row r="480" spans="1:6" s="96" customFormat="1" x14ac:dyDescent="0.2">
      <c r="A480" s="102"/>
      <c r="B480" s="28"/>
      <c r="C480" s="19"/>
      <c r="D480" s="6"/>
      <c r="E480" s="8"/>
      <c r="F480" s="8">
        <f t="shared" si="7"/>
        <v>0</v>
      </c>
    </row>
    <row r="481" spans="1:6" s="96" customFormat="1" x14ac:dyDescent="0.2">
      <c r="A481" s="80">
        <v>2</v>
      </c>
      <c r="B481" s="138" t="s">
        <v>313</v>
      </c>
      <c r="C481" s="139"/>
      <c r="D481" s="140"/>
      <c r="E481" s="8"/>
      <c r="F481" s="8">
        <f t="shared" si="7"/>
        <v>0</v>
      </c>
    </row>
    <row r="482" spans="1:6" s="96" customFormat="1" x14ac:dyDescent="0.2">
      <c r="A482" s="76">
        <v>2.1</v>
      </c>
      <c r="B482" s="133" t="s">
        <v>432</v>
      </c>
      <c r="C482" s="137">
        <v>16.8</v>
      </c>
      <c r="D482" s="135" t="s">
        <v>14</v>
      </c>
      <c r="E482" s="8"/>
      <c r="F482" s="8">
        <f t="shared" si="7"/>
        <v>0</v>
      </c>
    </row>
    <row r="483" spans="1:6" s="96" customFormat="1" x14ac:dyDescent="0.2">
      <c r="A483" s="76">
        <v>2.2000000000000002</v>
      </c>
      <c r="B483" s="133" t="s">
        <v>433</v>
      </c>
      <c r="C483" s="137">
        <v>8.8800000000000008</v>
      </c>
      <c r="D483" s="135" t="s">
        <v>14</v>
      </c>
      <c r="E483" s="8"/>
      <c r="F483" s="8">
        <f t="shared" si="7"/>
        <v>0</v>
      </c>
    </row>
    <row r="484" spans="1:6" s="96" customFormat="1" x14ac:dyDescent="0.2">
      <c r="A484" s="76">
        <v>2.2999999999999998</v>
      </c>
      <c r="B484" s="133" t="s">
        <v>434</v>
      </c>
      <c r="C484" s="137">
        <v>9.5039999999999996</v>
      </c>
      <c r="D484" s="135" t="s">
        <v>14</v>
      </c>
      <c r="E484" s="8"/>
      <c r="F484" s="8">
        <f t="shared" si="7"/>
        <v>0</v>
      </c>
    </row>
    <row r="485" spans="1:6" s="96" customFormat="1" x14ac:dyDescent="0.2">
      <c r="A485" s="141"/>
      <c r="B485" s="142"/>
      <c r="C485" s="139"/>
      <c r="D485" s="140"/>
      <c r="E485" s="8"/>
      <c r="F485" s="8">
        <f t="shared" si="7"/>
        <v>0</v>
      </c>
    </row>
    <row r="486" spans="1:6" s="96" customFormat="1" ht="14.25" x14ac:dyDescent="0.2">
      <c r="A486" s="80">
        <v>3</v>
      </c>
      <c r="B486" s="138" t="s">
        <v>477</v>
      </c>
      <c r="C486" s="137"/>
      <c r="D486" s="143"/>
      <c r="E486" s="8"/>
      <c r="F486" s="8">
        <f t="shared" si="7"/>
        <v>0</v>
      </c>
    </row>
    <row r="487" spans="1:6" s="96" customFormat="1" ht="14.25" x14ac:dyDescent="0.2">
      <c r="A487" s="76">
        <v>3.1</v>
      </c>
      <c r="B487" s="133" t="s">
        <v>478</v>
      </c>
      <c r="C487" s="134">
        <v>2.4</v>
      </c>
      <c r="D487" s="135" t="s">
        <v>14</v>
      </c>
      <c r="E487" s="8"/>
      <c r="F487" s="8">
        <f t="shared" si="7"/>
        <v>0</v>
      </c>
    </row>
    <row r="488" spans="1:6" s="96" customFormat="1" ht="14.25" x14ac:dyDescent="0.2">
      <c r="A488" s="76">
        <v>3.2</v>
      </c>
      <c r="B488" s="133" t="s">
        <v>479</v>
      </c>
      <c r="C488" s="134">
        <v>2.59</v>
      </c>
      <c r="D488" s="135" t="s">
        <v>14</v>
      </c>
      <c r="E488" s="8"/>
      <c r="F488" s="8">
        <f t="shared" si="7"/>
        <v>0</v>
      </c>
    </row>
    <row r="489" spans="1:6" s="96" customFormat="1" ht="14.25" x14ac:dyDescent="0.2">
      <c r="A489" s="76">
        <v>3.3</v>
      </c>
      <c r="B489" s="133" t="s">
        <v>480</v>
      </c>
      <c r="C489" s="134">
        <v>1.08</v>
      </c>
      <c r="D489" s="135" t="s">
        <v>14</v>
      </c>
      <c r="E489" s="8"/>
      <c r="F489" s="8">
        <f t="shared" si="7"/>
        <v>0</v>
      </c>
    </row>
    <row r="490" spans="1:6" s="96" customFormat="1" ht="14.25" x14ac:dyDescent="0.2">
      <c r="A490" s="76">
        <v>3.4</v>
      </c>
      <c r="B490" s="133" t="s">
        <v>481</v>
      </c>
      <c r="C490" s="134">
        <v>1.23</v>
      </c>
      <c r="D490" s="135" t="s">
        <v>14</v>
      </c>
      <c r="E490" s="8"/>
      <c r="F490" s="8">
        <f t="shared" si="7"/>
        <v>0</v>
      </c>
    </row>
    <row r="491" spans="1:6" s="96" customFormat="1" ht="14.25" x14ac:dyDescent="0.2">
      <c r="A491" s="76">
        <v>3.5</v>
      </c>
      <c r="B491" s="133" t="s">
        <v>482</v>
      </c>
      <c r="C491" s="134">
        <v>1.1499999999999999</v>
      </c>
      <c r="D491" s="135" t="s">
        <v>14</v>
      </c>
      <c r="E491" s="8"/>
      <c r="F491" s="8">
        <f t="shared" si="7"/>
        <v>0</v>
      </c>
    </row>
    <row r="492" spans="1:6" s="96" customFormat="1" ht="14.25" x14ac:dyDescent="0.2">
      <c r="A492" s="76">
        <v>3.6</v>
      </c>
      <c r="B492" s="133" t="s">
        <v>483</v>
      </c>
      <c r="C492" s="134">
        <v>0.38</v>
      </c>
      <c r="D492" s="135" t="s">
        <v>14</v>
      </c>
      <c r="E492" s="8"/>
      <c r="F492" s="8">
        <f t="shared" si="7"/>
        <v>0</v>
      </c>
    </row>
    <row r="493" spans="1:6" s="96" customFormat="1" ht="14.25" x14ac:dyDescent="0.2">
      <c r="A493" s="76">
        <v>3.7</v>
      </c>
      <c r="B493" s="133" t="s">
        <v>484</v>
      </c>
      <c r="C493" s="134">
        <v>6.38</v>
      </c>
      <c r="D493" s="135" t="s">
        <v>14</v>
      </c>
      <c r="E493" s="8"/>
      <c r="F493" s="8">
        <f t="shared" si="7"/>
        <v>0</v>
      </c>
    </row>
    <row r="494" spans="1:6" s="96" customFormat="1" x14ac:dyDescent="0.2">
      <c r="A494" s="102"/>
      <c r="B494" s="28"/>
      <c r="C494" s="19"/>
      <c r="D494" s="6"/>
      <c r="E494" s="8"/>
      <c r="F494" s="8">
        <f t="shared" si="7"/>
        <v>0</v>
      </c>
    </row>
    <row r="495" spans="1:6" s="96" customFormat="1" x14ac:dyDescent="0.2">
      <c r="A495" s="76">
        <v>4</v>
      </c>
      <c r="B495" s="133" t="s">
        <v>442</v>
      </c>
      <c r="C495" s="134">
        <v>25.37</v>
      </c>
      <c r="D495" s="135" t="s">
        <v>46</v>
      </c>
      <c r="E495" s="8"/>
      <c r="F495" s="8">
        <f t="shared" si="7"/>
        <v>0</v>
      </c>
    </row>
    <row r="496" spans="1:6" s="96" customFormat="1" x14ac:dyDescent="0.2">
      <c r="A496" s="76"/>
      <c r="B496" s="138"/>
      <c r="C496" s="144"/>
      <c r="D496" s="143"/>
      <c r="E496" s="8"/>
      <c r="F496" s="8">
        <f t="shared" si="7"/>
        <v>0</v>
      </c>
    </row>
    <row r="497" spans="1:6" s="96" customFormat="1" x14ac:dyDescent="0.2">
      <c r="A497" s="80">
        <v>5</v>
      </c>
      <c r="B497" s="138" t="s">
        <v>443</v>
      </c>
      <c r="C497" s="144"/>
      <c r="D497" s="143"/>
      <c r="E497" s="8"/>
      <c r="F497" s="8">
        <f t="shared" si="7"/>
        <v>0</v>
      </c>
    </row>
    <row r="498" spans="1:6" s="96" customFormat="1" x14ac:dyDescent="0.2">
      <c r="A498" s="76">
        <v>5.0999999999999996</v>
      </c>
      <c r="B498" s="133" t="s">
        <v>444</v>
      </c>
      <c r="C498" s="134">
        <v>14.04</v>
      </c>
      <c r="D498" s="135" t="s">
        <v>46</v>
      </c>
      <c r="E498" s="8"/>
      <c r="F498" s="8">
        <f t="shared" si="7"/>
        <v>0</v>
      </c>
    </row>
    <row r="499" spans="1:6" s="96" customFormat="1" x14ac:dyDescent="0.2">
      <c r="A499" s="76">
        <v>5.2</v>
      </c>
      <c r="B499" s="133" t="s">
        <v>445</v>
      </c>
      <c r="C499" s="134">
        <v>70.400000000000006</v>
      </c>
      <c r="D499" s="135" t="s">
        <v>46</v>
      </c>
      <c r="E499" s="8"/>
      <c r="F499" s="8">
        <f t="shared" si="7"/>
        <v>0</v>
      </c>
    </row>
    <row r="500" spans="1:6" s="96" customFormat="1" x14ac:dyDescent="0.2">
      <c r="A500" s="76">
        <v>5.3</v>
      </c>
      <c r="B500" s="133" t="s">
        <v>485</v>
      </c>
      <c r="C500" s="134">
        <v>3.12</v>
      </c>
      <c r="D500" s="135" t="s">
        <v>46</v>
      </c>
      <c r="E500" s="8"/>
      <c r="F500" s="8">
        <f t="shared" si="7"/>
        <v>0</v>
      </c>
    </row>
    <row r="501" spans="1:6" s="96" customFormat="1" x14ac:dyDescent="0.2">
      <c r="A501" s="102"/>
      <c r="B501" s="28"/>
      <c r="C501" s="19"/>
      <c r="D501" s="6"/>
      <c r="E501" s="8"/>
      <c r="F501" s="8">
        <f t="shared" si="7"/>
        <v>0</v>
      </c>
    </row>
    <row r="502" spans="1:6" s="96" customFormat="1" x14ac:dyDescent="0.2">
      <c r="A502" s="80">
        <v>7</v>
      </c>
      <c r="B502" s="138" t="s">
        <v>446</v>
      </c>
      <c r="C502" s="144"/>
      <c r="D502" s="143"/>
      <c r="E502" s="8"/>
      <c r="F502" s="8">
        <f t="shared" si="7"/>
        <v>0</v>
      </c>
    </row>
    <row r="503" spans="1:6" s="96" customFormat="1" x14ac:dyDescent="0.2">
      <c r="A503" s="76">
        <v>7.1</v>
      </c>
      <c r="B503" s="133" t="s">
        <v>131</v>
      </c>
      <c r="C503" s="134">
        <v>85.2</v>
      </c>
      <c r="D503" s="135" t="s">
        <v>46</v>
      </c>
      <c r="E503" s="8"/>
      <c r="F503" s="8">
        <f t="shared" si="7"/>
        <v>0</v>
      </c>
    </row>
    <row r="504" spans="1:6" s="96" customFormat="1" x14ac:dyDescent="0.2">
      <c r="A504" s="76">
        <v>7.2</v>
      </c>
      <c r="B504" s="133" t="s">
        <v>129</v>
      </c>
      <c r="C504" s="134">
        <v>80.28</v>
      </c>
      <c r="D504" s="135" t="s">
        <v>46</v>
      </c>
      <c r="E504" s="8"/>
      <c r="F504" s="8">
        <f t="shared" si="7"/>
        <v>0</v>
      </c>
    </row>
    <row r="505" spans="1:6" s="96" customFormat="1" x14ac:dyDescent="0.2">
      <c r="A505" s="152">
        <v>7.3</v>
      </c>
      <c r="B505" s="267" t="s">
        <v>797</v>
      </c>
      <c r="C505" s="268">
        <v>30.36</v>
      </c>
      <c r="D505" s="269" t="s">
        <v>46</v>
      </c>
      <c r="E505" s="43"/>
      <c r="F505" s="43">
        <f t="shared" si="7"/>
        <v>0</v>
      </c>
    </row>
    <row r="506" spans="1:6" s="96" customFormat="1" x14ac:dyDescent="0.2">
      <c r="A506" s="76">
        <v>7.4</v>
      </c>
      <c r="B506" s="133" t="s">
        <v>448</v>
      </c>
      <c r="C506" s="134">
        <v>42.56</v>
      </c>
      <c r="D506" s="135" t="s">
        <v>46</v>
      </c>
      <c r="E506" s="8"/>
      <c r="F506" s="8">
        <f t="shared" si="7"/>
        <v>0</v>
      </c>
    </row>
    <row r="507" spans="1:6" s="96" customFormat="1" x14ac:dyDescent="0.2">
      <c r="A507" s="76">
        <v>7.5</v>
      </c>
      <c r="B507" s="133" t="s">
        <v>345</v>
      </c>
      <c r="C507" s="134">
        <v>25.2</v>
      </c>
      <c r="D507" s="135" t="s">
        <v>46</v>
      </c>
      <c r="E507" s="8"/>
      <c r="F507" s="8">
        <f t="shared" si="7"/>
        <v>0</v>
      </c>
    </row>
    <row r="508" spans="1:6" s="96" customFormat="1" x14ac:dyDescent="0.2">
      <c r="A508" s="76">
        <v>7.6</v>
      </c>
      <c r="B508" s="133" t="s">
        <v>50</v>
      </c>
      <c r="C508" s="134">
        <v>86.24</v>
      </c>
      <c r="D508" s="135" t="s">
        <v>18</v>
      </c>
      <c r="E508" s="8"/>
      <c r="F508" s="8">
        <f t="shared" si="7"/>
        <v>0</v>
      </c>
    </row>
    <row r="509" spans="1:6" s="96" customFormat="1" x14ac:dyDescent="0.2">
      <c r="A509" s="76">
        <v>7.7</v>
      </c>
      <c r="B509" s="133" t="s">
        <v>449</v>
      </c>
      <c r="C509" s="134">
        <v>26.4</v>
      </c>
      <c r="D509" s="135" t="s">
        <v>18</v>
      </c>
      <c r="E509" s="8"/>
      <c r="F509" s="8">
        <f t="shared" si="7"/>
        <v>0</v>
      </c>
    </row>
    <row r="510" spans="1:6" s="96" customFormat="1" x14ac:dyDescent="0.2">
      <c r="A510" s="76">
        <v>7.8</v>
      </c>
      <c r="B510" s="133" t="s">
        <v>352</v>
      </c>
      <c r="C510" s="134">
        <v>195.84000000000003</v>
      </c>
      <c r="D510" s="135" t="s">
        <v>46</v>
      </c>
      <c r="E510" s="8"/>
      <c r="F510" s="8">
        <f t="shared" si="7"/>
        <v>0</v>
      </c>
    </row>
    <row r="511" spans="1:6" s="96" customFormat="1" x14ac:dyDescent="0.2">
      <c r="A511" s="76">
        <v>7.9</v>
      </c>
      <c r="B511" s="133" t="s">
        <v>450</v>
      </c>
      <c r="C511" s="134">
        <v>165.48000000000002</v>
      </c>
      <c r="D511" s="135" t="s">
        <v>46</v>
      </c>
      <c r="E511" s="8"/>
      <c r="F511" s="8">
        <f t="shared" si="7"/>
        <v>0</v>
      </c>
    </row>
    <row r="512" spans="1:6" s="96" customFormat="1" x14ac:dyDescent="0.2">
      <c r="A512" s="102"/>
      <c r="B512" s="28"/>
      <c r="C512" s="19"/>
      <c r="D512" s="6"/>
      <c r="E512" s="8"/>
      <c r="F512" s="8">
        <f t="shared" si="7"/>
        <v>0</v>
      </c>
    </row>
    <row r="513" spans="1:6" s="96" customFormat="1" x14ac:dyDescent="0.2">
      <c r="A513" s="80">
        <v>8</v>
      </c>
      <c r="B513" s="138" t="s">
        <v>452</v>
      </c>
      <c r="C513" s="134"/>
      <c r="D513" s="135"/>
      <c r="E513" s="8"/>
      <c r="F513" s="8">
        <f t="shared" si="7"/>
        <v>0</v>
      </c>
    </row>
    <row r="514" spans="1:6" s="252" customFormat="1" x14ac:dyDescent="0.2">
      <c r="A514" s="248">
        <v>8.1</v>
      </c>
      <c r="B514" s="249" t="s">
        <v>793</v>
      </c>
      <c r="C514" s="250">
        <v>1</v>
      </c>
      <c r="D514" s="251" t="s">
        <v>5</v>
      </c>
      <c r="E514" s="233"/>
      <c r="F514" s="233">
        <f t="shared" si="7"/>
        <v>0</v>
      </c>
    </row>
    <row r="515" spans="1:6" s="96" customFormat="1" x14ac:dyDescent="0.2">
      <c r="A515" s="76"/>
      <c r="B515" s="133"/>
      <c r="C515" s="134"/>
      <c r="D515" s="135"/>
      <c r="E515" s="8"/>
      <c r="F515" s="8">
        <f t="shared" si="7"/>
        <v>0</v>
      </c>
    </row>
    <row r="516" spans="1:6" s="96" customFormat="1" x14ac:dyDescent="0.2">
      <c r="A516" s="27">
        <v>9</v>
      </c>
      <c r="B516" s="287" t="s">
        <v>486</v>
      </c>
      <c r="C516" s="288"/>
      <c r="D516" s="289"/>
      <c r="E516" s="466"/>
      <c r="F516" s="8">
        <f t="shared" si="7"/>
        <v>0</v>
      </c>
    </row>
    <row r="517" spans="1:6" s="96" customFormat="1" x14ac:dyDescent="0.2">
      <c r="A517" s="102">
        <v>9.1</v>
      </c>
      <c r="B517" s="285" t="s">
        <v>487</v>
      </c>
      <c r="C517" s="288">
        <v>2</v>
      </c>
      <c r="D517" s="289" t="s">
        <v>5</v>
      </c>
      <c r="E517" s="466"/>
      <c r="F517" s="8">
        <f t="shared" si="7"/>
        <v>0</v>
      </c>
    </row>
    <row r="518" spans="1:6" s="96" customFormat="1" x14ac:dyDescent="0.2">
      <c r="A518" s="102">
        <v>9.1999999999999993</v>
      </c>
      <c r="B518" s="290" t="s">
        <v>488</v>
      </c>
      <c r="C518" s="288">
        <v>1</v>
      </c>
      <c r="D518" s="289" t="s">
        <v>5</v>
      </c>
      <c r="E518" s="466"/>
      <c r="F518" s="8">
        <f t="shared" si="7"/>
        <v>0</v>
      </c>
    </row>
    <row r="519" spans="1:6" s="96" customFormat="1" x14ac:dyDescent="0.2">
      <c r="A519" s="102">
        <v>9.3000000000000007</v>
      </c>
      <c r="B519" s="290" t="s">
        <v>489</v>
      </c>
      <c r="C519" s="288">
        <v>2</v>
      </c>
      <c r="D519" s="289" t="s">
        <v>5</v>
      </c>
      <c r="E519" s="466"/>
      <c r="F519" s="8">
        <f t="shared" si="7"/>
        <v>0</v>
      </c>
    </row>
    <row r="520" spans="1:6" s="96" customFormat="1" ht="25.5" x14ac:dyDescent="0.2">
      <c r="A520" s="102">
        <v>9.4</v>
      </c>
      <c r="B520" s="290" t="s">
        <v>490</v>
      </c>
      <c r="C520" s="288">
        <v>1</v>
      </c>
      <c r="D520" s="289" t="s">
        <v>5</v>
      </c>
      <c r="E520" s="466"/>
      <c r="F520" s="8">
        <f t="shared" si="7"/>
        <v>0</v>
      </c>
    </row>
    <row r="521" spans="1:6" s="96" customFormat="1" x14ac:dyDescent="0.2">
      <c r="A521" s="102"/>
      <c r="B521" s="28"/>
      <c r="C521" s="19"/>
      <c r="D521" s="6"/>
      <c r="E521" s="8"/>
      <c r="F521" s="8">
        <f t="shared" si="7"/>
        <v>0</v>
      </c>
    </row>
    <row r="522" spans="1:6" s="10" customFormat="1" x14ac:dyDescent="0.2">
      <c r="A522" s="109"/>
      <c r="B522" s="136"/>
      <c r="C522" s="70"/>
      <c r="D522" s="71"/>
      <c r="E522" s="7"/>
      <c r="F522" s="8">
        <f t="shared" ref="F522:F553" si="8">ROUND((C522*E522),2)</f>
        <v>0</v>
      </c>
    </row>
    <row r="523" spans="1:6" s="10" customFormat="1" x14ac:dyDescent="0.2">
      <c r="A523" s="27" t="s">
        <v>493</v>
      </c>
      <c r="B523" s="291" t="s">
        <v>494</v>
      </c>
      <c r="C523" s="292"/>
      <c r="D523" s="293"/>
      <c r="E523" s="467"/>
      <c r="F523" s="8">
        <f t="shared" si="8"/>
        <v>0</v>
      </c>
    </row>
    <row r="524" spans="1:6" s="10" customFormat="1" x14ac:dyDescent="0.2">
      <c r="A524" s="102"/>
      <c r="B524" s="294"/>
      <c r="C524" s="286"/>
      <c r="D524" s="289"/>
      <c r="E524" s="466"/>
      <c r="F524" s="8">
        <f t="shared" si="8"/>
        <v>0</v>
      </c>
    </row>
    <row r="525" spans="1:6" s="10" customFormat="1" x14ac:dyDescent="0.2">
      <c r="A525" s="102">
        <v>1</v>
      </c>
      <c r="B525" s="295" t="s">
        <v>312</v>
      </c>
      <c r="C525" s="286">
        <v>1</v>
      </c>
      <c r="D525" s="289" t="s">
        <v>5</v>
      </c>
      <c r="E525" s="466"/>
      <c r="F525" s="8">
        <f t="shared" si="8"/>
        <v>0</v>
      </c>
    </row>
    <row r="526" spans="1:6" s="10" customFormat="1" x14ac:dyDescent="0.2">
      <c r="A526" s="102"/>
      <c r="B526" s="295"/>
      <c r="C526" s="286"/>
      <c r="D526" s="289"/>
      <c r="E526" s="466"/>
      <c r="F526" s="8">
        <f t="shared" si="8"/>
        <v>0</v>
      </c>
    </row>
    <row r="527" spans="1:6" s="10" customFormat="1" x14ac:dyDescent="0.2">
      <c r="A527" s="102">
        <v>2</v>
      </c>
      <c r="B527" s="296" t="s">
        <v>495</v>
      </c>
      <c r="C527" s="286"/>
      <c r="D527" s="289"/>
      <c r="E527" s="466"/>
      <c r="F527" s="8">
        <f t="shared" si="8"/>
        <v>0</v>
      </c>
    </row>
    <row r="528" spans="1:6" s="10" customFormat="1" x14ac:dyDescent="0.2">
      <c r="A528" s="102">
        <v>2.1</v>
      </c>
      <c r="B528" s="76" t="s">
        <v>496</v>
      </c>
      <c r="C528" s="286">
        <v>13.72</v>
      </c>
      <c r="D528" s="289" t="s">
        <v>497</v>
      </c>
      <c r="E528" s="466"/>
      <c r="F528" s="8">
        <f t="shared" si="8"/>
        <v>0</v>
      </c>
    </row>
    <row r="529" spans="1:6" s="10" customFormat="1" x14ac:dyDescent="0.2">
      <c r="A529" s="102">
        <v>2.2000000000000002</v>
      </c>
      <c r="B529" s="297" t="s">
        <v>498</v>
      </c>
      <c r="C529" s="286">
        <v>8.82</v>
      </c>
      <c r="D529" s="289" t="s">
        <v>497</v>
      </c>
      <c r="E529" s="466"/>
      <c r="F529" s="8">
        <f t="shared" si="8"/>
        <v>0</v>
      </c>
    </row>
    <row r="530" spans="1:6" s="10" customFormat="1" x14ac:dyDescent="0.2">
      <c r="A530" s="102">
        <v>2.2999999999999998</v>
      </c>
      <c r="B530" s="298" t="s">
        <v>499</v>
      </c>
      <c r="C530" s="286">
        <v>5.88</v>
      </c>
      <c r="D530" s="289" t="s">
        <v>497</v>
      </c>
      <c r="E530" s="466"/>
      <c r="F530" s="8">
        <f t="shared" si="8"/>
        <v>0</v>
      </c>
    </row>
    <row r="531" spans="1:6" s="10" customFormat="1" x14ac:dyDescent="0.2">
      <c r="A531" s="102"/>
      <c r="B531" s="299"/>
      <c r="C531" s="286"/>
      <c r="D531" s="289"/>
      <c r="E531" s="466"/>
      <c r="F531" s="8">
        <f t="shared" si="8"/>
        <v>0</v>
      </c>
    </row>
    <row r="532" spans="1:6" s="10" customFormat="1" x14ac:dyDescent="0.2">
      <c r="A532" s="27">
        <v>3</v>
      </c>
      <c r="B532" s="300" t="s">
        <v>500</v>
      </c>
      <c r="C532" s="286"/>
      <c r="D532" s="289"/>
      <c r="E532" s="466"/>
      <c r="F532" s="8">
        <f t="shared" si="8"/>
        <v>0</v>
      </c>
    </row>
    <row r="533" spans="1:6" s="10" customFormat="1" x14ac:dyDescent="0.2">
      <c r="A533" s="102">
        <v>3.1</v>
      </c>
      <c r="B533" s="295" t="s">
        <v>501</v>
      </c>
      <c r="C533" s="286">
        <v>1.41</v>
      </c>
      <c r="D533" s="289" t="s">
        <v>497</v>
      </c>
      <c r="E533" s="466"/>
      <c r="F533" s="8">
        <f t="shared" si="8"/>
        <v>0</v>
      </c>
    </row>
    <row r="534" spans="1:6" s="10" customFormat="1" x14ac:dyDescent="0.2">
      <c r="A534" s="102">
        <v>3.2</v>
      </c>
      <c r="B534" s="295" t="s">
        <v>502</v>
      </c>
      <c r="C534" s="301">
        <v>3.02</v>
      </c>
      <c r="D534" s="289" t="s">
        <v>497</v>
      </c>
      <c r="E534" s="468"/>
      <c r="F534" s="8">
        <f t="shared" si="8"/>
        <v>0</v>
      </c>
    </row>
    <row r="535" spans="1:6" s="10" customFormat="1" x14ac:dyDescent="0.2">
      <c r="A535" s="102">
        <v>3.3</v>
      </c>
      <c r="B535" s="302" t="s">
        <v>503</v>
      </c>
      <c r="C535" s="301">
        <v>0.66</v>
      </c>
      <c r="D535" s="289" t="s">
        <v>497</v>
      </c>
      <c r="E535" s="468"/>
      <c r="F535" s="8">
        <f t="shared" si="8"/>
        <v>0</v>
      </c>
    </row>
    <row r="536" spans="1:6" s="10" customFormat="1" x14ac:dyDescent="0.2">
      <c r="A536" s="102">
        <v>3.4</v>
      </c>
      <c r="B536" s="302" t="s">
        <v>504</v>
      </c>
      <c r="C536" s="301">
        <v>1.32</v>
      </c>
      <c r="D536" s="289" t="s">
        <v>497</v>
      </c>
      <c r="E536" s="468"/>
      <c r="F536" s="8">
        <f t="shared" si="8"/>
        <v>0</v>
      </c>
    </row>
    <row r="537" spans="1:6" s="10" customFormat="1" ht="15" customHeight="1" x14ac:dyDescent="0.2">
      <c r="A537" s="102">
        <v>3.5</v>
      </c>
      <c r="B537" s="301" t="s">
        <v>505</v>
      </c>
      <c r="C537" s="303">
        <v>0.59</v>
      </c>
      <c r="D537" s="289" t="s">
        <v>497</v>
      </c>
      <c r="E537" s="468"/>
      <c r="F537" s="8">
        <f t="shared" si="8"/>
        <v>0</v>
      </c>
    </row>
    <row r="538" spans="1:6" s="10" customFormat="1" x14ac:dyDescent="0.2">
      <c r="A538" s="102">
        <v>3.6</v>
      </c>
      <c r="B538" s="301" t="s">
        <v>506</v>
      </c>
      <c r="C538" s="303">
        <v>0.42</v>
      </c>
      <c r="D538" s="289" t="s">
        <v>497</v>
      </c>
      <c r="E538" s="468"/>
      <c r="F538" s="8">
        <f t="shared" si="8"/>
        <v>0</v>
      </c>
    </row>
    <row r="539" spans="1:6" s="10" customFormat="1" ht="12.75" customHeight="1" x14ac:dyDescent="0.2">
      <c r="A539" s="102">
        <v>3.7</v>
      </c>
      <c r="B539" s="301" t="s">
        <v>507</v>
      </c>
      <c r="C539" s="303">
        <v>1.25</v>
      </c>
      <c r="D539" s="289" t="s">
        <v>497</v>
      </c>
      <c r="E539" s="468"/>
      <c r="F539" s="8">
        <f t="shared" si="8"/>
        <v>0</v>
      </c>
    </row>
    <row r="540" spans="1:6" s="10" customFormat="1" x14ac:dyDescent="0.2">
      <c r="A540" s="102">
        <v>3.8</v>
      </c>
      <c r="B540" s="301" t="s">
        <v>508</v>
      </c>
      <c r="C540" s="303">
        <v>0.32</v>
      </c>
      <c r="D540" s="289" t="s">
        <v>497</v>
      </c>
      <c r="E540" s="468"/>
      <c r="F540" s="8">
        <f t="shared" si="8"/>
        <v>0</v>
      </c>
    </row>
    <row r="541" spans="1:6" s="10" customFormat="1" x14ac:dyDescent="0.2">
      <c r="A541" s="102">
        <v>3.9</v>
      </c>
      <c r="B541" s="304" t="s">
        <v>509</v>
      </c>
      <c r="C541" s="288">
        <v>2.2999999999999998</v>
      </c>
      <c r="D541" s="289" t="s">
        <v>497</v>
      </c>
      <c r="E541" s="466"/>
      <c r="F541" s="8">
        <f t="shared" si="8"/>
        <v>0</v>
      </c>
    </row>
    <row r="542" spans="1:6" s="10" customFormat="1" x14ac:dyDescent="0.2">
      <c r="A542" s="115">
        <v>3.1</v>
      </c>
      <c r="B542" s="304" t="s">
        <v>510</v>
      </c>
      <c r="C542" s="288">
        <v>2.98</v>
      </c>
      <c r="D542" s="289" t="s">
        <v>497</v>
      </c>
      <c r="E542" s="466"/>
      <c r="F542" s="8">
        <f t="shared" si="8"/>
        <v>0</v>
      </c>
    </row>
    <row r="543" spans="1:6" s="10" customFormat="1" x14ac:dyDescent="0.2">
      <c r="A543" s="115">
        <v>3.11</v>
      </c>
      <c r="B543" s="305" t="s">
        <v>511</v>
      </c>
      <c r="C543" s="288">
        <v>0.71</v>
      </c>
      <c r="D543" s="289" t="s">
        <v>497</v>
      </c>
      <c r="E543" s="466"/>
      <c r="F543" s="8">
        <f t="shared" si="8"/>
        <v>0</v>
      </c>
    </row>
    <row r="544" spans="1:6" s="10" customFormat="1" x14ac:dyDescent="0.2">
      <c r="A544" s="102"/>
      <c r="B544" s="305"/>
      <c r="C544" s="288"/>
      <c r="D544" s="289"/>
      <c r="E544" s="466"/>
      <c r="F544" s="8">
        <f t="shared" si="8"/>
        <v>0</v>
      </c>
    </row>
    <row r="545" spans="1:6" s="10" customFormat="1" x14ac:dyDescent="0.2">
      <c r="A545" s="27">
        <v>4</v>
      </c>
      <c r="B545" s="287" t="s">
        <v>512</v>
      </c>
      <c r="C545" s="288"/>
      <c r="D545" s="289"/>
      <c r="E545" s="466"/>
      <c r="F545" s="8">
        <f t="shared" si="8"/>
        <v>0</v>
      </c>
    </row>
    <row r="546" spans="1:6" s="10" customFormat="1" x14ac:dyDescent="0.2">
      <c r="A546" s="102">
        <v>4.0999999999999996</v>
      </c>
      <c r="B546" s="285" t="s">
        <v>513</v>
      </c>
      <c r="C546" s="288">
        <v>15.23</v>
      </c>
      <c r="D546" s="289" t="s">
        <v>514</v>
      </c>
      <c r="E546" s="466"/>
      <c r="F546" s="8">
        <f t="shared" si="8"/>
        <v>0</v>
      </c>
    </row>
    <row r="547" spans="1:6" s="10" customFormat="1" x14ac:dyDescent="0.2">
      <c r="A547" s="102">
        <v>4.2</v>
      </c>
      <c r="B547" s="285" t="s">
        <v>515</v>
      </c>
      <c r="C547" s="288">
        <v>16.8</v>
      </c>
      <c r="D547" s="289" t="s">
        <v>514</v>
      </c>
      <c r="E547" s="466"/>
      <c r="F547" s="8">
        <f t="shared" si="8"/>
        <v>0</v>
      </c>
    </row>
    <row r="548" spans="1:6" s="10" customFormat="1" x14ac:dyDescent="0.2">
      <c r="A548" s="102">
        <v>4.3</v>
      </c>
      <c r="B548" s="285" t="s">
        <v>345</v>
      </c>
      <c r="C548" s="286">
        <v>19.399999999999999</v>
      </c>
      <c r="D548" s="289" t="s">
        <v>18</v>
      </c>
      <c r="E548" s="466"/>
      <c r="F548" s="8">
        <f t="shared" si="8"/>
        <v>0</v>
      </c>
    </row>
    <row r="549" spans="1:6" s="10" customFormat="1" x14ac:dyDescent="0.2">
      <c r="A549" s="102"/>
      <c r="B549" s="285"/>
      <c r="C549" s="308"/>
      <c r="D549" s="289"/>
      <c r="E549" s="466"/>
      <c r="F549" s="8">
        <f t="shared" si="8"/>
        <v>0</v>
      </c>
    </row>
    <row r="550" spans="1:6" s="10" customFormat="1" x14ac:dyDescent="0.2">
      <c r="A550" s="27">
        <v>5</v>
      </c>
      <c r="B550" s="287" t="s">
        <v>446</v>
      </c>
      <c r="C550" s="288"/>
      <c r="D550" s="289"/>
      <c r="E550" s="466"/>
      <c r="F550" s="8">
        <f t="shared" si="8"/>
        <v>0</v>
      </c>
    </row>
    <row r="551" spans="1:6" s="10" customFormat="1" x14ac:dyDescent="0.2">
      <c r="A551" s="102">
        <v>5.0999999999999996</v>
      </c>
      <c r="B551" s="285" t="s">
        <v>342</v>
      </c>
      <c r="C551" s="288">
        <v>25.92</v>
      </c>
      <c r="D551" s="289" t="s">
        <v>514</v>
      </c>
      <c r="E551" s="466"/>
      <c r="F551" s="8">
        <f t="shared" si="8"/>
        <v>0</v>
      </c>
    </row>
    <row r="552" spans="1:6" s="10" customFormat="1" x14ac:dyDescent="0.2">
      <c r="A552" s="102">
        <v>5.2</v>
      </c>
      <c r="B552" s="285" t="s">
        <v>97</v>
      </c>
      <c r="C552" s="288">
        <v>24.67</v>
      </c>
      <c r="D552" s="289" t="s">
        <v>514</v>
      </c>
      <c r="E552" s="466"/>
      <c r="F552" s="8">
        <f t="shared" si="8"/>
        <v>0</v>
      </c>
    </row>
    <row r="553" spans="1:6" s="10" customFormat="1" x14ac:dyDescent="0.2">
      <c r="A553" s="102">
        <v>5.3</v>
      </c>
      <c r="B553" s="285" t="s">
        <v>516</v>
      </c>
      <c r="C553" s="288">
        <v>19.399999999999999</v>
      </c>
      <c r="D553" s="289" t="s">
        <v>514</v>
      </c>
      <c r="E553" s="466"/>
      <c r="F553" s="8">
        <f t="shared" si="8"/>
        <v>0</v>
      </c>
    </row>
    <row r="554" spans="1:6" s="10" customFormat="1" x14ac:dyDescent="0.2">
      <c r="A554" s="102">
        <v>5.4</v>
      </c>
      <c r="B554" s="285" t="s">
        <v>517</v>
      </c>
      <c r="C554" s="288">
        <v>21.89</v>
      </c>
      <c r="D554" s="289" t="s">
        <v>514</v>
      </c>
      <c r="E554" s="466"/>
      <c r="F554" s="8">
        <f t="shared" ref="F554:F598" si="9">ROUND((C554*E554),2)</f>
        <v>0</v>
      </c>
    </row>
    <row r="555" spans="1:6" s="10" customFormat="1" x14ac:dyDescent="0.2">
      <c r="A555" s="102">
        <v>5.5</v>
      </c>
      <c r="B555" s="285" t="s">
        <v>133</v>
      </c>
      <c r="C555" s="288">
        <v>118</v>
      </c>
      <c r="D555" s="289" t="s">
        <v>18</v>
      </c>
      <c r="E555" s="466"/>
      <c r="F555" s="8">
        <f t="shared" si="9"/>
        <v>0</v>
      </c>
    </row>
    <row r="556" spans="1:6" s="10" customFormat="1" x14ac:dyDescent="0.2">
      <c r="A556" s="102">
        <v>5.6</v>
      </c>
      <c r="B556" s="304" t="s">
        <v>449</v>
      </c>
      <c r="C556" s="288">
        <v>18.8</v>
      </c>
      <c r="D556" s="289" t="s">
        <v>18</v>
      </c>
      <c r="E556" s="466"/>
      <c r="F556" s="8">
        <f t="shared" si="9"/>
        <v>0</v>
      </c>
    </row>
    <row r="557" spans="1:6" s="10" customFormat="1" x14ac:dyDescent="0.2">
      <c r="A557" s="102">
        <v>5.7</v>
      </c>
      <c r="B557" s="285" t="s">
        <v>518</v>
      </c>
      <c r="C557" s="288">
        <v>103.59</v>
      </c>
      <c r="D557" s="289" t="s">
        <v>514</v>
      </c>
      <c r="E557" s="466"/>
      <c r="F557" s="8">
        <f t="shared" si="9"/>
        <v>0</v>
      </c>
    </row>
    <row r="558" spans="1:6" s="10" customFormat="1" x14ac:dyDescent="0.2">
      <c r="A558" s="102">
        <v>5.8</v>
      </c>
      <c r="B558" s="285" t="s">
        <v>519</v>
      </c>
      <c r="C558" s="288">
        <v>16.989999999999998</v>
      </c>
      <c r="D558" s="289" t="s">
        <v>514</v>
      </c>
      <c r="E558" s="466"/>
      <c r="F558" s="8">
        <f t="shared" si="9"/>
        <v>0</v>
      </c>
    </row>
    <row r="559" spans="1:6" s="10" customFormat="1" x14ac:dyDescent="0.2">
      <c r="A559" s="102"/>
      <c r="B559" s="287"/>
      <c r="C559" s="288"/>
      <c r="D559" s="289"/>
      <c r="E559" s="466"/>
      <c r="F559" s="8">
        <f t="shared" si="9"/>
        <v>0</v>
      </c>
    </row>
    <row r="560" spans="1:6" s="10" customFormat="1" x14ac:dyDescent="0.2">
      <c r="A560" s="102">
        <v>6</v>
      </c>
      <c r="B560" s="285" t="s">
        <v>520</v>
      </c>
      <c r="C560" s="288">
        <v>12</v>
      </c>
      <c r="D560" s="289" t="s">
        <v>514</v>
      </c>
      <c r="E560" s="466"/>
      <c r="F560" s="8">
        <f t="shared" si="9"/>
        <v>0</v>
      </c>
    </row>
    <row r="561" spans="1:6" s="10" customFormat="1" x14ac:dyDescent="0.2">
      <c r="A561" s="102"/>
      <c r="B561" s="285"/>
      <c r="C561" s="288"/>
      <c r="D561" s="289"/>
      <c r="E561" s="466"/>
      <c r="F561" s="8">
        <f t="shared" si="9"/>
        <v>0</v>
      </c>
    </row>
    <row r="562" spans="1:6" s="10" customFormat="1" x14ac:dyDescent="0.2">
      <c r="A562" s="102">
        <v>7</v>
      </c>
      <c r="B562" s="285" t="s">
        <v>384</v>
      </c>
      <c r="C562" s="288">
        <v>1</v>
      </c>
      <c r="D562" s="289" t="s">
        <v>5</v>
      </c>
      <c r="E562" s="466"/>
      <c r="F562" s="8">
        <f t="shared" si="9"/>
        <v>0</v>
      </c>
    </row>
    <row r="563" spans="1:6" s="10" customFormat="1" x14ac:dyDescent="0.2">
      <c r="A563" s="102"/>
      <c r="B563" s="285"/>
      <c r="C563" s="288"/>
      <c r="D563" s="289"/>
      <c r="E563" s="466"/>
      <c r="F563" s="8">
        <f t="shared" si="9"/>
        <v>0</v>
      </c>
    </row>
    <row r="564" spans="1:6" s="10" customFormat="1" x14ac:dyDescent="0.2">
      <c r="A564" s="27">
        <v>8</v>
      </c>
      <c r="B564" s="287" t="s">
        <v>521</v>
      </c>
      <c r="C564" s="288"/>
      <c r="D564" s="289"/>
      <c r="E564" s="466"/>
      <c r="F564" s="8">
        <f t="shared" si="9"/>
        <v>0</v>
      </c>
    </row>
    <row r="565" spans="1:6" s="10" customFormat="1" x14ac:dyDescent="0.2">
      <c r="A565" s="102">
        <v>8.1</v>
      </c>
      <c r="B565" s="285" t="s">
        <v>522</v>
      </c>
      <c r="C565" s="288">
        <v>930</v>
      </c>
      <c r="D565" s="289" t="s">
        <v>523</v>
      </c>
      <c r="E565" s="466"/>
      <c r="F565" s="8">
        <f t="shared" si="9"/>
        <v>0</v>
      </c>
    </row>
    <row r="566" spans="1:6" s="10" customFormat="1" x14ac:dyDescent="0.2">
      <c r="A566" s="105">
        <v>8.1999999999999993</v>
      </c>
      <c r="B566" s="538" t="s">
        <v>524</v>
      </c>
      <c r="C566" s="306">
        <v>127.5</v>
      </c>
      <c r="D566" s="307" t="s">
        <v>523</v>
      </c>
      <c r="E566" s="469"/>
      <c r="F566" s="43">
        <f t="shared" si="9"/>
        <v>0</v>
      </c>
    </row>
    <row r="567" spans="1:6" s="10" customFormat="1" x14ac:dyDescent="0.2">
      <c r="A567" s="102">
        <v>8.3000000000000007</v>
      </c>
      <c r="B567" s="47" t="s">
        <v>525</v>
      </c>
      <c r="C567" s="288">
        <v>6</v>
      </c>
      <c r="D567" s="289" t="s">
        <v>5</v>
      </c>
      <c r="E567" s="466"/>
      <c r="F567" s="8">
        <f t="shared" si="9"/>
        <v>0</v>
      </c>
    </row>
    <row r="568" spans="1:6" s="10" customFormat="1" x14ac:dyDescent="0.2">
      <c r="A568" s="102">
        <v>8.4</v>
      </c>
      <c r="B568" s="47" t="s">
        <v>526</v>
      </c>
      <c r="C568" s="288">
        <v>8</v>
      </c>
      <c r="D568" s="289" t="s">
        <v>5</v>
      </c>
      <c r="E568" s="466"/>
      <c r="F568" s="8">
        <f t="shared" si="9"/>
        <v>0</v>
      </c>
    </row>
    <row r="569" spans="1:6" s="10" customFormat="1" x14ac:dyDescent="0.2">
      <c r="A569" s="102">
        <v>8.5</v>
      </c>
      <c r="B569" s="47" t="s">
        <v>527</v>
      </c>
      <c r="C569" s="286">
        <v>1</v>
      </c>
      <c r="D569" s="289" t="s">
        <v>5</v>
      </c>
      <c r="E569" s="466"/>
      <c r="F569" s="8">
        <f t="shared" si="9"/>
        <v>0</v>
      </c>
    </row>
    <row r="570" spans="1:6" s="10" customFormat="1" x14ac:dyDescent="0.2">
      <c r="A570" s="102">
        <v>8.6</v>
      </c>
      <c r="B570" s="285" t="s">
        <v>528</v>
      </c>
      <c r="C570" s="288">
        <v>1</v>
      </c>
      <c r="D570" s="289" t="s">
        <v>5</v>
      </c>
      <c r="E570" s="466"/>
      <c r="F570" s="8">
        <f t="shared" si="9"/>
        <v>0</v>
      </c>
    </row>
    <row r="571" spans="1:6" s="10" customFormat="1" x14ac:dyDescent="0.2">
      <c r="A571" s="102"/>
      <c r="B571" s="285"/>
      <c r="C571" s="288"/>
      <c r="D571" s="289"/>
      <c r="E571" s="466"/>
      <c r="F571" s="8">
        <f t="shared" si="9"/>
        <v>0</v>
      </c>
    </row>
    <row r="572" spans="1:6" s="10" customFormat="1" x14ac:dyDescent="0.2">
      <c r="A572" s="27">
        <v>9</v>
      </c>
      <c r="B572" s="287" t="s">
        <v>486</v>
      </c>
      <c r="C572" s="288"/>
      <c r="D572" s="289"/>
      <c r="E572" s="466"/>
      <c r="F572" s="8">
        <f t="shared" si="9"/>
        <v>0</v>
      </c>
    </row>
    <row r="573" spans="1:6" s="10" customFormat="1" x14ac:dyDescent="0.2">
      <c r="A573" s="102">
        <v>9.1</v>
      </c>
      <c r="B573" s="285" t="s">
        <v>487</v>
      </c>
      <c r="C573" s="288">
        <v>2</v>
      </c>
      <c r="D573" s="289" t="s">
        <v>5</v>
      </c>
      <c r="E573" s="466"/>
      <c r="F573" s="8">
        <f t="shared" si="9"/>
        <v>0</v>
      </c>
    </row>
    <row r="574" spans="1:6" s="10" customFormat="1" x14ac:dyDescent="0.2">
      <c r="A574" s="102">
        <v>9.1999999999999993</v>
      </c>
      <c r="B574" s="290" t="s">
        <v>488</v>
      </c>
      <c r="C574" s="288">
        <v>1</v>
      </c>
      <c r="D574" s="289" t="s">
        <v>5</v>
      </c>
      <c r="E574" s="466"/>
      <c r="F574" s="8">
        <f t="shared" si="9"/>
        <v>0</v>
      </c>
    </row>
    <row r="575" spans="1:6" s="10" customFormat="1" x14ac:dyDescent="0.2">
      <c r="A575" s="102">
        <v>9.3000000000000007</v>
      </c>
      <c r="B575" s="290" t="s">
        <v>489</v>
      </c>
      <c r="C575" s="288">
        <v>2</v>
      </c>
      <c r="D575" s="289" t="s">
        <v>5</v>
      </c>
      <c r="E575" s="466"/>
      <c r="F575" s="8">
        <f t="shared" si="9"/>
        <v>0</v>
      </c>
    </row>
    <row r="576" spans="1:6" s="10" customFormat="1" ht="25.5" x14ac:dyDescent="0.2">
      <c r="A576" s="102">
        <v>9.4</v>
      </c>
      <c r="B576" s="290" t="s">
        <v>490</v>
      </c>
      <c r="C576" s="288">
        <v>1</v>
      </c>
      <c r="D576" s="289" t="s">
        <v>5</v>
      </c>
      <c r="E576" s="466"/>
      <c r="F576" s="8">
        <f t="shared" si="9"/>
        <v>0</v>
      </c>
    </row>
    <row r="577" spans="1:6" s="10" customFormat="1" x14ac:dyDescent="0.2">
      <c r="A577" s="102"/>
      <c r="B577" s="285"/>
      <c r="C577" s="288"/>
      <c r="D577" s="289"/>
      <c r="E577" s="466"/>
      <c r="F577" s="8">
        <f t="shared" si="9"/>
        <v>0</v>
      </c>
    </row>
    <row r="578" spans="1:6" s="10" customFormat="1" x14ac:dyDescent="0.2">
      <c r="A578" s="27">
        <v>10</v>
      </c>
      <c r="B578" s="309" t="s">
        <v>529</v>
      </c>
      <c r="C578" s="288"/>
      <c r="D578" s="289"/>
      <c r="E578" s="466"/>
      <c r="F578" s="8">
        <f t="shared" si="9"/>
        <v>0</v>
      </c>
    </row>
    <row r="579" spans="1:6" s="10" customFormat="1" ht="39.75" customHeight="1" x14ac:dyDescent="0.2">
      <c r="A579" s="102">
        <v>10.1</v>
      </c>
      <c r="B579" s="290" t="s">
        <v>530</v>
      </c>
      <c r="C579" s="288">
        <v>2</v>
      </c>
      <c r="D579" s="289" t="s">
        <v>5</v>
      </c>
      <c r="E579" s="466"/>
      <c r="F579" s="8">
        <f t="shared" si="9"/>
        <v>0</v>
      </c>
    </row>
    <row r="580" spans="1:6" s="10" customFormat="1" x14ac:dyDescent="0.2">
      <c r="A580" s="102">
        <v>10.199999999999999</v>
      </c>
      <c r="B580" s="290" t="s">
        <v>531</v>
      </c>
      <c r="C580" s="288">
        <v>2</v>
      </c>
      <c r="D580" s="289" t="s">
        <v>5</v>
      </c>
      <c r="E580" s="466"/>
      <c r="F580" s="8">
        <f t="shared" si="9"/>
        <v>0</v>
      </c>
    </row>
    <row r="581" spans="1:6" s="10" customFormat="1" x14ac:dyDescent="0.2">
      <c r="A581" s="102">
        <v>10.3</v>
      </c>
      <c r="B581" s="285" t="s">
        <v>532</v>
      </c>
      <c r="C581" s="288">
        <v>1</v>
      </c>
      <c r="D581" s="289" t="s">
        <v>5</v>
      </c>
      <c r="E581" s="466"/>
      <c r="F581" s="8">
        <f t="shared" si="9"/>
        <v>0</v>
      </c>
    </row>
    <row r="582" spans="1:6" s="10" customFormat="1" x14ac:dyDescent="0.2">
      <c r="A582" s="102">
        <v>10.4</v>
      </c>
      <c r="B582" s="285" t="s">
        <v>533</v>
      </c>
      <c r="C582" s="288">
        <v>1</v>
      </c>
      <c r="D582" s="289" t="s">
        <v>5</v>
      </c>
      <c r="E582" s="466"/>
      <c r="F582" s="8">
        <f t="shared" si="9"/>
        <v>0</v>
      </c>
    </row>
    <row r="583" spans="1:6" s="10" customFormat="1" x14ac:dyDescent="0.2">
      <c r="A583" s="102">
        <v>10.5</v>
      </c>
      <c r="B583" s="285" t="s">
        <v>534</v>
      </c>
      <c r="C583" s="288">
        <v>5</v>
      </c>
      <c r="D583" s="289" t="s">
        <v>5</v>
      </c>
      <c r="E583" s="466"/>
      <c r="F583" s="8">
        <f t="shared" si="9"/>
        <v>0</v>
      </c>
    </row>
    <row r="584" spans="1:6" s="10" customFormat="1" x14ac:dyDescent="0.2">
      <c r="A584" s="102">
        <v>10.6</v>
      </c>
      <c r="B584" s="285" t="s">
        <v>535</v>
      </c>
      <c r="C584" s="288">
        <v>4</v>
      </c>
      <c r="D584" s="289" t="s">
        <v>5</v>
      </c>
      <c r="E584" s="466"/>
      <c r="F584" s="8">
        <f t="shared" si="9"/>
        <v>0</v>
      </c>
    </row>
    <row r="585" spans="1:6" s="10" customFormat="1" ht="25.5" x14ac:dyDescent="0.2">
      <c r="A585" s="102">
        <v>10.7</v>
      </c>
      <c r="B585" s="305" t="s">
        <v>536</v>
      </c>
      <c r="C585" s="288">
        <v>1</v>
      </c>
      <c r="D585" s="289" t="s">
        <v>5</v>
      </c>
      <c r="E585" s="466"/>
      <c r="F585" s="8">
        <f t="shared" si="9"/>
        <v>0</v>
      </c>
    </row>
    <row r="586" spans="1:6" s="10" customFormat="1" x14ac:dyDescent="0.2">
      <c r="A586" s="102">
        <v>10.8</v>
      </c>
      <c r="B586" s="285" t="s">
        <v>537</v>
      </c>
      <c r="C586" s="288">
        <v>2</v>
      </c>
      <c r="D586" s="289" t="s">
        <v>5</v>
      </c>
      <c r="E586" s="466"/>
      <c r="F586" s="8">
        <f t="shared" si="9"/>
        <v>0</v>
      </c>
    </row>
    <row r="587" spans="1:6" s="10" customFormat="1" x14ac:dyDescent="0.2">
      <c r="A587" s="102">
        <v>10.9</v>
      </c>
      <c r="B587" s="285" t="s">
        <v>538</v>
      </c>
      <c r="C587" s="288">
        <v>1</v>
      </c>
      <c r="D587" s="289" t="s">
        <v>5</v>
      </c>
      <c r="E587" s="466"/>
      <c r="F587" s="8">
        <f t="shared" si="9"/>
        <v>0</v>
      </c>
    </row>
    <row r="588" spans="1:6" s="10" customFormat="1" ht="25.5" x14ac:dyDescent="0.2">
      <c r="A588" s="115">
        <v>10.1</v>
      </c>
      <c r="B588" s="305" t="s">
        <v>539</v>
      </c>
      <c r="C588" s="288">
        <v>1</v>
      </c>
      <c r="D588" s="289" t="s">
        <v>5</v>
      </c>
      <c r="E588" s="466"/>
      <c r="F588" s="8">
        <f t="shared" si="9"/>
        <v>0</v>
      </c>
    </row>
    <row r="589" spans="1:6" s="10" customFormat="1" ht="25.5" x14ac:dyDescent="0.2">
      <c r="A589" s="115">
        <v>10.11</v>
      </c>
      <c r="B589" s="310" t="s">
        <v>540</v>
      </c>
      <c r="C589" s="288">
        <v>1</v>
      </c>
      <c r="D589" s="289" t="s">
        <v>5</v>
      </c>
      <c r="E589" s="466"/>
      <c r="F589" s="8">
        <f t="shared" si="9"/>
        <v>0</v>
      </c>
    </row>
    <row r="590" spans="1:6" s="10" customFormat="1" x14ac:dyDescent="0.2">
      <c r="A590" s="115">
        <v>10.119999999999999</v>
      </c>
      <c r="B590" s="285" t="s">
        <v>541</v>
      </c>
      <c r="C590" s="288">
        <v>8</v>
      </c>
      <c r="D590" s="289" t="s">
        <v>5</v>
      </c>
      <c r="E590" s="466"/>
      <c r="F590" s="8">
        <f t="shared" si="9"/>
        <v>0</v>
      </c>
    </row>
    <row r="591" spans="1:6" s="10" customFormat="1" x14ac:dyDescent="0.2">
      <c r="A591" s="102"/>
      <c r="B591" s="285"/>
      <c r="C591" s="288"/>
      <c r="D591" s="289"/>
      <c r="E591" s="466"/>
      <c r="F591" s="8">
        <f t="shared" si="9"/>
        <v>0</v>
      </c>
    </row>
    <row r="592" spans="1:6" s="10" customFormat="1" x14ac:dyDescent="0.2">
      <c r="A592" s="27">
        <v>11</v>
      </c>
      <c r="B592" s="287" t="s">
        <v>542</v>
      </c>
      <c r="C592" s="288"/>
      <c r="D592" s="289"/>
      <c r="E592" s="466"/>
      <c r="F592" s="8">
        <f t="shared" si="9"/>
        <v>0</v>
      </c>
    </row>
    <row r="593" spans="1:6" s="10" customFormat="1" x14ac:dyDescent="0.2">
      <c r="A593" s="102">
        <v>11.1</v>
      </c>
      <c r="B593" s="285" t="s">
        <v>543</v>
      </c>
      <c r="C593" s="288">
        <v>45</v>
      </c>
      <c r="D593" s="289" t="s">
        <v>18</v>
      </c>
      <c r="E593" s="466"/>
      <c r="F593" s="8">
        <f t="shared" si="9"/>
        <v>0</v>
      </c>
    </row>
    <row r="594" spans="1:6" s="10" customFormat="1" x14ac:dyDescent="0.2">
      <c r="A594" s="102">
        <v>11.2</v>
      </c>
      <c r="B594" s="285" t="s">
        <v>544</v>
      </c>
      <c r="C594" s="288">
        <v>1</v>
      </c>
      <c r="D594" s="289" t="s">
        <v>5</v>
      </c>
      <c r="E594" s="466"/>
      <c r="F594" s="8">
        <f t="shared" si="9"/>
        <v>0</v>
      </c>
    </row>
    <row r="595" spans="1:6" s="10" customFormat="1" x14ac:dyDescent="0.2">
      <c r="A595" s="102">
        <v>11.3</v>
      </c>
      <c r="B595" s="285" t="s">
        <v>545</v>
      </c>
      <c r="C595" s="288">
        <v>1</v>
      </c>
      <c r="D595" s="289" t="s">
        <v>5</v>
      </c>
      <c r="E595" s="466"/>
      <c r="F595" s="8">
        <f t="shared" si="9"/>
        <v>0</v>
      </c>
    </row>
    <row r="596" spans="1:6" s="10" customFormat="1" x14ac:dyDescent="0.2">
      <c r="A596" s="102">
        <v>11.4</v>
      </c>
      <c r="B596" s="285" t="s">
        <v>528</v>
      </c>
      <c r="C596" s="288">
        <v>1</v>
      </c>
      <c r="D596" s="289" t="s">
        <v>5</v>
      </c>
      <c r="E596" s="466"/>
      <c r="F596" s="8">
        <f t="shared" si="9"/>
        <v>0</v>
      </c>
    </row>
    <row r="597" spans="1:6" s="10" customFormat="1" x14ac:dyDescent="0.2">
      <c r="A597" s="102"/>
      <c r="B597" s="28"/>
      <c r="C597" s="19"/>
      <c r="D597" s="6"/>
      <c r="E597" s="7"/>
      <c r="F597" s="8">
        <f t="shared" si="9"/>
        <v>0</v>
      </c>
    </row>
    <row r="598" spans="1:6" s="10" customFormat="1" x14ac:dyDescent="0.2">
      <c r="A598" s="76">
        <v>12</v>
      </c>
      <c r="B598" s="133" t="s">
        <v>428</v>
      </c>
      <c r="C598" s="134">
        <v>1</v>
      </c>
      <c r="D598" s="135" t="s">
        <v>5</v>
      </c>
      <c r="E598" s="8"/>
      <c r="F598" s="8">
        <f t="shared" si="9"/>
        <v>0</v>
      </c>
    </row>
    <row r="599" spans="1:6" s="10" customFormat="1" x14ac:dyDescent="0.2">
      <c r="A599" s="102"/>
      <c r="B599" s="28"/>
      <c r="C599" s="19"/>
      <c r="D599" s="6"/>
      <c r="E599" s="7"/>
      <c r="F599" s="8"/>
    </row>
    <row r="600" spans="1:6" s="10" customFormat="1" x14ac:dyDescent="0.2">
      <c r="A600" s="311" t="s">
        <v>546</v>
      </c>
      <c r="B600" s="312" t="s">
        <v>547</v>
      </c>
      <c r="C600" s="313"/>
      <c r="D600" s="314"/>
      <c r="E600" s="227"/>
      <c r="F600" s="470"/>
    </row>
    <row r="601" spans="1:6" s="10" customFormat="1" x14ac:dyDescent="0.2">
      <c r="A601" s="315"/>
      <c r="B601" s="316"/>
      <c r="C601" s="313"/>
      <c r="D601" s="314"/>
      <c r="E601" s="227"/>
      <c r="F601" s="470"/>
    </row>
    <row r="602" spans="1:6" s="10" customFormat="1" x14ac:dyDescent="0.2">
      <c r="A602" s="315">
        <v>1</v>
      </c>
      <c r="B602" s="316" t="s">
        <v>312</v>
      </c>
      <c r="C602" s="313">
        <v>1</v>
      </c>
      <c r="D602" s="314" t="s">
        <v>5</v>
      </c>
      <c r="E602" s="227"/>
      <c r="F602" s="470">
        <f>ROUND((C602*E602),2)</f>
        <v>0</v>
      </c>
    </row>
    <row r="603" spans="1:6" s="10" customFormat="1" x14ac:dyDescent="0.2">
      <c r="A603" s="315"/>
      <c r="B603" s="316"/>
      <c r="C603" s="313"/>
      <c r="D603" s="314"/>
      <c r="E603" s="227"/>
      <c r="F603" s="470"/>
    </row>
    <row r="604" spans="1:6" s="10" customFormat="1" x14ac:dyDescent="0.2">
      <c r="A604" s="317">
        <v>2</v>
      </c>
      <c r="B604" s="318" t="s">
        <v>313</v>
      </c>
      <c r="C604" s="313"/>
      <c r="D604" s="314"/>
      <c r="E604" s="227"/>
      <c r="F604" s="470"/>
    </row>
    <row r="605" spans="1:6" s="10" customFormat="1" x14ac:dyDescent="0.2">
      <c r="A605" s="319">
        <v>2.1</v>
      </c>
      <c r="B605" s="320" t="s">
        <v>548</v>
      </c>
      <c r="C605" s="313">
        <v>16.09</v>
      </c>
      <c r="D605" s="314" t="s">
        <v>497</v>
      </c>
      <c r="E605" s="227"/>
      <c r="F605" s="470">
        <f>ROUND((C605*E605),2)</f>
        <v>0</v>
      </c>
    </row>
    <row r="606" spans="1:6" s="10" customFormat="1" x14ac:dyDescent="0.2">
      <c r="A606" s="315">
        <v>2.2000000000000002</v>
      </c>
      <c r="B606" s="316" t="s">
        <v>277</v>
      </c>
      <c r="C606" s="313">
        <v>6.93</v>
      </c>
      <c r="D606" s="314" t="s">
        <v>497</v>
      </c>
      <c r="E606" s="227"/>
      <c r="F606" s="470">
        <f>ROUND((C606*E606),2)</f>
        <v>0</v>
      </c>
    </row>
    <row r="607" spans="1:6" s="10" customFormat="1" ht="25.5" x14ac:dyDescent="0.2">
      <c r="A607" s="315">
        <v>2.2999999999999998</v>
      </c>
      <c r="B607" s="321" t="s">
        <v>549</v>
      </c>
      <c r="C607" s="313">
        <v>10.99</v>
      </c>
      <c r="D607" s="314" t="s">
        <v>497</v>
      </c>
      <c r="E607" s="227"/>
      <c r="F607" s="470">
        <f>ROUND((C607*E607),2)</f>
        <v>0</v>
      </c>
    </row>
    <row r="608" spans="1:6" s="10" customFormat="1" x14ac:dyDescent="0.2">
      <c r="A608" s="315"/>
      <c r="B608" s="316"/>
      <c r="C608" s="313"/>
      <c r="D608" s="322"/>
      <c r="E608" s="471"/>
      <c r="F608" s="471"/>
    </row>
    <row r="609" spans="1:6" s="10" customFormat="1" x14ac:dyDescent="0.2">
      <c r="A609" s="317">
        <v>3</v>
      </c>
      <c r="B609" s="318" t="s">
        <v>550</v>
      </c>
      <c r="C609" s="313"/>
      <c r="D609" s="322"/>
      <c r="E609" s="471"/>
      <c r="F609" s="471"/>
    </row>
    <row r="610" spans="1:6" s="10" customFormat="1" ht="14.25" x14ac:dyDescent="0.2">
      <c r="A610" s="315">
        <v>3.1</v>
      </c>
      <c r="B610" s="316" t="s">
        <v>551</v>
      </c>
      <c r="C610" s="313">
        <v>6.52</v>
      </c>
      <c r="D610" s="322" t="s">
        <v>497</v>
      </c>
      <c r="E610" s="471"/>
      <c r="F610" s="471">
        <f>ROUND((C610*E610),2)</f>
        <v>0</v>
      </c>
    </row>
    <row r="611" spans="1:6" s="10" customFormat="1" ht="14.25" x14ac:dyDescent="0.2">
      <c r="A611" s="315">
        <v>3.2</v>
      </c>
      <c r="B611" s="316" t="s">
        <v>552</v>
      </c>
      <c r="C611" s="313">
        <v>0.42</v>
      </c>
      <c r="D611" s="322" t="s">
        <v>497</v>
      </c>
      <c r="E611" s="471"/>
      <c r="F611" s="471">
        <f>ROUND((C611*E611),2)</f>
        <v>0</v>
      </c>
    </row>
    <row r="612" spans="1:6" s="10" customFormat="1" ht="14.25" x14ac:dyDescent="0.2">
      <c r="A612" s="315">
        <v>3.3</v>
      </c>
      <c r="B612" s="316" t="s">
        <v>553</v>
      </c>
      <c r="C612" s="313">
        <v>6.23</v>
      </c>
      <c r="D612" s="322" t="s">
        <v>497</v>
      </c>
      <c r="E612" s="471"/>
      <c r="F612" s="471">
        <f>ROUND((C612*E612),2)</f>
        <v>0</v>
      </c>
    </row>
    <row r="613" spans="1:6" s="10" customFormat="1" x14ac:dyDescent="0.2">
      <c r="A613" s="315"/>
      <c r="B613" s="316"/>
      <c r="C613" s="313"/>
      <c r="D613" s="322"/>
      <c r="E613" s="471"/>
      <c r="F613" s="471"/>
    </row>
    <row r="614" spans="1:6" s="10" customFormat="1" x14ac:dyDescent="0.2">
      <c r="A614" s="317">
        <v>4</v>
      </c>
      <c r="B614" s="318" t="s">
        <v>554</v>
      </c>
      <c r="C614" s="313"/>
      <c r="D614" s="322"/>
      <c r="E614" s="471"/>
      <c r="F614" s="471"/>
    </row>
    <row r="615" spans="1:6" s="10" customFormat="1" x14ac:dyDescent="0.2">
      <c r="A615" s="315">
        <v>4.0999999999999996</v>
      </c>
      <c r="B615" s="316" t="s">
        <v>555</v>
      </c>
      <c r="C615" s="313">
        <v>20.059999999999999</v>
      </c>
      <c r="D615" s="322" t="s">
        <v>514</v>
      </c>
      <c r="E615" s="471"/>
      <c r="F615" s="471">
        <f>ROUND((C615*E615),2)</f>
        <v>0</v>
      </c>
    </row>
    <row r="616" spans="1:6" s="10" customFormat="1" x14ac:dyDescent="0.2">
      <c r="A616" s="315">
        <v>4.2</v>
      </c>
      <c r="B616" s="316" t="s">
        <v>556</v>
      </c>
      <c r="C616" s="313">
        <v>124.77</v>
      </c>
      <c r="D616" s="322" t="s">
        <v>514</v>
      </c>
      <c r="E616" s="471"/>
      <c r="F616" s="471">
        <f>ROUND((C616*E616),2)</f>
        <v>0</v>
      </c>
    </row>
    <row r="617" spans="1:6" s="10" customFormat="1" x14ac:dyDescent="0.2">
      <c r="A617" s="315"/>
      <c r="B617" s="316"/>
      <c r="C617" s="313"/>
      <c r="D617" s="322"/>
      <c r="E617" s="471"/>
      <c r="F617" s="471"/>
    </row>
    <row r="618" spans="1:6" s="10" customFormat="1" x14ac:dyDescent="0.2">
      <c r="A618" s="317">
        <v>5</v>
      </c>
      <c r="B618" s="318" t="s">
        <v>557</v>
      </c>
      <c r="C618" s="313"/>
      <c r="D618" s="322"/>
      <c r="E618" s="471"/>
      <c r="F618" s="471"/>
    </row>
    <row r="619" spans="1:6" s="10" customFormat="1" x14ac:dyDescent="0.2">
      <c r="A619" s="315">
        <v>5.0999999999999996</v>
      </c>
      <c r="B619" s="316" t="s">
        <v>558</v>
      </c>
      <c r="C619" s="313">
        <v>40.119999999999997</v>
      </c>
      <c r="D619" s="322" t="s">
        <v>514</v>
      </c>
      <c r="E619" s="471"/>
      <c r="F619" s="471">
        <f t="shared" ref="F619:F629" si="10">ROUND((C619*E619),2)</f>
        <v>0</v>
      </c>
    </row>
    <row r="620" spans="1:6" s="10" customFormat="1" x14ac:dyDescent="0.2">
      <c r="A620" s="539">
        <v>5.2</v>
      </c>
      <c r="B620" s="540" t="s">
        <v>342</v>
      </c>
      <c r="C620" s="330">
        <v>62.3</v>
      </c>
      <c r="D620" s="541" t="s">
        <v>514</v>
      </c>
      <c r="E620" s="542"/>
      <c r="F620" s="542">
        <f t="shared" si="10"/>
        <v>0</v>
      </c>
    </row>
    <row r="621" spans="1:6" s="10" customFormat="1" x14ac:dyDescent="0.2">
      <c r="A621" s="315">
        <v>5.3</v>
      </c>
      <c r="B621" s="316" t="s">
        <v>559</v>
      </c>
      <c r="C621" s="313">
        <v>124.77</v>
      </c>
      <c r="D621" s="322" t="s">
        <v>514</v>
      </c>
      <c r="E621" s="471"/>
      <c r="F621" s="471">
        <f t="shared" si="10"/>
        <v>0</v>
      </c>
    </row>
    <row r="622" spans="1:6" s="10" customFormat="1" x14ac:dyDescent="0.2">
      <c r="A622" s="315">
        <v>5.4</v>
      </c>
      <c r="B622" s="316" t="s">
        <v>50</v>
      </c>
      <c r="C622" s="313">
        <v>135.01</v>
      </c>
      <c r="D622" s="322" t="s">
        <v>514</v>
      </c>
      <c r="E622" s="471"/>
      <c r="F622" s="471">
        <f t="shared" si="10"/>
        <v>0</v>
      </c>
    </row>
    <row r="623" spans="1:6" s="10" customFormat="1" x14ac:dyDescent="0.2">
      <c r="A623" s="315">
        <v>5.5</v>
      </c>
      <c r="B623" s="316" t="s">
        <v>560</v>
      </c>
      <c r="C623" s="313">
        <v>61.36</v>
      </c>
      <c r="D623" s="322" t="s">
        <v>514</v>
      </c>
      <c r="E623" s="471"/>
      <c r="F623" s="471">
        <f t="shared" si="10"/>
        <v>0</v>
      </c>
    </row>
    <row r="624" spans="1:6" s="10" customFormat="1" x14ac:dyDescent="0.2">
      <c r="A624" s="315">
        <v>5.6</v>
      </c>
      <c r="B624" s="316" t="s">
        <v>517</v>
      </c>
      <c r="C624" s="313">
        <v>44.15</v>
      </c>
      <c r="D624" s="322" t="s">
        <v>514</v>
      </c>
      <c r="E624" s="471"/>
      <c r="F624" s="471">
        <f t="shared" si="10"/>
        <v>0</v>
      </c>
    </row>
    <row r="625" spans="1:6" s="10" customFormat="1" x14ac:dyDescent="0.2">
      <c r="A625" s="315">
        <v>5.7</v>
      </c>
      <c r="B625" s="316" t="s">
        <v>561</v>
      </c>
      <c r="C625" s="313">
        <v>62.3</v>
      </c>
      <c r="D625" s="322" t="s">
        <v>134</v>
      </c>
      <c r="E625" s="471"/>
      <c r="F625" s="471">
        <f t="shared" si="10"/>
        <v>0</v>
      </c>
    </row>
    <row r="626" spans="1:6" s="10" customFormat="1" x14ac:dyDescent="0.2">
      <c r="A626" s="315">
        <v>5.8</v>
      </c>
      <c r="B626" s="316" t="s">
        <v>520</v>
      </c>
      <c r="C626" s="313">
        <v>39.81</v>
      </c>
      <c r="D626" s="322" t="s">
        <v>514</v>
      </c>
      <c r="E626" s="471"/>
      <c r="F626" s="471">
        <f t="shared" si="10"/>
        <v>0</v>
      </c>
    </row>
    <row r="627" spans="1:6" s="10" customFormat="1" x14ac:dyDescent="0.2">
      <c r="A627" s="323">
        <v>5.9</v>
      </c>
      <c r="B627" s="316" t="s">
        <v>562</v>
      </c>
      <c r="C627" s="313">
        <v>266.32</v>
      </c>
      <c r="D627" s="322" t="s">
        <v>514</v>
      </c>
      <c r="E627" s="471"/>
      <c r="F627" s="471">
        <f t="shared" si="10"/>
        <v>0</v>
      </c>
    </row>
    <row r="628" spans="1:6" s="10" customFormat="1" x14ac:dyDescent="0.2">
      <c r="A628" s="324">
        <v>5.0999999999999996</v>
      </c>
      <c r="B628" s="316" t="s">
        <v>345</v>
      </c>
      <c r="C628" s="313">
        <v>6.54</v>
      </c>
      <c r="D628" s="322" t="s">
        <v>514</v>
      </c>
      <c r="E628" s="471"/>
      <c r="F628" s="471">
        <f t="shared" si="10"/>
        <v>0</v>
      </c>
    </row>
    <row r="629" spans="1:6" s="10" customFormat="1" x14ac:dyDescent="0.2">
      <c r="A629" s="315">
        <v>5.1100000000000003</v>
      </c>
      <c r="B629" s="325" t="s">
        <v>563</v>
      </c>
      <c r="C629" s="313">
        <v>62.3</v>
      </c>
      <c r="D629" s="322" t="s">
        <v>514</v>
      </c>
      <c r="E629" s="471"/>
      <c r="F629" s="471">
        <f t="shared" si="10"/>
        <v>0</v>
      </c>
    </row>
    <row r="630" spans="1:6" s="10" customFormat="1" x14ac:dyDescent="0.2">
      <c r="A630" s="315"/>
      <c r="B630" s="325"/>
      <c r="C630" s="313"/>
      <c r="D630" s="322"/>
      <c r="E630" s="471"/>
      <c r="F630" s="471"/>
    </row>
    <row r="631" spans="1:6" s="10" customFormat="1" x14ac:dyDescent="0.2">
      <c r="A631" s="317">
        <v>6</v>
      </c>
      <c r="B631" s="318" t="s">
        <v>564</v>
      </c>
      <c r="C631" s="313"/>
      <c r="D631" s="322"/>
      <c r="E631" s="471"/>
      <c r="F631" s="471"/>
    </row>
    <row r="632" spans="1:6" x14ac:dyDescent="0.2">
      <c r="A632" s="315">
        <v>6.1</v>
      </c>
      <c r="B632" s="316" t="s">
        <v>565</v>
      </c>
      <c r="C632" s="313">
        <v>1</v>
      </c>
      <c r="D632" s="322" t="s">
        <v>5</v>
      </c>
      <c r="E632" s="471"/>
      <c r="F632" s="471">
        <f t="shared" ref="F632:F643" si="11">ROUND((C632*E632),2)</f>
        <v>0</v>
      </c>
    </row>
    <row r="633" spans="1:6" x14ac:dyDescent="0.2">
      <c r="A633" s="315">
        <v>6.2</v>
      </c>
      <c r="B633" s="316" t="s">
        <v>566</v>
      </c>
      <c r="C633" s="313">
        <v>1</v>
      </c>
      <c r="D633" s="322" t="s">
        <v>5</v>
      </c>
      <c r="E633" s="471"/>
      <c r="F633" s="471">
        <f t="shared" si="11"/>
        <v>0</v>
      </c>
    </row>
    <row r="634" spans="1:6" s="156" customFormat="1" x14ac:dyDescent="0.2">
      <c r="A634" s="315">
        <v>6.3</v>
      </c>
      <c r="B634" s="316" t="s">
        <v>567</v>
      </c>
      <c r="C634" s="313">
        <v>1</v>
      </c>
      <c r="D634" s="322" t="s">
        <v>5</v>
      </c>
      <c r="E634" s="471"/>
      <c r="F634" s="471">
        <f t="shared" si="11"/>
        <v>0</v>
      </c>
    </row>
    <row r="635" spans="1:6" s="156" customFormat="1" x14ac:dyDescent="0.2">
      <c r="A635" s="315">
        <v>6.4</v>
      </c>
      <c r="B635" s="316" t="s">
        <v>568</v>
      </c>
      <c r="C635" s="313">
        <v>1</v>
      </c>
      <c r="D635" s="322" t="s">
        <v>5</v>
      </c>
      <c r="E635" s="471"/>
      <c r="F635" s="471">
        <f t="shared" si="11"/>
        <v>0</v>
      </c>
    </row>
    <row r="636" spans="1:6" s="156" customFormat="1" x14ac:dyDescent="0.2">
      <c r="A636" s="315">
        <v>6.5</v>
      </c>
      <c r="B636" s="316" t="s">
        <v>569</v>
      </c>
      <c r="C636" s="313">
        <v>1</v>
      </c>
      <c r="D636" s="322" t="s">
        <v>5</v>
      </c>
      <c r="E636" s="471"/>
      <c r="F636" s="471">
        <f t="shared" si="11"/>
        <v>0</v>
      </c>
    </row>
    <row r="637" spans="1:6" s="156" customFormat="1" x14ac:dyDescent="0.2">
      <c r="A637" s="315">
        <v>6.6</v>
      </c>
      <c r="B637" s="316" t="s">
        <v>570</v>
      </c>
      <c r="C637" s="313">
        <v>1</v>
      </c>
      <c r="D637" s="322" t="s">
        <v>5</v>
      </c>
      <c r="E637" s="471"/>
      <c r="F637" s="471">
        <f t="shared" si="11"/>
        <v>0</v>
      </c>
    </row>
    <row r="638" spans="1:6" s="156" customFormat="1" x14ac:dyDescent="0.2">
      <c r="A638" s="315">
        <v>6.7</v>
      </c>
      <c r="B638" s="316" t="s">
        <v>571</v>
      </c>
      <c r="C638" s="313">
        <v>1</v>
      </c>
      <c r="D638" s="322" t="s">
        <v>5</v>
      </c>
      <c r="E638" s="471"/>
      <c r="F638" s="471">
        <f t="shared" si="11"/>
        <v>0</v>
      </c>
    </row>
    <row r="639" spans="1:6" s="157" customFormat="1" x14ac:dyDescent="0.2">
      <c r="A639" s="315">
        <v>6.8</v>
      </c>
      <c r="B639" s="316" t="s">
        <v>572</v>
      </c>
      <c r="C639" s="313">
        <v>3</v>
      </c>
      <c r="D639" s="322" t="s">
        <v>5</v>
      </c>
      <c r="E639" s="471"/>
      <c r="F639" s="471">
        <f t="shared" si="11"/>
        <v>0</v>
      </c>
    </row>
    <row r="640" spans="1:6" s="158" customFormat="1" x14ac:dyDescent="0.2">
      <c r="A640" s="315">
        <v>6.9</v>
      </c>
      <c r="B640" s="316" t="s">
        <v>573</v>
      </c>
      <c r="C640" s="313">
        <v>1</v>
      </c>
      <c r="D640" s="322" t="s">
        <v>5</v>
      </c>
      <c r="E640" s="471"/>
      <c r="F640" s="471">
        <f t="shared" si="11"/>
        <v>0</v>
      </c>
    </row>
    <row r="641" spans="1:6" s="159" customFormat="1" x14ac:dyDescent="0.2">
      <c r="A641" s="324">
        <v>6.1</v>
      </c>
      <c r="B641" s="316" t="s">
        <v>379</v>
      </c>
      <c r="C641" s="313">
        <v>1</v>
      </c>
      <c r="D641" s="322" t="s">
        <v>5</v>
      </c>
      <c r="E641" s="471"/>
      <c r="F641" s="471">
        <f t="shared" si="11"/>
        <v>0</v>
      </c>
    </row>
    <row r="642" spans="1:6" s="160" customFormat="1" x14ac:dyDescent="0.2">
      <c r="A642" s="315">
        <v>6.11</v>
      </c>
      <c r="B642" s="316" t="s">
        <v>574</v>
      </c>
      <c r="C642" s="313">
        <v>1</v>
      </c>
      <c r="D642" s="322" t="s">
        <v>5</v>
      </c>
      <c r="E642" s="471"/>
      <c r="F642" s="471">
        <f t="shared" si="11"/>
        <v>0</v>
      </c>
    </row>
    <row r="643" spans="1:6" s="159" customFormat="1" x14ac:dyDescent="0.2">
      <c r="A643" s="315">
        <v>6.12</v>
      </c>
      <c r="B643" s="316" t="s">
        <v>65</v>
      </c>
      <c r="C643" s="313">
        <v>1</v>
      </c>
      <c r="D643" s="322" t="s">
        <v>5</v>
      </c>
      <c r="E643" s="472"/>
      <c r="F643" s="471">
        <f t="shared" si="11"/>
        <v>0</v>
      </c>
    </row>
    <row r="644" spans="1:6" s="159" customFormat="1" x14ac:dyDescent="0.2">
      <c r="A644" s="315"/>
      <c r="B644" s="316"/>
      <c r="C644" s="313"/>
      <c r="D644" s="322"/>
      <c r="E644" s="473"/>
      <c r="F644" s="471"/>
    </row>
    <row r="645" spans="1:6" s="161" customFormat="1" x14ac:dyDescent="0.2">
      <c r="A645" s="317">
        <v>7</v>
      </c>
      <c r="B645" s="318" t="s">
        <v>387</v>
      </c>
      <c r="C645" s="313"/>
      <c r="D645" s="322"/>
      <c r="E645" s="473"/>
      <c r="F645" s="471"/>
    </row>
    <row r="646" spans="1:6" s="161" customFormat="1" ht="12.75" customHeight="1" x14ac:dyDescent="0.2">
      <c r="A646" s="315">
        <v>7.1</v>
      </c>
      <c r="B646" s="326" t="s">
        <v>575</v>
      </c>
      <c r="C646" s="313">
        <v>8</v>
      </c>
      <c r="D646" s="314" t="s">
        <v>5</v>
      </c>
      <c r="E646" s="227"/>
      <c r="F646" s="470">
        <f>ROUND((C646*E646),2)</f>
        <v>0</v>
      </c>
    </row>
    <row r="647" spans="1:6" s="161" customFormat="1" x14ac:dyDescent="0.2">
      <c r="A647" s="315">
        <v>7.2</v>
      </c>
      <c r="B647" s="316" t="s">
        <v>576</v>
      </c>
      <c r="C647" s="313">
        <v>16</v>
      </c>
      <c r="D647" s="314" t="s">
        <v>5</v>
      </c>
      <c r="E647" s="227"/>
      <c r="F647" s="470">
        <f>ROUND((C647*E647),2)</f>
        <v>0</v>
      </c>
    </row>
    <row r="648" spans="1:6" s="161" customFormat="1" x14ac:dyDescent="0.2">
      <c r="A648" s="315">
        <v>7.3</v>
      </c>
      <c r="B648" s="316" t="s">
        <v>577</v>
      </c>
      <c r="C648" s="313">
        <v>3</v>
      </c>
      <c r="D648" s="314" t="s">
        <v>5</v>
      </c>
      <c r="E648" s="227"/>
      <c r="F648" s="470">
        <f>ROUND((C648*E648),2)</f>
        <v>0</v>
      </c>
    </row>
    <row r="649" spans="1:6" s="162" customFormat="1" x14ac:dyDescent="0.2">
      <c r="A649" s="315">
        <v>7.4</v>
      </c>
      <c r="B649" s="316" t="s">
        <v>578</v>
      </c>
      <c r="C649" s="313">
        <v>3</v>
      </c>
      <c r="D649" s="314" t="s">
        <v>5</v>
      </c>
      <c r="E649" s="227"/>
      <c r="F649" s="470">
        <f>ROUND((C649*E649),2)</f>
        <v>0</v>
      </c>
    </row>
    <row r="650" spans="1:6" s="161" customFormat="1" ht="12.75" customHeight="1" x14ac:dyDescent="0.2">
      <c r="A650" s="315">
        <v>7.5</v>
      </c>
      <c r="B650" s="316" t="s">
        <v>579</v>
      </c>
      <c r="C650" s="313">
        <v>1</v>
      </c>
      <c r="D650" s="314" t="s">
        <v>5</v>
      </c>
      <c r="E650" s="227"/>
      <c r="F650" s="470">
        <f>ROUND((C650*E650),2)</f>
        <v>0</v>
      </c>
    </row>
    <row r="651" spans="1:6" s="162" customFormat="1" ht="12.75" customHeight="1" x14ac:dyDescent="0.2">
      <c r="A651" s="315"/>
      <c r="B651" s="316"/>
      <c r="C651" s="313"/>
      <c r="D651" s="314"/>
      <c r="E651" s="227"/>
      <c r="F651" s="470"/>
    </row>
    <row r="652" spans="1:6" s="162" customFormat="1" x14ac:dyDescent="0.2">
      <c r="A652" s="317">
        <v>8</v>
      </c>
      <c r="B652" s="318" t="s">
        <v>580</v>
      </c>
      <c r="C652" s="313"/>
      <c r="D652" s="314"/>
      <c r="E652" s="227"/>
      <c r="F652" s="470"/>
    </row>
    <row r="653" spans="1:6" s="163" customFormat="1" x14ac:dyDescent="0.2">
      <c r="A653" s="315">
        <v>8.1</v>
      </c>
      <c r="B653" s="316" t="s">
        <v>581</v>
      </c>
      <c r="C653" s="313">
        <v>5</v>
      </c>
      <c r="D653" s="314" t="s">
        <v>5</v>
      </c>
      <c r="E653" s="227"/>
      <c r="F653" s="470">
        <f>ROUND((C653*E653),2)</f>
        <v>0</v>
      </c>
    </row>
    <row r="654" spans="1:6" s="163" customFormat="1" x14ac:dyDescent="0.2">
      <c r="A654" s="315">
        <v>8.1999999999999993</v>
      </c>
      <c r="B654" s="316" t="s">
        <v>582</v>
      </c>
      <c r="C654" s="313">
        <v>1</v>
      </c>
      <c r="D654" s="314" t="s">
        <v>5</v>
      </c>
      <c r="E654" s="227"/>
      <c r="F654" s="470">
        <f>ROUND((C654*E654),2)</f>
        <v>0</v>
      </c>
    </row>
    <row r="655" spans="1:6" x14ac:dyDescent="0.2">
      <c r="A655" s="315"/>
      <c r="B655" s="316"/>
      <c r="C655" s="313"/>
      <c r="D655" s="314"/>
      <c r="E655" s="227"/>
      <c r="F655" s="470"/>
    </row>
    <row r="656" spans="1:6" x14ac:dyDescent="0.2">
      <c r="A656" s="317">
        <v>9</v>
      </c>
      <c r="B656" s="318" t="s">
        <v>583</v>
      </c>
      <c r="C656" s="313"/>
      <c r="D656" s="314"/>
      <c r="E656" s="227"/>
      <c r="F656" s="470"/>
    </row>
    <row r="657" spans="1:10" s="91" customFormat="1" x14ac:dyDescent="0.2">
      <c r="A657" s="319">
        <v>9.1</v>
      </c>
      <c r="B657" s="316" t="s">
        <v>584</v>
      </c>
      <c r="C657" s="313">
        <v>120.4</v>
      </c>
      <c r="D657" s="314" t="s">
        <v>809</v>
      </c>
      <c r="E657" s="227"/>
      <c r="F657" s="470">
        <f>ROUND((C657*E657),2)</f>
        <v>0</v>
      </c>
    </row>
    <row r="658" spans="1:10" x14ac:dyDescent="0.2">
      <c r="A658" s="315"/>
      <c r="B658" s="316"/>
      <c r="C658" s="313"/>
      <c r="D658" s="314"/>
      <c r="E658" s="227"/>
      <c r="F658" s="470"/>
    </row>
    <row r="659" spans="1:10" s="162" customFormat="1" x14ac:dyDescent="0.2">
      <c r="A659" s="317">
        <v>10</v>
      </c>
      <c r="B659" s="318" t="s">
        <v>585</v>
      </c>
      <c r="C659" s="313"/>
      <c r="D659" s="314"/>
      <c r="E659" s="227"/>
      <c r="F659" s="470"/>
    </row>
    <row r="660" spans="1:10" s="162" customFormat="1" ht="12.75" customHeight="1" x14ac:dyDescent="0.2">
      <c r="A660" s="327">
        <v>10.1</v>
      </c>
      <c r="B660" s="328" t="s">
        <v>586</v>
      </c>
      <c r="C660" s="313">
        <v>10.52</v>
      </c>
      <c r="D660" s="329" t="s">
        <v>421</v>
      </c>
      <c r="E660" s="227"/>
      <c r="F660" s="470">
        <f>ROUND((C660*E660),2)</f>
        <v>0</v>
      </c>
    </row>
    <row r="661" spans="1:10" x14ac:dyDescent="0.2">
      <c r="A661" s="327">
        <v>10.199999999999999</v>
      </c>
      <c r="B661" s="328" t="s">
        <v>587</v>
      </c>
      <c r="C661" s="313">
        <v>10.52</v>
      </c>
      <c r="D661" s="329" t="s">
        <v>421</v>
      </c>
      <c r="E661" s="227"/>
      <c r="F661" s="470">
        <f>ROUND((C661*E661),2)</f>
        <v>0</v>
      </c>
    </row>
    <row r="662" spans="1:10" s="91" customFormat="1" x14ac:dyDescent="0.2">
      <c r="A662" s="327">
        <v>10.3</v>
      </c>
      <c r="B662" s="328" t="s">
        <v>588</v>
      </c>
      <c r="C662" s="313">
        <v>24.6</v>
      </c>
      <c r="D662" s="329" t="s">
        <v>809</v>
      </c>
      <c r="E662" s="227"/>
      <c r="F662" s="470">
        <f>ROUND((C662*E662),2)</f>
        <v>0</v>
      </c>
    </row>
    <row r="663" spans="1:10" x14ac:dyDescent="0.2">
      <c r="A663" s="327">
        <v>10.4</v>
      </c>
      <c r="B663" s="328" t="s">
        <v>589</v>
      </c>
      <c r="C663" s="313">
        <v>1</v>
      </c>
      <c r="D663" s="329" t="s">
        <v>5</v>
      </c>
      <c r="E663" s="227"/>
      <c r="F663" s="470">
        <f>ROUND((C663*E663),2)</f>
        <v>0</v>
      </c>
    </row>
    <row r="664" spans="1:10" x14ac:dyDescent="0.2">
      <c r="A664" s="327"/>
      <c r="B664" s="328"/>
      <c r="C664" s="313"/>
      <c r="D664" s="329"/>
      <c r="E664" s="227"/>
      <c r="F664" s="470"/>
    </row>
    <row r="665" spans="1:10" x14ac:dyDescent="0.2">
      <c r="A665" s="315">
        <v>11</v>
      </c>
      <c r="B665" s="316" t="s">
        <v>590</v>
      </c>
      <c r="C665" s="313">
        <v>1</v>
      </c>
      <c r="D665" s="314" t="s">
        <v>5</v>
      </c>
      <c r="E665" s="227"/>
      <c r="F665" s="470">
        <f>ROUND((C665*E665),2)</f>
        <v>0</v>
      </c>
    </row>
    <row r="666" spans="1:10" x14ac:dyDescent="0.2">
      <c r="A666" s="102"/>
      <c r="B666" s="28"/>
      <c r="C666" s="19"/>
      <c r="D666" s="6"/>
      <c r="E666" s="7"/>
      <c r="F666" s="8"/>
    </row>
    <row r="667" spans="1:10" x14ac:dyDescent="0.2">
      <c r="A667" s="164" t="s">
        <v>591</v>
      </c>
      <c r="B667" s="75" t="s">
        <v>592</v>
      </c>
      <c r="C667" s="165"/>
      <c r="D667" s="6"/>
      <c r="E667" s="166"/>
      <c r="F667" s="8">
        <f t="shared" ref="F667:F721" si="12">ROUND((C667*E667),2)</f>
        <v>0</v>
      </c>
    </row>
    <row r="668" spans="1:10" x14ac:dyDescent="0.2">
      <c r="A668" s="164"/>
      <c r="B668" s="75"/>
      <c r="C668" s="165"/>
      <c r="D668" s="6"/>
      <c r="E668" s="166"/>
      <c r="F668" s="8">
        <f t="shared" si="12"/>
        <v>0</v>
      </c>
    </row>
    <row r="669" spans="1:10" s="242" customFormat="1" x14ac:dyDescent="0.2">
      <c r="A669" s="332">
        <v>1</v>
      </c>
      <c r="B669" s="333" t="s">
        <v>767</v>
      </c>
      <c r="C669" s="334"/>
      <c r="D669" s="335"/>
      <c r="E669" s="253"/>
      <c r="F669" s="253"/>
      <c r="G669" s="243"/>
      <c r="H669" s="243"/>
      <c r="I669" s="243"/>
      <c r="J669" s="243"/>
    </row>
    <row r="670" spans="1:10" s="244" customFormat="1" x14ac:dyDescent="0.2">
      <c r="A670" s="254">
        <v>1.1000000000000001</v>
      </c>
      <c r="B670" s="336" t="s">
        <v>491</v>
      </c>
      <c r="C670" s="337"/>
      <c r="D670" s="338"/>
      <c r="E670" s="474"/>
      <c r="F670" s="475"/>
    </row>
    <row r="671" spans="1:10" s="244" customFormat="1" x14ac:dyDescent="0.2">
      <c r="A671" s="255" t="s">
        <v>780</v>
      </c>
      <c r="B671" s="339" t="s">
        <v>768</v>
      </c>
      <c r="C671" s="337">
        <v>71.87</v>
      </c>
      <c r="D671" s="338" t="s">
        <v>497</v>
      </c>
      <c r="E671" s="474"/>
      <c r="F671" s="475">
        <f t="shared" ref="F671:F697" si="13">ROUND(E671*C671,2)</f>
        <v>0</v>
      </c>
    </row>
    <row r="672" spans="1:10" s="244" customFormat="1" x14ac:dyDescent="0.2">
      <c r="A672" s="255" t="s">
        <v>781</v>
      </c>
      <c r="B672" s="339" t="s">
        <v>769</v>
      </c>
      <c r="C672" s="337">
        <v>35.89</v>
      </c>
      <c r="D672" s="338" t="s">
        <v>497</v>
      </c>
      <c r="E672" s="474"/>
      <c r="F672" s="475">
        <f t="shared" si="13"/>
        <v>0</v>
      </c>
    </row>
    <row r="673" spans="1:6" s="244" customFormat="1" x14ac:dyDescent="0.2">
      <c r="A673" s="255" t="s">
        <v>782</v>
      </c>
      <c r="B673" s="339" t="s">
        <v>770</v>
      </c>
      <c r="C673" s="337">
        <v>46.77</v>
      </c>
      <c r="D673" s="338" t="s">
        <v>497</v>
      </c>
      <c r="E673" s="474"/>
      <c r="F673" s="475">
        <f t="shared" si="13"/>
        <v>0</v>
      </c>
    </row>
    <row r="674" spans="1:6" s="244" customFormat="1" x14ac:dyDescent="0.2">
      <c r="A674" s="255"/>
      <c r="B674" s="339"/>
      <c r="C674" s="337"/>
      <c r="D674" s="338"/>
      <c r="E674" s="474"/>
      <c r="F674" s="475"/>
    </row>
    <row r="675" spans="1:6" s="244" customFormat="1" x14ac:dyDescent="0.2">
      <c r="A675" s="254">
        <v>1.2</v>
      </c>
      <c r="B675" s="336" t="s">
        <v>771</v>
      </c>
      <c r="C675" s="337"/>
      <c r="D675" s="338"/>
      <c r="E675" s="474"/>
      <c r="F675" s="475"/>
    </row>
    <row r="676" spans="1:6" s="244" customFormat="1" ht="25.5" x14ac:dyDescent="0.2">
      <c r="A676" s="255" t="s">
        <v>783</v>
      </c>
      <c r="B676" s="339" t="s">
        <v>805</v>
      </c>
      <c r="C676" s="337">
        <v>17.27</v>
      </c>
      <c r="D676" s="338" t="s">
        <v>497</v>
      </c>
      <c r="E676" s="474"/>
      <c r="F676" s="475">
        <f t="shared" si="13"/>
        <v>0</v>
      </c>
    </row>
    <row r="677" spans="1:6" s="244" customFormat="1" ht="25.5" x14ac:dyDescent="0.2">
      <c r="A677" s="255" t="s">
        <v>784</v>
      </c>
      <c r="B677" s="339" t="s">
        <v>804</v>
      </c>
      <c r="C677" s="337">
        <v>3.87</v>
      </c>
      <c r="D677" s="338" t="s">
        <v>497</v>
      </c>
      <c r="E677" s="474"/>
      <c r="F677" s="475">
        <f t="shared" si="13"/>
        <v>0</v>
      </c>
    </row>
    <row r="678" spans="1:6" s="244" customFormat="1" ht="25.5" x14ac:dyDescent="0.2">
      <c r="A678" s="543" t="s">
        <v>785</v>
      </c>
      <c r="B678" s="544" t="s">
        <v>803</v>
      </c>
      <c r="C678" s="545">
        <v>5.16</v>
      </c>
      <c r="D678" s="546" t="s">
        <v>497</v>
      </c>
      <c r="E678" s="547"/>
      <c r="F678" s="548">
        <f t="shared" si="13"/>
        <v>0</v>
      </c>
    </row>
    <row r="679" spans="1:6" s="244" customFormat="1" ht="25.5" x14ac:dyDescent="0.2">
      <c r="A679" s="255" t="s">
        <v>786</v>
      </c>
      <c r="B679" s="339" t="s">
        <v>806</v>
      </c>
      <c r="C679" s="337">
        <v>4.78</v>
      </c>
      <c r="D679" s="338" t="s">
        <v>497</v>
      </c>
      <c r="E679" s="474"/>
      <c r="F679" s="475">
        <f t="shared" si="13"/>
        <v>0</v>
      </c>
    </row>
    <row r="680" spans="1:6" s="244" customFormat="1" ht="25.5" x14ac:dyDescent="0.2">
      <c r="A680" s="255" t="s">
        <v>787</v>
      </c>
      <c r="B680" s="339" t="s">
        <v>802</v>
      </c>
      <c r="C680" s="337">
        <v>6.72</v>
      </c>
      <c r="D680" s="338" t="s">
        <v>497</v>
      </c>
      <c r="E680" s="474"/>
      <c r="F680" s="475">
        <f t="shared" si="13"/>
        <v>0</v>
      </c>
    </row>
    <row r="681" spans="1:6" s="245" customFormat="1" ht="25.5" x14ac:dyDescent="0.2">
      <c r="A681" s="255" t="s">
        <v>788</v>
      </c>
      <c r="B681" s="339" t="s">
        <v>807</v>
      </c>
      <c r="C681" s="340">
        <v>0.34</v>
      </c>
      <c r="D681" s="341" t="s">
        <v>497</v>
      </c>
      <c r="E681" s="236"/>
      <c r="F681" s="476">
        <f t="shared" si="13"/>
        <v>0</v>
      </c>
    </row>
    <row r="682" spans="1:6" s="244" customFormat="1" x14ac:dyDescent="0.2">
      <c r="A682" s="255"/>
      <c r="B682" s="339"/>
      <c r="C682" s="337"/>
      <c r="D682" s="338"/>
      <c r="E682" s="474"/>
      <c r="F682" s="475"/>
    </row>
    <row r="683" spans="1:6" s="244" customFormat="1" x14ac:dyDescent="0.2">
      <c r="A683" s="254">
        <v>1.3</v>
      </c>
      <c r="B683" s="336" t="s">
        <v>772</v>
      </c>
      <c r="C683" s="337"/>
      <c r="D683" s="338"/>
      <c r="E683" s="474"/>
      <c r="F683" s="475"/>
    </row>
    <row r="684" spans="1:6" s="244" customFormat="1" x14ac:dyDescent="0.2">
      <c r="A684" s="255" t="s">
        <v>789</v>
      </c>
      <c r="B684" s="339" t="s">
        <v>773</v>
      </c>
      <c r="C684" s="337">
        <v>382.32</v>
      </c>
      <c r="D684" s="338" t="s">
        <v>514</v>
      </c>
      <c r="E684" s="474"/>
      <c r="F684" s="475">
        <f t="shared" si="13"/>
        <v>0</v>
      </c>
    </row>
    <row r="685" spans="1:6" s="244" customFormat="1" x14ac:dyDescent="0.2">
      <c r="A685" s="255" t="s">
        <v>790</v>
      </c>
      <c r="B685" s="339" t="s">
        <v>774</v>
      </c>
      <c r="C685" s="337">
        <v>63.72</v>
      </c>
      <c r="D685" s="338" t="s">
        <v>514</v>
      </c>
      <c r="E685" s="474"/>
      <c r="F685" s="475">
        <f>ROUND(E685*C685,2)</f>
        <v>0</v>
      </c>
    </row>
    <row r="686" spans="1:6" s="244" customFormat="1" x14ac:dyDescent="0.2">
      <c r="A686" s="255"/>
      <c r="B686" s="339"/>
      <c r="C686" s="337"/>
      <c r="D686" s="338"/>
      <c r="E686" s="474"/>
      <c r="F686" s="475"/>
    </row>
    <row r="687" spans="1:6" s="244" customFormat="1" x14ac:dyDescent="0.2">
      <c r="A687" s="254">
        <v>1.4</v>
      </c>
      <c r="B687" s="336" t="s">
        <v>775</v>
      </c>
      <c r="C687" s="337"/>
      <c r="D687" s="338"/>
      <c r="E687" s="474"/>
      <c r="F687" s="475"/>
    </row>
    <row r="688" spans="1:6" s="244" customFormat="1" x14ac:dyDescent="0.2">
      <c r="A688" s="255" t="s">
        <v>791</v>
      </c>
      <c r="B688" s="339" t="s">
        <v>776</v>
      </c>
      <c r="C688" s="337">
        <v>160.74</v>
      </c>
      <c r="D688" s="338" t="s">
        <v>514</v>
      </c>
      <c r="E688" s="474"/>
      <c r="F688" s="475">
        <f t="shared" si="13"/>
        <v>0</v>
      </c>
    </row>
    <row r="689" spans="1:6" s="244" customFormat="1" x14ac:dyDescent="0.2">
      <c r="A689" s="255" t="s">
        <v>792</v>
      </c>
      <c r="B689" s="339" t="s">
        <v>133</v>
      </c>
      <c r="C689" s="337">
        <v>916.5</v>
      </c>
      <c r="D689" s="338" t="s">
        <v>134</v>
      </c>
      <c r="E689" s="474"/>
      <c r="F689" s="475">
        <f t="shared" si="13"/>
        <v>0</v>
      </c>
    </row>
    <row r="690" spans="1:6" s="244" customFormat="1" x14ac:dyDescent="0.2">
      <c r="A690" s="254"/>
      <c r="B690" s="336"/>
      <c r="C690" s="337"/>
      <c r="D690" s="338"/>
      <c r="E690" s="474"/>
      <c r="F690" s="475"/>
    </row>
    <row r="691" spans="1:6" s="244" customFormat="1" x14ac:dyDescent="0.2">
      <c r="A691" s="254">
        <v>1.5</v>
      </c>
      <c r="B691" s="336" t="s">
        <v>694</v>
      </c>
      <c r="C691" s="337"/>
      <c r="D691" s="338"/>
      <c r="E691" s="474"/>
      <c r="F691" s="475"/>
    </row>
    <row r="692" spans="1:6" s="242" customFormat="1" x14ac:dyDescent="0.2">
      <c r="A692" s="342" t="s">
        <v>20</v>
      </c>
      <c r="B692" s="343" t="s">
        <v>777</v>
      </c>
      <c r="C692" s="337">
        <v>160.74</v>
      </c>
      <c r="D692" s="344" t="s">
        <v>514</v>
      </c>
      <c r="E692" s="256"/>
      <c r="F692" s="477">
        <f t="shared" ref="F692" si="14">ROUND(C692*E692,2)</f>
        <v>0</v>
      </c>
    </row>
    <row r="693" spans="1:6" s="244" customFormat="1" x14ac:dyDescent="0.2">
      <c r="A693" s="255" t="s">
        <v>21</v>
      </c>
      <c r="B693" s="339" t="s">
        <v>778</v>
      </c>
      <c r="C693" s="337">
        <v>160.74</v>
      </c>
      <c r="D693" s="338" t="s">
        <v>514</v>
      </c>
      <c r="E693" s="256"/>
      <c r="F693" s="475">
        <f t="shared" si="13"/>
        <v>0</v>
      </c>
    </row>
    <row r="694" spans="1:6" s="244" customFormat="1" x14ac:dyDescent="0.2">
      <c r="A694" s="255"/>
      <c r="B694" s="339"/>
      <c r="C694" s="337"/>
      <c r="D694" s="338"/>
      <c r="E694" s="474"/>
      <c r="F694" s="475"/>
    </row>
    <row r="695" spans="1:6" s="244" customFormat="1" ht="25.5" x14ac:dyDescent="0.2">
      <c r="A695" s="254">
        <v>1.6</v>
      </c>
      <c r="B695" s="336" t="s">
        <v>779</v>
      </c>
      <c r="C695" s="345">
        <v>167.9</v>
      </c>
      <c r="D695" s="346" t="s">
        <v>134</v>
      </c>
      <c r="E695" s="478"/>
      <c r="F695" s="479">
        <f>+E695*C695</f>
        <v>0</v>
      </c>
    </row>
    <row r="696" spans="1:6" s="245" customFormat="1" x14ac:dyDescent="0.2">
      <c r="A696" s="257"/>
      <c r="B696" s="347"/>
      <c r="C696" s="348"/>
      <c r="D696" s="349"/>
      <c r="E696" s="480"/>
      <c r="F696" s="481"/>
    </row>
    <row r="697" spans="1:6" s="245" customFormat="1" ht="25.5" x14ac:dyDescent="0.2">
      <c r="A697" s="258">
        <v>1.7</v>
      </c>
      <c r="B697" s="339" t="s">
        <v>794</v>
      </c>
      <c r="C697" s="340">
        <v>1</v>
      </c>
      <c r="D697" s="341" t="s">
        <v>5</v>
      </c>
      <c r="E697" s="236"/>
      <c r="F697" s="476">
        <f t="shared" si="13"/>
        <v>0</v>
      </c>
    </row>
    <row r="698" spans="1:6" s="245" customFormat="1" x14ac:dyDescent="0.2">
      <c r="A698" s="258"/>
      <c r="B698" s="339"/>
      <c r="C698" s="340"/>
      <c r="D698" s="341"/>
      <c r="E698" s="236"/>
      <c r="F698" s="476"/>
    </row>
    <row r="699" spans="1:6" s="242" customFormat="1" x14ac:dyDescent="0.2">
      <c r="A699" s="350">
        <v>1.8</v>
      </c>
      <c r="B699" s="351" t="s">
        <v>800</v>
      </c>
      <c r="C699" s="352">
        <v>1</v>
      </c>
      <c r="D699" s="353" t="s">
        <v>68</v>
      </c>
      <c r="E699" s="253"/>
      <c r="F699" s="482">
        <f t="shared" ref="F699" si="15">ROUND(C699*E699,2)</f>
        <v>0</v>
      </c>
    </row>
    <row r="700" spans="1:6" s="242" customFormat="1" x14ac:dyDescent="0.2">
      <c r="A700" s="350"/>
      <c r="B700" s="351"/>
      <c r="C700" s="352"/>
      <c r="D700" s="353"/>
      <c r="E700" s="253"/>
      <c r="F700" s="482"/>
    </row>
    <row r="701" spans="1:6" s="242" customFormat="1" x14ac:dyDescent="0.2">
      <c r="A701" s="350">
        <v>1.9</v>
      </c>
      <c r="B701" s="351" t="s">
        <v>801</v>
      </c>
      <c r="C701" s="352">
        <v>1</v>
      </c>
      <c r="D701" s="353" t="s">
        <v>5</v>
      </c>
      <c r="E701" s="253"/>
      <c r="F701" s="482">
        <f t="shared" ref="F701" si="16">ROUND(C701*E701,2)</f>
        <v>0</v>
      </c>
    </row>
    <row r="702" spans="1:6" x14ac:dyDescent="0.2">
      <c r="A702" s="172"/>
      <c r="B702" s="173"/>
      <c r="C702" s="174"/>
      <c r="D702" s="71"/>
      <c r="E702" s="259"/>
      <c r="F702" s="8">
        <f t="shared" si="12"/>
        <v>0</v>
      </c>
    </row>
    <row r="703" spans="1:6" x14ac:dyDescent="0.2">
      <c r="A703" s="175">
        <v>2</v>
      </c>
      <c r="B703" s="170" t="s">
        <v>593</v>
      </c>
      <c r="C703" s="171">
        <v>160.87</v>
      </c>
      <c r="D703" s="86" t="s">
        <v>18</v>
      </c>
      <c r="E703" s="260"/>
      <c r="F703" s="8">
        <f t="shared" si="12"/>
        <v>0</v>
      </c>
    </row>
    <row r="704" spans="1:6" s="91" customFormat="1" x14ac:dyDescent="0.2">
      <c r="A704" s="175">
        <v>3</v>
      </c>
      <c r="B704" s="170" t="s">
        <v>594</v>
      </c>
      <c r="C704" s="171">
        <v>3</v>
      </c>
      <c r="D704" s="86" t="s">
        <v>18</v>
      </c>
      <c r="E704" s="260"/>
      <c r="F704" s="8">
        <f t="shared" si="12"/>
        <v>0</v>
      </c>
    </row>
    <row r="705" spans="1:6" x14ac:dyDescent="0.2">
      <c r="A705" s="176"/>
      <c r="B705" s="173"/>
      <c r="C705" s="174"/>
      <c r="D705" s="71"/>
      <c r="E705" s="166"/>
      <c r="F705" s="8">
        <f t="shared" si="12"/>
        <v>0</v>
      </c>
    </row>
    <row r="706" spans="1:6" x14ac:dyDescent="0.2">
      <c r="A706" s="167">
        <v>4</v>
      </c>
      <c r="B706" s="168" t="s">
        <v>595</v>
      </c>
      <c r="C706" s="171"/>
      <c r="D706" s="86"/>
      <c r="E706" s="166"/>
      <c r="F706" s="8">
        <f t="shared" si="12"/>
        <v>0</v>
      </c>
    </row>
    <row r="707" spans="1:6" ht="25.5" x14ac:dyDescent="0.2">
      <c r="A707" s="169">
        <v>4.0999999999999996</v>
      </c>
      <c r="B707" s="354" t="s">
        <v>596</v>
      </c>
      <c r="C707" s="63">
        <v>197.1</v>
      </c>
      <c r="D707" s="289" t="s">
        <v>497</v>
      </c>
      <c r="E707" s="225"/>
      <c r="F707" s="8">
        <f t="shared" si="12"/>
        <v>0</v>
      </c>
    </row>
    <row r="708" spans="1:6" ht="25.5" x14ac:dyDescent="0.2">
      <c r="A708" s="169">
        <v>4.2</v>
      </c>
      <c r="B708" s="354" t="s">
        <v>597</v>
      </c>
      <c r="C708" s="355">
        <v>187.25</v>
      </c>
      <c r="D708" s="289" t="s">
        <v>497</v>
      </c>
      <c r="E708" s="166"/>
      <c r="F708" s="8">
        <f t="shared" si="12"/>
        <v>0</v>
      </c>
    </row>
    <row r="709" spans="1:6" x14ac:dyDescent="0.2">
      <c r="A709" s="169">
        <v>4.3</v>
      </c>
      <c r="B709" s="354" t="s">
        <v>598</v>
      </c>
      <c r="C709" s="63">
        <v>821.27</v>
      </c>
      <c r="D709" s="356" t="s">
        <v>599</v>
      </c>
      <c r="E709" s="225"/>
      <c r="F709" s="8">
        <f t="shared" si="12"/>
        <v>0</v>
      </c>
    </row>
    <row r="710" spans="1:6" x14ac:dyDescent="0.2">
      <c r="A710" s="169">
        <v>4.4000000000000004</v>
      </c>
      <c r="B710" s="354" t="s">
        <v>600</v>
      </c>
      <c r="C710" s="171">
        <v>821.27</v>
      </c>
      <c r="D710" s="86" t="s">
        <v>599</v>
      </c>
      <c r="E710" s="166"/>
      <c r="F710" s="8">
        <f t="shared" si="12"/>
        <v>0</v>
      </c>
    </row>
    <row r="711" spans="1:6" ht="25.5" x14ac:dyDescent="0.2">
      <c r="A711" s="169">
        <v>4.5</v>
      </c>
      <c r="B711" s="354" t="s">
        <v>601</v>
      </c>
      <c r="C711" s="171">
        <v>1642.5400000000002</v>
      </c>
      <c r="D711" s="86" t="s">
        <v>602</v>
      </c>
      <c r="E711" s="8"/>
      <c r="F711" s="8">
        <f t="shared" si="12"/>
        <v>0</v>
      </c>
    </row>
    <row r="712" spans="1:6" x14ac:dyDescent="0.2">
      <c r="A712" s="176"/>
      <c r="B712" s="173"/>
      <c r="C712" s="174"/>
      <c r="D712" s="71"/>
      <c r="E712" s="8"/>
      <c r="F712" s="8">
        <f t="shared" si="12"/>
        <v>0</v>
      </c>
    </row>
    <row r="713" spans="1:6" x14ac:dyDescent="0.2">
      <c r="A713" s="175">
        <v>5</v>
      </c>
      <c r="B713" s="170" t="s">
        <v>603</v>
      </c>
      <c r="C713" s="171">
        <v>4</v>
      </c>
      <c r="D713" s="86" t="s">
        <v>5</v>
      </c>
      <c r="E713" s="8"/>
      <c r="F713" s="8">
        <f t="shared" si="12"/>
        <v>0</v>
      </c>
    </row>
    <row r="714" spans="1:6" x14ac:dyDescent="0.2">
      <c r="A714" s="177">
        <v>6</v>
      </c>
      <c r="B714" s="170" t="s">
        <v>604</v>
      </c>
      <c r="C714" s="171">
        <v>132.80000000000001</v>
      </c>
      <c r="D714" s="86" t="s">
        <v>18</v>
      </c>
      <c r="E714" s="8"/>
      <c r="F714" s="8">
        <f t="shared" si="12"/>
        <v>0</v>
      </c>
    </row>
    <row r="715" spans="1:6" x14ac:dyDescent="0.2">
      <c r="A715" s="176"/>
      <c r="B715" s="173"/>
      <c r="C715" s="174"/>
      <c r="D715" s="71"/>
      <c r="E715" s="8"/>
      <c r="F715" s="8">
        <f t="shared" si="12"/>
        <v>0</v>
      </c>
    </row>
    <row r="716" spans="1:6" x14ac:dyDescent="0.2">
      <c r="A716" s="37">
        <v>7</v>
      </c>
      <c r="B716" s="48" t="s">
        <v>605</v>
      </c>
      <c r="C716" s="178"/>
      <c r="D716" s="6"/>
      <c r="E716" s="8"/>
      <c r="F716" s="8">
        <f t="shared" si="12"/>
        <v>0</v>
      </c>
    </row>
    <row r="717" spans="1:6" x14ac:dyDescent="0.2">
      <c r="A717" s="39">
        <v>7.1</v>
      </c>
      <c r="B717" s="45" t="s">
        <v>606</v>
      </c>
      <c r="C717" s="178">
        <v>15</v>
      </c>
      <c r="D717" s="6" t="s">
        <v>5</v>
      </c>
      <c r="E717" s="8"/>
      <c r="F717" s="8">
        <f t="shared" si="12"/>
        <v>0</v>
      </c>
    </row>
    <row r="718" spans="1:6" x14ac:dyDescent="0.2">
      <c r="A718" s="39">
        <v>7.2</v>
      </c>
      <c r="B718" s="45" t="s">
        <v>607</v>
      </c>
      <c r="C718" s="178">
        <v>8</v>
      </c>
      <c r="D718" s="6" t="s">
        <v>5</v>
      </c>
      <c r="E718" s="8"/>
      <c r="F718" s="8">
        <f t="shared" si="12"/>
        <v>0</v>
      </c>
    </row>
    <row r="719" spans="1:6" x14ac:dyDescent="0.2">
      <c r="A719" s="39">
        <v>7.3</v>
      </c>
      <c r="B719" s="45" t="s">
        <v>608</v>
      </c>
      <c r="C719" s="178">
        <v>12</v>
      </c>
      <c r="D719" s="6" t="s">
        <v>5</v>
      </c>
      <c r="E719" s="8"/>
      <c r="F719" s="8">
        <f t="shared" si="12"/>
        <v>0</v>
      </c>
    </row>
    <row r="720" spans="1:6" x14ac:dyDescent="0.2">
      <c r="A720" s="39">
        <v>7.4</v>
      </c>
      <c r="B720" s="45" t="s">
        <v>609</v>
      </c>
      <c r="C720" s="178">
        <v>253.74</v>
      </c>
      <c r="D720" s="6" t="s">
        <v>46</v>
      </c>
      <c r="E720" s="8"/>
      <c r="F720" s="8">
        <f t="shared" si="12"/>
        <v>0</v>
      </c>
    </row>
    <row r="721" spans="1:6" x14ac:dyDescent="0.2">
      <c r="A721" s="39">
        <v>7.5</v>
      </c>
      <c r="B721" s="45" t="s">
        <v>610</v>
      </c>
      <c r="C721" s="178">
        <v>100</v>
      </c>
      <c r="D721" s="289" t="s">
        <v>497</v>
      </c>
      <c r="E721" s="8"/>
      <c r="F721" s="8">
        <f t="shared" si="12"/>
        <v>0</v>
      </c>
    </row>
    <row r="722" spans="1:6" x14ac:dyDescent="0.2">
      <c r="A722" s="177"/>
      <c r="B722" s="170"/>
      <c r="C722" s="171"/>
      <c r="D722" s="86"/>
      <c r="E722" s="8"/>
      <c r="F722" s="8">
        <f>ROUND((C722*E722),2)</f>
        <v>0</v>
      </c>
    </row>
    <row r="723" spans="1:6" x14ac:dyDescent="0.2">
      <c r="A723" s="177">
        <v>8</v>
      </c>
      <c r="B723" s="170" t="s">
        <v>590</v>
      </c>
      <c r="C723" s="171">
        <v>1</v>
      </c>
      <c r="D723" s="86" t="s">
        <v>68</v>
      </c>
      <c r="E723" s="8"/>
      <c r="F723" s="8">
        <f>ROUND((C723*E723),2)</f>
        <v>0</v>
      </c>
    </row>
    <row r="724" spans="1:6" x14ac:dyDescent="0.2">
      <c r="A724" s="179"/>
      <c r="B724" s="180" t="s">
        <v>611</v>
      </c>
      <c r="C724" s="181"/>
      <c r="D724" s="182"/>
      <c r="E724" s="183"/>
      <c r="F724" s="184">
        <f>SUM(F10:F723)</f>
        <v>0</v>
      </c>
    </row>
    <row r="725" spans="1:6" x14ac:dyDescent="0.2">
      <c r="A725" s="54"/>
      <c r="B725" s="185"/>
      <c r="C725" s="5"/>
      <c r="D725" s="6"/>
      <c r="E725" s="8"/>
      <c r="F725" s="186"/>
    </row>
    <row r="726" spans="1:6" x14ac:dyDescent="0.2">
      <c r="A726" s="357" t="s">
        <v>612</v>
      </c>
      <c r="B726" s="358" t="s">
        <v>613</v>
      </c>
      <c r="C726" s="359"/>
      <c r="D726" s="360"/>
      <c r="E726" s="483"/>
      <c r="F726" s="186"/>
    </row>
    <row r="727" spans="1:6" x14ac:dyDescent="0.2">
      <c r="A727" s="357"/>
      <c r="B727" s="358"/>
      <c r="C727" s="359"/>
      <c r="D727" s="360"/>
      <c r="E727" s="483"/>
      <c r="F727" s="187"/>
    </row>
    <row r="728" spans="1:6" x14ac:dyDescent="0.2">
      <c r="A728" s="58">
        <v>1</v>
      </c>
      <c r="B728" s="358" t="s">
        <v>614</v>
      </c>
      <c r="C728" s="359"/>
      <c r="D728" s="360"/>
      <c r="E728" s="484"/>
      <c r="F728" s="484"/>
    </row>
    <row r="729" spans="1:6" x14ac:dyDescent="0.2">
      <c r="A729" s="361">
        <v>1.1000000000000001</v>
      </c>
      <c r="B729" s="362" t="s">
        <v>615</v>
      </c>
      <c r="C729" s="363">
        <v>8</v>
      </c>
      <c r="D729" s="364" t="s">
        <v>5</v>
      </c>
      <c r="E729" s="485"/>
      <c r="F729" s="8">
        <f t="shared" ref="F729:F754" si="17">ROUND((C729*E729),2)</f>
        <v>0</v>
      </c>
    </row>
    <row r="730" spans="1:6" x14ac:dyDescent="0.2">
      <c r="A730" s="361">
        <v>1.2</v>
      </c>
      <c r="B730" s="365" t="s">
        <v>616</v>
      </c>
      <c r="C730" s="331">
        <v>1</v>
      </c>
      <c r="D730" s="366" t="s">
        <v>5</v>
      </c>
      <c r="E730" s="166"/>
      <c r="F730" s="8">
        <f t="shared" si="17"/>
        <v>0</v>
      </c>
    </row>
    <row r="731" spans="1:6" x14ac:dyDescent="0.2">
      <c r="A731" s="361">
        <v>1.3</v>
      </c>
      <c r="B731" s="365" t="s">
        <v>617</v>
      </c>
      <c r="C731" s="331">
        <v>2</v>
      </c>
      <c r="D731" s="366" t="s">
        <v>5</v>
      </c>
      <c r="E731" s="166"/>
      <c r="F731" s="8">
        <f t="shared" si="17"/>
        <v>0</v>
      </c>
    </row>
    <row r="732" spans="1:6" s="188" customFormat="1" x14ac:dyDescent="0.2">
      <c r="A732" s="549">
        <v>1.4</v>
      </c>
      <c r="B732" s="550" t="s">
        <v>618</v>
      </c>
      <c r="C732" s="551">
        <v>2</v>
      </c>
      <c r="D732" s="552" t="s">
        <v>5</v>
      </c>
      <c r="E732" s="553"/>
      <c r="F732" s="43">
        <f t="shared" si="17"/>
        <v>0</v>
      </c>
    </row>
    <row r="733" spans="1:6" x14ac:dyDescent="0.2">
      <c r="A733" s="361">
        <v>1.5</v>
      </c>
      <c r="B733" s="365" t="s">
        <v>619</v>
      </c>
      <c r="C733" s="331">
        <v>4</v>
      </c>
      <c r="D733" s="366" t="s">
        <v>5</v>
      </c>
      <c r="E733" s="166"/>
      <c r="F733" s="8">
        <f t="shared" si="17"/>
        <v>0</v>
      </c>
    </row>
    <row r="734" spans="1:6" s="189" customFormat="1" ht="15.75" customHeight="1" x14ac:dyDescent="0.2">
      <c r="A734" s="361">
        <v>1.6</v>
      </c>
      <c r="B734" s="367" t="s">
        <v>620</v>
      </c>
      <c r="C734" s="368">
        <v>8</v>
      </c>
      <c r="D734" s="369" t="s">
        <v>5</v>
      </c>
      <c r="E734" s="486"/>
      <c r="F734" s="8">
        <f t="shared" si="17"/>
        <v>0</v>
      </c>
    </row>
    <row r="735" spans="1:6" ht="14.25" customHeight="1" x14ac:dyDescent="0.2">
      <c r="A735" s="361">
        <v>1.7</v>
      </c>
      <c r="B735" s="367" t="s">
        <v>621</v>
      </c>
      <c r="C735" s="368">
        <v>2</v>
      </c>
      <c r="D735" s="369" t="s">
        <v>5</v>
      </c>
      <c r="E735" s="486"/>
      <c r="F735" s="8">
        <f t="shared" si="17"/>
        <v>0</v>
      </c>
    </row>
    <row r="736" spans="1:6" x14ac:dyDescent="0.2">
      <c r="A736" s="361">
        <v>1.8</v>
      </c>
      <c r="B736" s="367" t="s">
        <v>622</v>
      </c>
      <c r="C736" s="368">
        <v>8</v>
      </c>
      <c r="D736" s="369" t="s">
        <v>5</v>
      </c>
      <c r="E736" s="486"/>
      <c r="F736" s="8">
        <f t="shared" si="17"/>
        <v>0</v>
      </c>
    </row>
    <row r="737" spans="1:6" x14ac:dyDescent="0.2">
      <c r="A737" s="370">
        <v>1.9</v>
      </c>
      <c r="B737" s="362" t="s">
        <v>623</v>
      </c>
      <c r="C737" s="275">
        <v>7</v>
      </c>
      <c r="D737" s="366" t="s">
        <v>5</v>
      </c>
      <c r="E737" s="166"/>
      <c r="F737" s="8">
        <f t="shared" si="17"/>
        <v>0</v>
      </c>
    </row>
    <row r="738" spans="1:6" x14ac:dyDescent="0.2">
      <c r="A738" s="371">
        <v>1.1000000000000001</v>
      </c>
      <c r="B738" s="367" t="s">
        <v>624</v>
      </c>
      <c r="C738" s="368">
        <v>1</v>
      </c>
      <c r="D738" s="369" t="s">
        <v>5</v>
      </c>
      <c r="E738" s="166"/>
      <c r="F738" s="8">
        <f t="shared" si="17"/>
        <v>0</v>
      </c>
    </row>
    <row r="739" spans="1:6" x14ac:dyDescent="0.2">
      <c r="A739" s="371">
        <v>1.1100000000000001</v>
      </c>
      <c r="B739" s="362" t="s">
        <v>625</v>
      </c>
      <c r="C739" s="275">
        <v>1</v>
      </c>
      <c r="D739" s="366" t="s">
        <v>5</v>
      </c>
      <c r="E739" s="486"/>
      <c r="F739" s="8">
        <f t="shared" si="17"/>
        <v>0</v>
      </c>
    </row>
    <row r="740" spans="1:6" x14ac:dyDescent="0.2">
      <c r="A740" s="371">
        <v>1.1200000000000001</v>
      </c>
      <c r="B740" s="367" t="s">
        <v>626</v>
      </c>
      <c r="C740" s="368">
        <v>1</v>
      </c>
      <c r="D740" s="369" t="s">
        <v>5</v>
      </c>
      <c r="E740" s="166"/>
      <c r="F740" s="8">
        <f t="shared" si="17"/>
        <v>0</v>
      </c>
    </row>
    <row r="741" spans="1:6" x14ac:dyDescent="0.2">
      <c r="A741" s="371">
        <v>1.1299999999999999</v>
      </c>
      <c r="B741" s="367" t="s">
        <v>627</v>
      </c>
      <c r="C741" s="368">
        <v>15</v>
      </c>
      <c r="D741" s="369" t="s">
        <v>5</v>
      </c>
      <c r="E741" s="486"/>
      <c r="F741" s="8">
        <f t="shared" si="17"/>
        <v>0</v>
      </c>
    </row>
    <row r="742" spans="1:6" x14ac:dyDescent="0.2">
      <c r="A742" s="371">
        <v>1.1399999999999999</v>
      </c>
      <c r="B742" s="367" t="s">
        <v>628</v>
      </c>
      <c r="C742" s="368">
        <v>2</v>
      </c>
      <c r="D742" s="369" t="s">
        <v>5</v>
      </c>
      <c r="E742" s="486"/>
      <c r="F742" s="8">
        <f t="shared" si="17"/>
        <v>0</v>
      </c>
    </row>
    <row r="743" spans="1:6" x14ac:dyDescent="0.2">
      <c r="A743" s="371">
        <v>1.1499999999999999</v>
      </c>
      <c r="B743" s="367" t="s">
        <v>629</v>
      </c>
      <c r="C743" s="368">
        <v>2</v>
      </c>
      <c r="D743" s="369" t="s">
        <v>5</v>
      </c>
      <c r="E743" s="486"/>
      <c r="F743" s="8">
        <f t="shared" si="17"/>
        <v>0</v>
      </c>
    </row>
    <row r="744" spans="1:6" x14ac:dyDescent="0.2">
      <c r="A744" s="371">
        <v>1.1599999999999999</v>
      </c>
      <c r="B744" s="367" t="s">
        <v>630</v>
      </c>
      <c r="C744" s="368">
        <v>4</v>
      </c>
      <c r="D744" s="369" t="s">
        <v>5</v>
      </c>
      <c r="E744" s="486"/>
      <c r="F744" s="8">
        <f t="shared" si="17"/>
        <v>0</v>
      </c>
    </row>
    <row r="745" spans="1:6" x14ac:dyDescent="0.2">
      <c r="A745" s="371">
        <v>1.17</v>
      </c>
      <c r="B745" s="367" t="s">
        <v>631</v>
      </c>
      <c r="C745" s="368">
        <v>1</v>
      </c>
      <c r="D745" s="369" t="s">
        <v>5</v>
      </c>
      <c r="E745" s="486"/>
      <c r="F745" s="8">
        <f t="shared" si="17"/>
        <v>0</v>
      </c>
    </row>
    <row r="746" spans="1:6" x14ac:dyDescent="0.2">
      <c r="A746" s="371">
        <v>1.18</v>
      </c>
      <c r="B746" s="367" t="s">
        <v>632</v>
      </c>
      <c r="C746" s="368">
        <v>1</v>
      </c>
      <c r="D746" s="369" t="s">
        <v>5</v>
      </c>
      <c r="E746" s="486"/>
      <c r="F746" s="8">
        <f t="shared" si="17"/>
        <v>0</v>
      </c>
    </row>
    <row r="747" spans="1:6" x14ac:dyDescent="0.2">
      <c r="A747" s="371">
        <v>1.19</v>
      </c>
      <c r="B747" s="365" t="s">
        <v>633</v>
      </c>
      <c r="C747" s="331">
        <v>3300</v>
      </c>
      <c r="D747" s="366" t="s">
        <v>421</v>
      </c>
      <c r="E747" s="487"/>
      <c r="F747" s="8">
        <f t="shared" si="17"/>
        <v>0</v>
      </c>
    </row>
    <row r="748" spans="1:6" ht="27.75" customHeight="1" x14ac:dyDescent="0.2">
      <c r="A748" s="371">
        <v>1.2</v>
      </c>
      <c r="B748" s="365" t="s">
        <v>634</v>
      </c>
      <c r="C748" s="331">
        <v>3</v>
      </c>
      <c r="D748" s="366" t="s">
        <v>5</v>
      </c>
      <c r="E748" s="166"/>
      <c r="F748" s="8">
        <f t="shared" si="17"/>
        <v>0</v>
      </c>
    </row>
    <row r="749" spans="1:6" x14ac:dyDescent="0.2">
      <c r="A749" s="371">
        <v>1.21</v>
      </c>
      <c r="B749" s="372" t="s">
        <v>635</v>
      </c>
      <c r="C749" s="373">
        <v>3</v>
      </c>
      <c r="D749" s="374" t="s">
        <v>5</v>
      </c>
      <c r="E749" s="166"/>
      <c r="F749" s="8">
        <f t="shared" si="17"/>
        <v>0</v>
      </c>
    </row>
    <row r="750" spans="1:6" x14ac:dyDescent="0.2">
      <c r="A750" s="371">
        <v>1.22</v>
      </c>
      <c r="B750" s="367" t="s">
        <v>636</v>
      </c>
      <c r="C750" s="375">
        <v>3</v>
      </c>
      <c r="D750" s="376" t="s">
        <v>5</v>
      </c>
      <c r="E750" s="225"/>
      <c r="F750" s="8">
        <f t="shared" si="17"/>
        <v>0</v>
      </c>
    </row>
    <row r="751" spans="1:6" x14ac:dyDescent="0.2">
      <c r="A751" s="371">
        <v>1.23</v>
      </c>
      <c r="B751" s="367" t="s">
        <v>637</v>
      </c>
      <c r="C751" s="375">
        <v>1</v>
      </c>
      <c r="D751" s="376" t="s">
        <v>5</v>
      </c>
      <c r="E751" s="225"/>
      <c r="F751" s="8">
        <f t="shared" si="17"/>
        <v>0</v>
      </c>
    </row>
    <row r="752" spans="1:6" x14ac:dyDescent="0.2">
      <c r="A752" s="371">
        <v>1.24</v>
      </c>
      <c r="B752" s="377" t="s">
        <v>638</v>
      </c>
      <c r="C752" s="191">
        <v>8</v>
      </c>
      <c r="D752" s="378" t="s">
        <v>5</v>
      </c>
      <c r="E752" s="487"/>
      <c r="F752" s="8">
        <f t="shared" si="17"/>
        <v>0</v>
      </c>
    </row>
    <row r="753" spans="1:6" x14ac:dyDescent="0.2">
      <c r="A753" s="371">
        <v>1.25</v>
      </c>
      <c r="B753" s="372" t="s">
        <v>639</v>
      </c>
      <c r="C753" s="379">
        <v>8</v>
      </c>
      <c r="D753" s="374" t="s">
        <v>5</v>
      </c>
      <c r="E753" s="488"/>
      <c r="F753" s="8">
        <f t="shared" si="17"/>
        <v>0</v>
      </c>
    </row>
    <row r="754" spans="1:6" x14ac:dyDescent="0.2">
      <c r="A754" s="371">
        <v>1.26</v>
      </c>
      <c r="B754" s="367" t="s">
        <v>640</v>
      </c>
      <c r="C754" s="375">
        <v>7</v>
      </c>
      <c r="D754" s="376" t="s">
        <v>5</v>
      </c>
      <c r="E754" s="489"/>
      <c r="F754" s="8">
        <f t="shared" si="17"/>
        <v>0</v>
      </c>
    </row>
    <row r="755" spans="1:6" x14ac:dyDescent="0.2">
      <c r="A755" s="380"/>
      <c r="B755" s="381" t="s">
        <v>641</v>
      </c>
      <c r="C755" s="382"/>
      <c r="D755" s="383"/>
      <c r="E755" s="490"/>
      <c r="F755" s="491">
        <f>SUM(F729:F754)</f>
        <v>0</v>
      </c>
    </row>
    <row r="756" spans="1:6" x14ac:dyDescent="0.2">
      <c r="A756" s="384"/>
      <c r="B756" s="385"/>
      <c r="C756" s="192"/>
      <c r="D756" s="366"/>
      <c r="E756" s="8"/>
      <c r="F756" s="8"/>
    </row>
    <row r="757" spans="1:6" x14ac:dyDescent="0.2">
      <c r="A757" s="193">
        <v>2</v>
      </c>
      <c r="B757" s="194" t="s">
        <v>642</v>
      </c>
      <c r="C757" s="195"/>
      <c r="D757" s="196"/>
      <c r="E757" s="197"/>
      <c r="F757" s="198"/>
    </row>
    <row r="758" spans="1:6" x14ac:dyDescent="0.2">
      <c r="A758" s="199">
        <v>2.1</v>
      </c>
      <c r="B758" s="200" t="s">
        <v>643</v>
      </c>
      <c r="C758" s="201">
        <v>1</v>
      </c>
      <c r="D758" s="196" t="s">
        <v>5</v>
      </c>
      <c r="E758" s="202"/>
      <c r="F758" s="8">
        <f t="shared" ref="F758:F797" si="18">ROUND((C758*E758),2)</f>
        <v>0</v>
      </c>
    </row>
    <row r="759" spans="1:6" x14ac:dyDescent="0.2">
      <c r="A759" s="199">
        <v>2.2000000000000002</v>
      </c>
      <c r="B759" s="200" t="s">
        <v>644</v>
      </c>
      <c r="C759" s="201">
        <v>1</v>
      </c>
      <c r="D759" s="196" t="s">
        <v>5</v>
      </c>
      <c r="E759" s="202"/>
      <c r="F759" s="8">
        <f t="shared" si="18"/>
        <v>0</v>
      </c>
    </row>
    <row r="760" spans="1:6" ht="12.75" customHeight="1" x14ac:dyDescent="0.2">
      <c r="A760" s="199">
        <v>2.2999999999999998</v>
      </c>
      <c r="B760" s="200" t="s">
        <v>645</v>
      </c>
      <c r="C760" s="201">
        <v>1</v>
      </c>
      <c r="D760" s="196" t="s">
        <v>5</v>
      </c>
      <c r="E760" s="202"/>
      <c r="F760" s="8">
        <f t="shared" si="18"/>
        <v>0</v>
      </c>
    </row>
    <row r="761" spans="1:6" ht="51" x14ac:dyDescent="0.2">
      <c r="A761" s="199">
        <v>2.4</v>
      </c>
      <c r="B761" s="200" t="s">
        <v>646</v>
      </c>
      <c r="C761" s="201">
        <v>1</v>
      </c>
      <c r="D761" s="196" t="s">
        <v>5</v>
      </c>
      <c r="E761" s="202"/>
      <c r="F761" s="8">
        <f t="shared" si="18"/>
        <v>0</v>
      </c>
    </row>
    <row r="762" spans="1:6" x14ac:dyDescent="0.2">
      <c r="A762" s="199">
        <v>2.5</v>
      </c>
      <c r="B762" s="200" t="s">
        <v>647</v>
      </c>
      <c r="C762" s="201">
        <v>2</v>
      </c>
      <c r="D762" s="196" t="s">
        <v>5</v>
      </c>
      <c r="E762" s="202"/>
      <c r="F762" s="8">
        <f t="shared" si="18"/>
        <v>0</v>
      </c>
    </row>
    <row r="763" spans="1:6" x14ac:dyDescent="0.2">
      <c r="A763" s="199">
        <v>2.6</v>
      </c>
      <c r="B763" s="200" t="s">
        <v>648</v>
      </c>
      <c r="C763" s="201">
        <v>1</v>
      </c>
      <c r="D763" s="196" t="s">
        <v>5</v>
      </c>
      <c r="E763" s="202"/>
      <c r="F763" s="8">
        <f t="shared" si="18"/>
        <v>0</v>
      </c>
    </row>
    <row r="764" spans="1:6" ht="25.5" x14ac:dyDescent="0.2">
      <c r="A764" s="199">
        <v>2.7</v>
      </c>
      <c r="B764" s="200" t="s">
        <v>649</v>
      </c>
      <c r="C764" s="201">
        <v>1</v>
      </c>
      <c r="D764" s="196" t="s">
        <v>5</v>
      </c>
      <c r="E764" s="202"/>
      <c r="F764" s="8">
        <f t="shared" si="18"/>
        <v>0</v>
      </c>
    </row>
    <row r="765" spans="1:6" x14ac:dyDescent="0.2">
      <c r="A765" s="199">
        <v>2.8</v>
      </c>
      <c r="B765" s="200" t="s">
        <v>650</v>
      </c>
      <c r="C765" s="201">
        <v>2</v>
      </c>
      <c r="D765" s="196" t="s">
        <v>5</v>
      </c>
      <c r="E765" s="202"/>
      <c r="F765" s="8">
        <f t="shared" si="18"/>
        <v>0</v>
      </c>
    </row>
    <row r="766" spans="1:6" x14ac:dyDescent="0.2">
      <c r="A766" s="199">
        <v>2.9</v>
      </c>
      <c r="B766" s="200" t="s">
        <v>651</v>
      </c>
      <c r="C766" s="201">
        <v>5</v>
      </c>
      <c r="D766" s="196" t="s">
        <v>5</v>
      </c>
      <c r="E766" s="202"/>
      <c r="F766" s="8">
        <f t="shared" si="18"/>
        <v>0</v>
      </c>
    </row>
    <row r="767" spans="1:6" s="91" customFormat="1" ht="38.25" x14ac:dyDescent="0.2">
      <c r="A767" s="203">
        <v>2.1</v>
      </c>
      <c r="B767" s="200" t="s">
        <v>652</v>
      </c>
      <c r="C767" s="201">
        <v>1</v>
      </c>
      <c r="D767" s="196" t="s">
        <v>5</v>
      </c>
      <c r="E767" s="202"/>
      <c r="F767" s="8">
        <f t="shared" si="18"/>
        <v>0</v>
      </c>
    </row>
    <row r="768" spans="1:6" ht="38.25" x14ac:dyDescent="0.2">
      <c r="A768" s="203">
        <v>2.11</v>
      </c>
      <c r="B768" s="200" t="s">
        <v>653</v>
      </c>
      <c r="C768" s="201">
        <v>1</v>
      </c>
      <c r="D768" s="196" t="s">
        <v>5</v>
      </c>
      <c r="E768" s="202"/>
      <c r="F768" s="8">
        <f t="shared" si="18"/>
        <v>0</v>
      </c>
    </row>
    <row r="769" spans="1:6" x14ac:dyDescent="0.2">
      <c r="A769" s="203">
        <v>2.12</v>
      </c>
      <c r="B769" s="367" t="s">
        <v>654</v>
      </c>
      <c r="C769" s="386">
        <v>1</v>
      </c>
      <c r="D769" s="387" t="s">
        <v>5</v>
      </c>
      <c r="E769" s="8"/>
      <c r="F769" s="8">
        <f t="shared" si="18"/>
        <v>0</v>
      </c>
    </row>
    <row r="770" spans="1:6" x14ac:dyDescent="0.2">
      <c r="A770" s="204">
        <v>2.13</v>
      </c>
      <c r="B770" s="367" t="s">
        <v>655</v>
      </c>
      <c r="C770" s="386">
        <v>10</v>
      </c>
      <c r="D770" s="387" t="s">
        <v>5</v>
      </c>
      <c r="E770" s="8"/>
      <c r="F770" s="8">
        <f t="shared" si="18"/>
        <v>0</v>
      </c>
    </row>
    <row r="771" spans="1:6" x14ac:dyDescent="0.2">
      <c r="A771" s="203">
        <v>2.14</v>
      </c>
      <c r="B771" s="367" t="s">
        <v>656</v>
      </c>
      <c r="C771" s="386">
        <v>6</v>
      </c>
      <c r="D771" s="387" t="s">
        <v>5</v>
      </c>
      <c r="E771" s="8"/>
      <c r="F771" s="8">
        <f t="shared" si="18"/>
        <v>0</v>
      </c>
    </row>
    <row r="772" spans="1:6" ht="76.5" x14ac:dyDescent="0.2">
      <c r="A772" s="203">
        <v>2.15</v>
      </c>
      <c r="B772" s="200" t="s">
        <v>657</v>
      </c>
      <c r="C772" s="201">
        <v>55</v>
      </c>
      <c r="D772" s="205" t="s">
        <v>18</v>
      </c>
      <c r="E772" s="202"/>
      <c r="F772" s="8">
        <f t="shared" si="18"/>
        <v>0</v>
      </c>
    </row>
    <row r="773" spans="1:6" ht="76.5" x14ac:dyDescent="0.2">
      <c r="A773" s="206">
        <v>2.16</v>
      </c>
      <c r="B773" s="207" t="s">
        <v>658</v>
      </c>
      <c r="C773" s="208">
        <v>5</v>
      </c>
      <c r="D773" s="209" t="s">
        <v>18</v>
      </c>
      <c r="E773" s="210"/>
      <c r="F773" s="43">
        <f t="shared" si="18"/>
        <v>0</v>
      </c>
    </row>
    <row r="774" spans="1:6" ht="76.5" x14ac:dyDescent="0.2">
      <c r="A774" s="203">
        <v>2.17</v>
      </c>
      <c r="B774" s="200" t="s">
        <v>659</v>
      </c>
      <c r="C774" s="201">
        <v>5</v>
      </c>
      <c r="D774" s="205" t="s">
        <v>18</v>
      </c>
      <c r="E774" s="202"/>
      <c r="F774" s="8">
        <f t="shared" si="18"/>
        <v>0</v>
      </c>
    </row>
    <row r="775" spans="1:6" ht="66" customHeight="1" x14ac:dyDescent="0.2">
      <c r="A775" s="203">
        <v>2.1800000000000002</v>
      </c>
      <c r="B775" s="200" t="s">
        <v>660</v>
      </c>
      <c r="C775" s="201">
        <v>6</v>
      </c>
      <c r="D775" s="205" t="s">
        <v>18</v>
      </c>
      <c r="E775" s="202"/>
      <c r="F775" s="8">
        <f t="shared" si="18"/>
        <v>0</v>
      </c>
    </row>
    <row r="776" spans="1:6" ht="66" customHeight="1" x14ac:dyDescent="0.2">
      <c r="A776" s="203">
        <v>2.19</v>
      </c>
      <c r="B776" s="200" t="s">
        <v>661</v>
      </c>
      <c r="C776" s="201">
        <v>5</v>
      </c>
      <c r="D776" s="205" t="s">
        <v>18</v>
      </c>
      <c r="E776" s="202"/>
      <c r="F776" s="8">
        <f t="shared" si="18"/>
        <v>0</v>
      </c>
    </row>
    <row r="777" spans="1:6" ht="63.75" x14ac:dyDescent="0.2">
      <c r="A777" s="203">
        <v>2.2000000000000002</v>
      </c>
      <c r="B777" s="200" t="s">
        <v>662</v>
      </c>
      <c r="C777" s="201">
        <v>30</v>
      </c>
      <c r="D777" s="205" t="s">
        <v>18</v>
      </c>
      <c r="E777" s="202"/>
      <c r="F777" s="8">
        <f t="shared" si="18"/>
        <v>0</v>
      </c>
    </row>
    <row r="778" spans="1:6" ht="76.5" x14ac:dyDescent="0.2">
      <c r="A778" s="203">
        <v>2.21</v>
      </c>
      <c r="B778" s="200" t="s">
        <v>663</v>
      </c>
      <c r="C778" s="201">
        <v>5</v>
      </c>
      <c r="D778" s="205" t="s">
        <v>18</v>
      </c>
      <c r="E778" s="202"/>
      <c r="F778" s="8">
        <f t="shared" si="18"/>
        <v>0</v>
      </c>
    </row>
    <row r="779" spans="1:6" ht="63.75" x14ac:dyDescent="0.2">
      <c r="A779" s="203">
        <v>2.2200000000000002</v>
      </c>
      <c r="B779" s="200" t="s">
        <v>664</v>
      </c>
      <c r="C779" s="201">
        <v>5</v>
      </c>
      <c r="D779" s="205" t="s">
        <v>18</v>
      </c>
      <c r="E779" s="202"/>
      <c r="F779" s="8">
        <f t="shared" si="18"/>
        <v>0</v>
      </c>
    </row>
    <row r="780" spans="1:6" ht="63.75" x14ac:dyDescent="0.2">
      <c r="A780" s="203">
        <v>2.23</v>
      </c>
      <c r="B780" s="200" t="s">
        <v>665</v>
      </c>
      <c r="C780" s="201">
        <v>5</v>
      </c>
      <c r="D780" s="205" t="s">
        <v>18</v>
      </c>
      <c r="E780" s="202"/>
      <c r="F780" s="8">
        <f t="shared" si="18"/>
        <v>0</v>
      </c>
    </row>
    <row r="781" spans="1:6" ht="63.75" x14ac:dyDescent="0.2">
      <c r="A781" s="203">
        <v>2.2400000000000002</v>
      </c>
      <c r="B781" s="200" t="s">
        <v>666</v>
      </c>
      <c r="C781" s="201">
        <v>5</v>
      </c>
      <c r="D781" s="205" t="s">
        <v>18</v>
      </c>
      <c r="E781" s="202"/>
      <c r="F781" s="8">
        <f t="shared" si="18"/>
        <v>0</v>
      </c>
    </row>
    <row r="782" spans="1:6" ht="63.75" x14ac:dyDescent="0.2">
      <c r="A782" s="203">
        <v>2.25</v>
      </c>
      <c r="B782" s="200" t="s">
        <v>667</v>
      </c>
      <c r="C782" s="201">
        <v>5</v>
      </c>
      <c r="D782" s="205" t="s">
        <v>18</v>
      </c>
      <c r="E782" s="202"/>
      <c r="F782" s="8">
        <f t="shared" si="18"/>
        <v>0</v>
      </c>
    </row>
    <row r="783" spans="1:6" ht="63.75" x14ac:dyDescent="0.2">
      <c r="A783" s="203">
        <v>2.2599999999999998</v>
      </c>
      <c r="B783" s="200" t="s">
        <v>668</v>
      </c>
      <c r="C783" s="201">
        <v>20</v>
      </c>
      <c r="D783" s="205" t="s">
        <v>18</v>
      </c>
      <c r="E783" s="202"/>
      <c r="F783" s="8">
        <f t="shared" si="18"/>
        <v>0</v>
      </c>
    </row>
    <row r="784" spans="1:6" ht="76.5" x14ac:dyDescent="0.2">
      <c r="A784" s="206">
        <v>2.27</v>
      </c>
      <c r="B784" s="207" t="s">
        <v>669</v>
      </c>
      <c r="C784" s="208">
        <v>5</v>
      </c>
      <c r="D784" s="209" t="s">
        <v>18</v>
      </c>
      <c r="E784" s="210"/>
      <c r="F784" s="43">
        <f t="shared" si="18"/>
        <v>0</v>
      </c>
    </row>
    <row r="785" spans="1:8" ht="76.5" x14ac:dyDescent="0.2">
      <c r="A785" s="203">
        <v>2.2799999999999998</v>
      </c>
      <c r="B785" s="200" t="s">
        <v>670</v>
      </c>
      <c r="C785" s="201">
        <v>6</v>
      </c>
      <c r="D785" s="205" t="s">
        <v>18</v>
      </c>
      <c r="E785" s="202"/>
      <c r="F785" s="8">
        <f t="shared" si="18"/>
        <v>0</v>
      </c>
    </row>
    <row r="786" spans="1:8" ht="76.5" x14ac:dyDescent="0.2">
      <c r="A786" s="203">
        <v>2.29</v>
      </c>
      <c r="B786" s="200" t="s">
        <v>671</v>
      </c>
      <c r="C786" s="201">
        <v>12</v>
      </c>
      <c r="D786" s="205" t="s">
        <v>18</v>
      </c>
      <c r="E786" s="202"/>
      <c r="F786" s="8">
        <f t="shared" si="18"/>
        <v>0</v>
      </c>
    </row>
    <row r="787" spans="1:8" ht="76.5" x14ac:dyDescent="0.2">
      <c r="A787" s="203">
        <v>2.2999999999999998</v>
      </c>
      <c r="B787" s="200" t="s">
        <v>672</v>
      </c>
      <c r="C787" s="201">
        <v>12</v>
      </c>
      <c r="D787" s="205" t="s">
        <v>18</v>
      </c>
      <c r="E787" s="202"/>
      <c r="F787" s="8">
        <f t="shared" si="18"/>
        <v>0</v>
      </c>
    </row>
    <row r="788" spans="1:8" ht="76.5" x14ac:dyDescent="0.2">
      <c r="A788" s="203">
        <v>2.31</v>
      </c>
      <c r="B788" s="200" t="s">
        <v>673</v>
      </c>
      <c r="C788" s="201">
        <v>12</v>
      </c>
      <c r="D788" s="205" t="s">
        <v>18</v>
      </c>
      <c r="E788" s="202"/>
      <c r="F788" s="8">
        <f t="shared" si="18"/>
        <v>0</v>
      </c>
    </row>
    <row r="789" spans="1:8" ht="63.75" x14ac:dyDescent="0.2">
      <c r="A789" s="203">
        <v>2.3199999999999901</v>
      </c>
      <c r="B789" s="200" t="s">
        <v>674</v>
      </c>
      <c r="C789" s="201">
        <v>80</v>
      </c>
      <c r="D789" s="205" t="s">
        <v>18</v>
      </c>
      <c r="E789" s="202"/>
      <c r="F789" s="8">
        <f t="shared" si="18"/>
        <v>0</v>
      </c>
    </row>
    <row r="790" spans="1:8" ht="63.75" x14ac:dyDescent="0.2">
      <c r="A790" s="203">
        <v>2.33</v>
      </c>
      <c r="B790" s="200" t="s">
        <v>675</v>
      </c>
      <c r="C790" s="201">
        <v>10</v>
      </c>
      <c r="D790" s="205" t="s">
        <v>18</v>
      </c>
      <c r="E790" s="202"/>
      <c r="F790" s="8">
        <f t="shared" si="18"/>
        <v>0</v>
      </c>
    </row>
    <row r="791" spans="1:8" ht="38.25" x14ac:dyDescent="0.2">
      <c r="A791" s="203">
        <v>2.3399999999999901</v>
      </c>
      <c r="B791" s="200" t="s">
        <v>676</v>
      </c>
      <c r="C791" s="201">
        <v>300</v>
      </c>
      <c r="D791" s="205" t="s">
        <v>18</v>
      </c>
      <c r="E791" s="202"/>
      <c r="F791" s="8">
        <f t="shared" si="18"/>
        <v>0</v>
      </c>
    </row>
    <row r="792" spans="1:8" ht="63.75" x14ac:dyDescent="0.2">
      <c r="A792" s="203">
        <v>2.35</v>
      </c>
      <c r="B792" s="200" t="s">
        <v>677</v>
      </c>
      <c r="C792" s="201">
        <v>24</v>
      </c>
      <c r="D792" s="205" t="s">
        <v>18</v>
      </c>
      <c r="E792" s="202"/>
      <c r="F792" s="8">
        <f t="shared" si="18"/>
        <v>0</v>
      </c>
    </row>
    <row r="793" spans="1:8" ht="89.25" x14ac:dyDescent="0.2">
      <c r="A793" s="203">
        <v>2.3599999999999901</v>
      </c>
      <c r="B793" s="200" t="s">
        <v>678</v>
      </c>
      <c r="C793" s="201">
        <v>6</v>
      </c>
      <c r="D793" s="205" t="s">
        <v>18</v>
      </c>
      <c r="E793" s="202"/>
      <c r="F793" s="8">
        <f t="shared" si="18"/>
        <v>0</v>
      </c>
    </row>
    <row r="794" spans="1:8" ht="76.5" x14ac:dyDescent="0.2">
      <c r="A794" s="203">
        <v>2.3699999999999899</v>
      </c>
      <c r="B794" s="200" t="s">
        <v>679</v>
      </c>
      <c r="C794" s="201">
        <v>24</v>
      </c>
      <c r="D794" s="205" t="s">
        <v>18</v>
      </c>
      <c r="E794" s="202"/>
      <c r="F794" s="8">
        <f t="shared" si="18"/>
        <v>0</v>
      </c>
      <c r="G794" s="91"/>
      <c r="H794" s="91"/>
    </row>
    <row r="795" spans="1:8" ht="76.5" x14ac:dyDescent="0.2">
      <c r="A795" s="206">
        <v>2.3799999999999901</v>
      </c>
      <c r="B795" s="207" t="s">
        <v>680</v>
      </c>
      <c r="C795" s="208">
        <v>5</v>
      </c>
      <c r="D795" s="209" t="s">
        <v>18</v>
      </c>
      <c r="E795" s="210"/>
      <c r="F795" s="43">
        <f t="shared" si="18"/>
        <v>0</v>
      </c>
      <c r="G795" s="91"/>
      <c r="H795" s="91"/>
    </row>
    <row r="796" spans="1:8" ht="76.5" x14ac:dyDescent="0.2">
      <c r="A796" s="203">
        <v>2.3899999999999899</v>
      </c>
      <c r="B796" s="200" t="s">
        <v>681</v>
      </c>
      <c r="C796" s="201">
        <v>10</v>
      </c>
      <c r="D796" s="205" t="s">
        <v>18</v>
      </c>
      <c r="E796" s="202"/>
      <c r="F796" s="522">
        <f t="shared" si="18"/>
        <v>0</v>
      </c>
      <c r="G796" s="91"/>
      <c r="H796" s="91"/>
    </row>
    <row r="797" spans="1:8" ht="63.75" x14ac:dyDescent="0.2">
      <c r="A797" s="203">
        <v>2.3999999999999901</v>
      </c>
      <c r="B797" s="200" t="s">
        <v>682</v>
      </c>
      <c r="C797" s="201">
        <v>5</v>
      </c>
      <c r="D797" s="205" t="s">
        <v>18</v>
      </c>
      <c r="E797" s="202"/>
      <c r="F797" s="8">
        <f t="shared" si="18"/>
        <v>0</v>
      </c>
      <c r="G797" s="91"/>
      <c r="H797" s="91"/>
    </row>
    <row r="798" spans="1:8" x14ac:dyDescent="0.2">
      <c r="A798" s="211"/>
      <c r="B798" s="212" t="s">
        <v>683</v>
      </c>
      <c r="C798" s="213"/>
      <c r="D798" s="214"/>
      <c r="E798" s="215"/>
      <c r="F798" s="216">
        <f>SUM(F758:F797)</f>
        <v>0</v>
      </c>
      <c r="G798" s="91"/>
      <c r="H798" s="91"/>
    </row>
    <row r="799" spans="1:8" x14ac:dyDescent="0.2">
      <c r="A799" s="384"/>
      <c r="B799" s="385"/>
      <c r="C799" s="192"/>
      <c r="D799" s="366"/>
      <c r="E799" s="8"/>
      <c r="F799" s="8"/>
      <c r="G799" s="91"/>
      <c r="H799" s="91"/>
    </row>
    <row r="800" spans="1:8" x14ac:dyDescent="0.2">
      <c r="A800" s="217">
        <v>3</v>
      </c>
      <c r="B800" s="389" t="s">
        <v>684</v>
      </c>
      <c r="C800" s="390"/>
      <c r="D800" s="391"/>
      <c r="E800" s="473"/>
      <c r="F800" s="492"/>
      <c r="G800" s="91"/>
      <c r="H800" s="91"/>
    </row>
    <row r="801" spans="1:8" ht="25.5" x14ac:dyDescent="0.2">
      <c r="A801" s="130">
        <v>3.1</v>
      </c>
      <c r="B801" s="392" t="s">
        <v>798</v>
      </c>
      <c r="C801" s="393">
        <v>1</v>
      </c>
      <c r="D801" s="394" t="s">
        <v>5</v>
      </c>
      <c r="E801" s="493"/>
      <c r="F801" s="494">
        <f>ROUND(C801*E801,2)</f>
        <v>0</v>
      </c>
      <c r="G801" s="91"/>
      <c r="H801" s="91"/>
    </row>
    <row r="802" spans="1:8" x14ac:dyDescent="0.2">
      <c r="A802" s="130">
        <v>3.2</v>
      </c>
      <c r="B802" s="67" t="s">
        <v>685</v>
      </c>
      <c r="C802" s="395">
        <v>1</v>
      </c>
      <c r="D802" s="396" t="s">
        <v>5</v>
      </c>
      <c r="E802" s="489"/>
      <c r="F802" s="495">
        <f>ROUND(C802*E802,2)</f>
        <v>0</v>
      </c>
      <c r="G802" s="91"/>
      <c r="H802" s="91"/>
    </row>
    <row r="803" spans="1:8" x14ac:dyDescent="0.2">
      <c r="A803" s="130">
        <v>3.3</v>
      </c>
      <c r="B803" s="397" t="s">
        <v>799</v>
      </c>
      <c r="C803" s="398">
        <v>1</v>
      </c>
      <c r="D803" s="399" t="s">
        <v>5</v>
      </c>
      <c r="E803" s="489"/>
      <c r="F803" s="495">
        <f>C803*E803</f>
        <v>0</v>
      </c>
      <c r="G803" s="91"/>
      <c r="H803" s="91"/>
    </row>
    <row r="804" spans="1:8" x14ac:dyDescent="0.2">
      <c r="A804" s="130"/>
      <c r="B804" s="397"/>
      <c r="C804" s="398"/>
      <c r="D804" s="400"/>
      <c r="E804" s="489"/>
      <c r="F804" s="495"/>
      <c r="G804" s="91"/>
      <c r="H804" s="91"/>
    </row>
    <row r="805" spans="1:8" x14ac:dyDescent="0.2">
      <c r="A805" s="401"/>
      <c r="B805" s="402" t="s">
        <v>686</v>
      </c>
      <c r="C805" s="403"/>
      <c r="D805" s="404"/>
      <c r="E805" s="183"/>
      <c r="F805" s="557">
        <f>SUM(F801:F803)</f>
        <v>0</v>
      </c>
      <c r="G805" s="91"/>
      <c r="H805" s="91"/>
    </row>
    <row r="806" spans="1:8" x14ac:dyDescent="0.2">
      <c r="A806" s="54"/>
      <c r="B806" s="405"/>
      <c r="C806" s="406"/>
      <c r="D806" s="407"/>
      <c r="E806" s="495"/>
      <c r="F806" s="558"/>
      <c r="G806" s="91"/>
      <c r="H806" s="91"/>
    </row>
    <row r="807" spans="1:8" x14ac:dyDescent="0.2">
      <c r="A807" s="401"/>
      <c r="B807" s="402" t="s">
        <v>687</v>
      </c>
      <c r="C807" s="403"/>
      <c r="D807" s="404"/>
      <c r="E807" s="183"/>
      <c r="F807" s="557">
        <f>+F805+F798+F755</f>
        <v>0</v>
      </c>
      <c r="G807" s="91"/>
      <c r="H807" s="91"/>
    </row>
    <row r="808" spans="1:8" x14ac:dyDescent="0.2">
      <c r="A808" s="54"/>
      <c r="B808" s="405"/>
      <c r="C808" s="406"/>
      <c r="D808" s="407"/>
      <c r="E808" s="495"/>
      <c r="F808" s="558"/>
      <c r="G808" s="91"/>
      <c r="H808" s="91"/>
    </row>
    <row r="809" spans="1:8" ht="38.25" x14ac:dyDescent="0.2">
      <c r="A809" s="409" t="s">
        <v>688</v>
      </c>
      <c r="B809" s="410" t="s">
        <v>689</v>
      </c>
      <c r="C809" s="411"/>
      <c r="D809" s="411"/>
      <c r="E809" s="496"/>
      <c r="F809" s="559"/>
      <c r="G809" s="91"/>
      <c r="H809" s="91"/>
    </row>
    <row r="810" spans="1:8" x14ac:dyDescent="0.2">
      <c r="A810" s="412"/>
      <c r="B810" s="410"/>
      <c r="C810" s="411"/>
      <c r="D810" s="411"/>
      <c r="E810" s="496"/>
      <c r="F810" s="559"/>
      <c r="G810" s="91"/>
      <c r="H810" s="91"/>
    </row>
    <row r="811" spans="1:8" x14ac:dyDescent="0.2">
      <c r="A811" s="413">
        <v>1</v>
      </c>
      <c r="B811" s="410" t="s">
        <v>12</v>
      </c>
      <c r="C811" s="393"/>
      <c r="D811" s="414"/>
      <c r="E811" s="494"/>
      <c r="F811" s="497"/>
      <c r="G811" s="91"/>
      <c r="H811" s="91"/>
    </row>
    <row r="812" spans="1:8" x14ac:dyDescent="0.2">
      <c r="A812" s="415">
        <f>A811+0.1</f>
        <v>1.1000000000000001</v>
      </c>
      <c r="B812" s="367" t="s">
        <v>312</v>
      </c>
      <c r="C812" s="395">
        <v>1</v>
      </c>
      <c r="D812" s="25" t="s">
        <v>5</v>
      </c>
      <c r="E812" s="8"/>
      <c r="F812" s="8">
        <f>ROUND(C812*E812,2)</f>
        <v>0</v>
      </c>
      <c r="G812" s="91"/>
      <c r="H812" s="91"/>
    </row>
    <row r="813" spans="1:8" x14ac:dyDescent="0.2">
      <c r="A813" s="415">
        <f>A812+0.1</f>
        <v>1.2000000000000002</v>
      </c>
      <c r="B813" s="367" t="s">
        <v>690</v>
      </c>
      <c r="C813" s="395">
        <v>941.34</v>
      </c>
      <c r="D813" s="25" t="s">
        <v>46</v>
      </c>
      <c r="E813" s="8"/>
      <c r="F813" s="8">
        <f>ROUND(C813*E813,2)</f>
        <v>0</v>
      </c>
      <c r="G813" s="91"/>
      <c r="H813" s="91"/>
    </row>
    <row r="814" spans="1:8" ht="25.5" x14ac:dyDescent="0.2">
      <c r="A814" s="415">
        <f>A813+0.1</f>
        <v>1.3000000000000003</v>
      </c>
      <c r="B814" s="367" t="s">
        <v>691</v>
      </c>
      <c r="C814" s="395">
        <v>6</v>
      </c>
      <c r="D814" s="25" t="s">
        <v>692</v>
      </c>
      <c r="E814" s="8"/>
      <c r="F814" s="8">
        <f>ROUND(C814*E814,2)</f>
        <v>0</v>
      </c>
      <c r="G814" s="91"/>
      <c r="H814" s="91"/>
    </row>
    <row r="815" spans="1:8" x14ac:dyDescent="0.2">
      <c r="A815" s="415">
        <f>A814+0.1</f>
        <v>1.4000000000000004</v>
      </c>
      <c r="B815" s="367" t="s">
        <v>693</v>
      </c>
      <c r="C815" s="395">
        <v>1</v>
      </c>
      <c r="D815" s="25" t="s">
        <v>5</v>
      </c>
      <c r="E815" s="8"/>
      <c r="F815" s="8">
        <f>ROUND(C815*E815,2)</f>
        <v>0</v>
      </c>
      <c r="G815" s="91"/>
      <c r="H815" s="91"/>
    </row>
    <row r="816" spans="1:8" x14ac:dyDescent="0.2">
      <c r="A816" s="415"/>
      <c r="B816" s="367"/>
      <c r="C816" s="395"/>
      <c r="D816" s="25"/>
      <c r="E816" s="8"/>
      <c r="F816" s="8"/>
      <c r="G816" s="91"/>
      <c r="H816" s="91"/>
    </row>
    <row r="817" spans="1:8" x14ac:dyDescent="0.2">
      <c r="A817" s="413">
        <v>2</v>
      </c>
      <c r="B817" s="410" t="s">
        <v>694</v>
      </c>
      <c r="C817" s="395"/>
      <c r="D817" s="414"/>
      <c r="E817" s="8"/>
      <c r="F817" s="8"/>
      <c r="G817" s="91"/>
      <c r="H817" s="91"/>
    </row>
    <row r="818" spans="1:8" x14ac:dyDescent="0.2">
      <c r="A818" s="415">
        <f>A817+0.1</f>
        <v>2.1</v>
      </c>
      <c r="B818" s="367" t="s">
        <v>695</v>
      </c>
      <c r="C818" s="395">
        <v>140</v>
      </c>
      <c r="D818" s="25" t="s">
        <v>46</v>
      </c>
      <c r="E818" s="8"/>
      <c r="F818" s="8">
        <f>ROUND(C818*E818,2)</f>
        <v>0</v>
      </c>
      <c r="G818" s="91"/>
      <c r="H818" s="91"/>
    </row>
    <row r="819" spans="1:8" x14ac:dyDescent="0.2">
      <c r="A819" s="415">
        <f>A818+0.1</f>
        <v>2.2000000000000002</v>
      </c>
      <c r="B819" s="367" t="s">
        <v>696</v>
      </c>
      <c r="C819" s="395">
        <v>140</v>
      </c>
      <c r="D819" s="25" t="s">
        <v>46</v>
      </c>
      <c r="E819" s="8"/>
      <c r="F819" s="8">
        <f>ROUND(C819*E819,2)</f>
        <v>0</v>
      </c>
      <c r="G819" s="91"/>
      <c r="H819" s="91"/>
    </row>
    <row r="820" spans="1:8" x14ac:dyDescent="0.2">
      <c r="A820" s="415">
        <f>A819+0.1</f>
        <v>2.3000000000000003</v>
      </c>
      <c r="B820" s="367" t="s">
        <v>697</v>
      </c>
      <c r="C820" s="395">
        <v>1</v>
      </c>
      <c r="D820" s="25" t="s">
        <v>5</v>
      </c>
      <c r="E820" s="8"/>
      <c r="F820" s="8">
        <f>ROUND(C820*E820,2)</f>
        <v>0</v>
      </c>
      <c r="G820" s="91"/>
      <c r="H820" s="91"/>
    </row>
    <row r="821" spans="1:8" x14ac:dyDescent="0.2">
      <c r="A821" s="415"/>
      <c r="B821" s="367"/>
      <c r="C821" s="395"/>
      <c r="D821" s="25"/>
      <c r="E821" s="8"/>
      <c r="F821" s="8"/>
      <c r="G821" s="91"/>
      <c r="H821" s="91"/>
    </row>
    <row r="822" spans="1:8" ht="25.5" x14ac:dyDescent="0.2">
      <c r="A822" s="413">
        <v>3</v>
      </c>
      <c r="B822" s="410" t="s">
        <v>698</v>
      </c>
      <c r="C822" s="395"/>
      <c r="D822" s="414"/>
      <c r="E822" s="8"/>
      <c r="F822" s="8"/>
      <c r="G822" s="91"/>
      <c r="H822" s="91"/>
    </row>
    <row r="823" spans="1:8" ht="25.5" x14ac:dyDescent="0.2">
      <c r="A823" s="415">
        <f t="shared" ref="A823:A831" si="19">A822+0.1</f>
        <v>3.1</v>
      </c>
      <c r="B823" s="367" t="s">
        <v>699</v>
      </c>
      <c r="C823" s="395">
        <v>533.59</v>
      </c>
      <c r="D823" s="25" t="s">
        <v>492</v>
      </c>
      <c r="E823" s="8"/>
      <c r="F823" s="8">
        <f t="shared" ref="F823:F834" si="20">ROUND(C823*E823,2)</f>
        <v>0</v>
      </c>
      <c r="G823" s="91"/>
      <c r="H823" s="91"/>
    </row>
    <row r="824" spans="1:8" ht="25.5" x14ac:dyDescent="0.2">
      <c r="A824" s="415">
        <f t="shared" si="19"/>
        <v>3.2</v>
      </c>
      <c r="B824" s="367" t="s">
        <v>700</v>
      </c>
      <c r="C824" s="395">
        <v>79.05</v>
      </c>
      <c r="D824" s="25" t="s">
        <v>492</v>
      </c>
      <c r="E824" s="8"/>
      <c r="F824" s="8">
        <f t="shared" si="20"/>
        <v>0</v>
      </c>
      <c r="G824" s="91"/>
      <c r="H824" s="91"/>
    </row>
    <row r="825" spans="1:8" ht="25.5" x14ac:dyDescent="0.2">
      <c r="A825" s="415">
        <f t="shared" si="19"/>
        <v>3.3000000000000003</v>
      </c>
      <c r="B825" s="367" t="s">
        <v>701</v>
      </c>
      <c r="C825" s="395">
        <v>255</v>
      </c>
      <c r="D825" s="25" t="s">
        <v>492</v>
      </c>
      <c r="E825" s="8"/>
      <c r="F825" s="8">
        <f t="shared" si="20"/>
        <v>0</v>
      </c>
      <c r="G825" s="91"/>
      <c r="H825" s="91"/>
    </row>
    <row r="826" spans="1:8" ht="25.5" x14ac:dyDescent="0.2">
      <c r="A826" s="415">
        <f t="shared" si="19"/>
        <v>3.4000000000000004</v>
      </c>
      <c r="B826" s="367" t="s">
        <v>702</v>
      </c>
      <c r="C826" s="395">
        <v>182.92</v>
      </c>
      <c r="D826" s="25" t="s">
        <v>492</v>
      </c>
      <c r="E826" s="8"/>
      <c r="F826" s="8">
        <f t="shared" si="20"/>
        <v>0</v>
      </c>
      <c r="G826" s="91"/>
      <c r="H826" s="91"/>
    </row>
    <row r="827" spans="1:8" ht="25.5" x14ac:dyDescent="0.2">
      <c r="A827" s="415">
        <f t="shared" si="19"/>
        <v>3.5000000000000004</v>
      </c>
      <c r="B827" s="367" t="s">
        <v>703</v>
      </c>
      <c r="C827" s="395">
        <v>716.15</v>
      </c>
      <c r="D827" s="25" t="s">
        <v>492</v>
      </c>
      <c r="E827" s="8"/>
      <c r="F827" s="8">
        <f t="shared" si="20"/>
        <v>0</v>
      </c>
      <c r="G827" s="91"/>
      <c r="H827" s="91"/>
    </row>
    <row r="828" spans="1:8" x14ac:dyDescent="0.2">
      <c r="A828" s="415">
        <f t="shared" si="19"/>
        <v>3.6000000000000005</v>
      </c>
      <c r="B828" s="367" t="s">
        <v>704</v>
      </c>
      <c r="C828" s="395">
        <v>5408.23</v>
      </c>
      <c r="D828" s="25" t="s">
        <v>492</v>
      </c>
      <c r="E828" s="8"/>
      <c r="F828" s="8">
        <f t="shared" si="20"/>
        <v>0</v>
      </c>
      <c r="G828" s="91"/>
      <c r="H828" s="91"/>
    </row>
    <row r="829" spans="1:8" x14ac:dyDescent="0.2">
      <c r="A829" s="415">
        <f t="shared" si="19"/>
        <v>3.7000000000000006</v>
      </c>
      <c r="B829" s="367" t="s">
        <v>705</v>
      </c>
      <c r="C829" s="395">
        <v>2701.47</v>
      </c>
      <c r="D829" s="25" t="s">
        <v>492</v>
      </c>
      <c r="E829" s="8"/>
      <c r="F829" s="8">
        <f t="shared" si="20"/>
        <v>0</v>
      </c>
      <c r="G829" s="91"/>
      <c r="H829" s="91"/>
    </row>
    <row r="830" spans="1:8" x14ac:dyDescent="0.2">
      <c r="A830" s="415">
        <f t="shared" si="19"/>
        <v>3.8000000000000007</v>
      </c>
      <c r="B830" s="367" t="s">
        <v>706</v>
      </c>
      <c r="C830" s="395">
        <v>8758.26</v>
      </c>
      <c r="D830" s="25" t="s">
        <v>492</v>
      </c>
      <c r="E830" s="8"/>
      <c r="F830" s="8">
        <f t="shared" si="20"/>
        <v>0</v>
      </c>
      <c r="G830" s="91"/>
      <c r="H830" s="91"/>
    </row>
    <row r="831" spans="1:8" s="190" customFormat="1" x14ac:dyDescent="0.2">
      <c r="A831" s="415">
        <f t="shared" si="19"/>
        <v>3.9000000000000008</v>
      </c>
      <c r="B831" s="367" t="s">
        <v>707</v>
      </c>
      <c r="C831" s="395">
        <v>688.8</v>
      </c>
      <c r="D831" s="25" t="s">
        <v>492</v>
      </c>
      <c r="E831" s="8"/>
      <c r="F831" s="8">
        <f t="shared" si="20"/>
        <v>0</v>
      </c>
      <c r="G831" s="228"/>
      <c r="H831" s="228"/>
    </row>
    <row r="832" spans="1:8" s="190" customFormat="1" ht="38.25" x14ac:dyDescent="0.2">
      <c r="A832" s="416">
        <v>3.1</v>
      </c>
      <c r="B832" s="367" t="s">
        <v>708</v>
      </c>
      <c r="C832" s="395">
        <v>420</v>
      </c>
      <c r="D832" s="25" t="s">
        <v>46</v>
      </c>
      <c r="E832" s="8"/>
      <c r="F832" s="8">
        <f t="shared" si="20"/>
        <v>0</v>
      </c>
      <c r="G832" s="228"/>
      <c r="H832" s="228"/>
    </row>
    <row r="833" spans="1:6" s="190" customFormat="1" x14ac:dyDescent="0.2">
      <c r="A833" s="415">
        <v>3.11</v>
      </c>
      <c r="B833" s="367" t="s">
        <v>709</v>
      </c>
      <c r="C833" s="395">
        <v>430</v>
      </c>
      <c r="D833" s="25" t="s">
        <v>5</v>
      </c>
      <c r="E833" s="8"/>
      <c r="F833" s="8">
        <f t="shared" si="20"/>
        <v>0</v>
      </c>
    </row>
    <row r="834" spans="1:6" s="190" customFormat="1" ht="25.5" x14ac:dyDescent="0.2">
      <c r="A834" s="554">
        <v>3.12</v>
      </c>
      <c r="B834" s="388" t="s">
        <v>710</v>
      </c>
      <c r="C834" s="555">
        <v>120</v>
      </c>
      <c r="D834" s="556" t="s">
        <v>5</v>
      </c>
      <c r="E834" s="43"/>
      <c r="F834" s="43">
        <f t="shared" si="20"/>
        <v>0</v>
      </c>
    </row>
    <row r="835" spans="1:6" s="190" customFormat="1" x14ac:dyDescent="0.2">
      <c r="A835" s="416"/>
      <c r="B835" s="367"/>
      <c r="C835" s="395"/>
      <c r="D835" s="25"/>
      <c r="E835" s="8"/>
      <c r="F835" s="8"/>
    </row>
    <row r="836" spans="1:6" s="190" customFormat="1" x14ac:dyDescent="0.2">
      <c r="A836" s="413">
        <v>4</v>
      </c>
      <c r="B836" s="410" t="s">
        <v>711</v>
      </c>
      <c r="C836" s="395"/>
      <c r="D836" s="414"/>
      <c r="E836" s="8"/>
      <c r="F836" s="8"/>
    </row>
    <row r="837" spans="1:6" ht="25.5" x14ac:dyDescent="0.2">
      <c r="A837" s="415">
        <f>A836+0.1</f>
        <v>4.0999999999999996</v>
      </c>
      <c r="B837" s="367" t="s">
        <v>712</v>
      </c>
      <c r="C837" s="395">
        <v>130.02000000000001</v>
      </c>
      <c r="D837" s="25" t="s">
        <v>5</v>
      </c>
      <c r="E837" s="8"/>
      <c r="F837" s="8">
        <f>ROUND(C837*E837,2)</f>
        <v>0</v>
      </c>
    </row>
    <row r="838" spans="1:6" ht="25.5" x14ac:dyDescent="0.2">
      <c r="A838" s="415">
        <f>A837+0.1</f>
        <v>4.1999999999999993</v>
      </c>
      <c r="B838" s="367" t="s">
        <v>713</v>
      </c>
      <c r="C838" s="395">
        <v>10.63</v>
      </c>
      <c r="D838" s="25" t="s">
        <v>5</v>
      </c>
      <c r="E838" s="8"/>
      <c r="F838" s="8">
        <f>ROUND(C838*E838,2)</f>
        <v>0</v>
      </c>
    </row>
    <row r="839" spans="1:6" x14ac:dyDescent="0.2">
      <c r="A839" s="415"/>
      <c r="B839" s="367"/>
      <c r="C839" s="395"/>
      <c r="D839" s="25"/>
      <c r="E839" s="8"/>
      <c r="F839" s="8"/>
    </row>
    <row r="840" spans="1:6" x14ac:dyDescent="0.2">
      <c r="A840" s="413">
        <v>5</v>
      </c>
      <c r="B840" s="410" t="s">
        <v>714</v>
      </c>
      <c r="C840" s="395"/>
      <c r="D840" s="414"/>
      <c r="E840" s="8"/>
      <c r="F840" s="8"/>
    </row>
    <row r="841" spans="1:6" s="190" customFormat="1" ht="25.5" x14ac:dyDescent="0.2">
      <c r="A841" s="415">
        <f>A840+0.1</f>
        <v>5.0999999999999996</v>
      </c>
      <c r="B841" s="367" t="s">
        <v>712</v>
      </c>
      <c r="C841" s="395">
        <v>130.02000000000001</v>
      </c>
      <c r="D841" s="25" t="s">
        <v>5</v>
      </c>
      <c r="E841" s="8"/>
      <c r="F841" s="8">
        <f>ROUND(C841*E841,2)</f>
        <v>0</v>
      </c>
    </row>
    <row r="842" spans="1:6" ht="25.5" x14ac:dyDescent="0.2">
      <c r="A842" s="415">
        <f>A841+0.1</f>
        <v>5.1999999999999993</v>
      </c>
      <c r="B842" s="367" t="s">
        <v>713</v>
      </c>
      <c r="C842" s="395">
        <v>10.63</v>
      </c>
      <c r="D842" s="25" t="s">
        <v>5</v>
      </c>
      <c r="E842" s="8"/>
      <c r="F842" s="8">
        <f>ROUND(C842*E842,2)</f>
        <v>0</v>
      </c>
    </row>
    <row r="843" spans="1:6" x14ac:dyDescent="0.2">
      <c r="A843" s="415"/>
      <c r="B843" s="367"/>
      <c r="C843" s="395"/>
      <c r="D843" s="25"/>
      <c r="E843" s="8"/>
      <c r="F843" s="8"/>
    </row>
    <row r="844" spans="1:6" x14ac:dyDescent="0.2">
      <c r="A844" s="413">
        <v>6</v>
      </c>
      <c r="B844" s="410" t="s">
        <v>715</v>
      </c>
      <c r="C844" s="395"/>
      <c r="D844" s="414"/>
      <c r="E844" s="8"/>
      <c r="F844" s="8"/>
    </row>
    <row r="845" spans="1:6" x14ac:dyDescent="0.2">
      <c r="A845" s="415">
        <f>A844+0.1</f>
        <v>6.1</v>
      </c>
      <c r="B845" s="367" t="s">
        <v>716</v>
      </c>
      <c r="C845" s="395">
        <v>1</v>
      </c>
      <c r="D845" s="25" t="s">
        <v>5</v>
      </c>
      <c r="E845" s="8"/>
      <c r="F845" s="8">
        <f>ROUND(C845*E845,2)</f>
        <v>0</v>
      </c>
    </row>
    <row r="846" spans="1:6" x14ac:dyDescent="0.2">
      <c r="A846" s="415">
        <f>A845+0.1</f>
        <v>6.1999999999999993</v>
      </c>
      <c r="B846" s="367" t="s">
        <v>717</v>
      </c>
      <c r="C846" s="395">
        <v>3</v>
      </c>
      <c r="D846" s="25" t="s">
        <v>5</v>
      </c>
      <c r="E846" s="8"/>
      <c r="F846" s="8">
        <f>ROUND(C846*E846,2)</f>
        <v>0</v>
      </c>
    </row>
    <row r="847" spans="1:6" x14ac:dyDescent="0.2">
      <c r="A847" s="415">
        <f>A846+0.1</f>
        <v>6.2999999999999989</v>
      </c>
      <c r="B847" s="367" t="s">
        <v>718</v>
      </c>
      <c r="C847" s="395">
        <v>1</v>
      </c>
      <c r="D847" s="25" t="s">
        <v>5</v>
      </c>
      <c r="E847" s="8"/>
      <c r="F847" s="8">
        <f>ROUND(C847*E847,2)</f>
        <v>0</v>
      </c>
    </row>
    <row r="848" spans="1:6" x14ac:dyDescent="0.2">
      <c r="A848" s="415">
        <f>A847+0.1</f>
        <v>6.3999999999999986</v>
      </c>
      <c r="B848" s="367" t="s">
        <v>719</v>
      </c>
      <c r="C848" s="395">
        <v>5</v>
      </c>
      <c r="D848" s="25" t="s">
        <v>5</v>
      </c>
      <c r="E848" s="8"/>
      <c r="F848" s="8">
        <f>ROUND(C848*E848,2)</f>
        <v>0</v>
      </c>
    </row>
    <row r="849" spans="1:6" x14ac:dyDescent="0.2">
      <c r="A849" s="415">
        <f>A848+0.1</f>
        <v>6.4999999999999982</v>
      </c>
      <c r="B849" s="367" t="s">
        <v>720</v>
      </c>
      <c r="C849" s="395">
        <v>1</v>
      </c>
      <c r="D849" s="25" t="s">
        <v>5</v>
      </c>
      <c r="E849" s="8"/>
      <c r="F849" s="8">
        <f>ROUND(C849*E849,2)</f>
        <v>0</v>
      </c>
    </row>
    <row r="850" spans="1:6" x14ac:dyDescent="0.2">
      <c r="A850" s="415"/>
      <c r="B850" s="367"/>
      <c r="C850" s="395"/>
      <c r="D850" s="25"/>
      <c r="E850" s="8"/>
      <c r="F850" s="8"/>
    </row>
    <row r="851" spans="1:6" x14ac:dyDescent="0.2">
      <c r="A851" s="413">
        <v>7</v>
      </c>
      <c r="B851" s="410" t="s">
        <v>721</v>
      </c>
      <c r="C851" s="395"/>
      <c r="D851" s="414"/>
      <c r="E851" s="8"/>
      <c r="F851" s="8"/>
    </row>
    <row r="852" spans="1:6" ht="25.5" x14ac:dyDescent="0.2">
      <c r="A852" s="415">
        <f>A851+0.1</f>
        <v>7.1</v>
      </c>
      <c r="B852" s="367" t="s">
        <v>722</v>
      </c>
      <c r="C852" s="395">
        <v>1</v>
      </c>
      <c r="D852" s="25" t="s">
        <v>5</v>
      </c>
      <c r="E852" s="8"/>
      <c r="F852" s="8">
        <f>ROUND(C852*E852,2)</f>
        <v>0</v>
      </c>
    </row>
    <row r="853" spans="1:6" ht="25.5" x14ac:dyDescent="0.2">
      <c r="A853" s="415">
        <f>A852+0.1</f>
        <v>7.1999999999999993</v>
      </c>
      <c r="B853" s="367" t="s">
        <v>723</v>
      </c>
      <c r="C853" s="395">
        <v>6</v>
      </c>
      <c r="D853" s="25" t="s">
        <v>5</v>
      </c>
      <c r="E853" s="8"/>
      <c r="F853" s="8">
        <f>ROUND(C853*E853,2)</f>
        <v>0</v>
      </c>
    </row>
    <row r="854" spans="1:6" x14ac:dyDescent="0.2">
      <c r="A854" s="270"/>
      <c r="B854" s="417" t="s">
        <v>724</v>
      </c>
      <c r="C854" s="418"/>
      <c r="D854" s="419"/>
      <c r="E854" s="498"/>
      <c r="F854" s="499">
        <f>SUM(F812:F853)</f>
        <v>0</v>
      </c>
    </row>
    <row r="855" spans="1:6" x14ac:dyDescent="0.2">
      <c r="A855" s="54"/>
      <c r="B855" s="405"/>
      <c r="C855" s="406"/>
      <c r="D855" s="407"/>
      <c r="E855" s="495"/>
      <c r="F855" s="558"/>
    </row>
    <row r="856" spans="1:6" x14ac:dyDescent="0.2">
      <c r="A856" s="420" t="s">
        <v>725</v>
      </c>
      <c r="B856" s="421" t="s">
        <v>726</v>
      </c>
      <c r="C856" s="406"/>
      <c r="D856" s="407"/>
      <c r="E856" s="495"/>
      <c r="F856" s="558"/>
    </row>
    <row r="857" spans="1:6" ht="25.5" x14ac:dyDescent="0.2">
      <c r="A857" s="422">
        <v>1</v>
      </c>
      <c r="B857" s="423" t="s">
        <v>727</v>
      </c>
      <c r="C857" s="495"/>
      <c r="D857" s="407" t="s">
        <v>728</v>
      </c>
      <c r="E857" s="495"/>
      <c r="F857" s="8">
        <f>ROUND((C857*E857),2)</f>
        <v>0</v>
      </c>
    </row>
    <row r="858" spans="1:6" ht="76.5" x14ac:dyDescent="0.2">
      <c r="A858" s="218">
        <v>2</v>
      </c>
      <c r="B858" s="423" t="s">
        <v>729</v>
      </c>
      <c r="C858" s="395">
        <v>1</v>
      </c>
      <c r="D858" s="407" t="s">
        <v>5</v>
      </c>
      <c r="E858" s="495"/>
      <c r="F858" s="8">
        <f>ROUND((C858*E858),2)</f>
        <v>0</v>
      </c>
    </row>
    <row r="859" spans="1:6" x14ac:dyDescent="0.2">
      <c r="A859" s="219"/>
      <c r="B859" s="424" t="s">
        <v>730</v>
      </c>
      <c r="C859" s="425"/>
      <c r="D859" s="426"/>
      <c r="E859" s="500"/>
      <c r="F859" s="501">
        <f>SUM(F857:F858)</f>
        <v>0</v>
      </c>
    </row>
    <row r="860" spans="1:6" x14ac:dyDescent="0.2">
      <c r="A860" s="220"/>
      <c r="B860" s="427"/>
      <c r="C860" s="428"/>
      <c r="D860" s="429"/>
      <c r="E860" s="502"/>
      <c r="F860" s="503"/>
    </row>
    <row r="861" spans="1:6" x14ac:dyDescent="0.2">
      <c r="A861" s="270"/>
      <c r="B861" s="417" t="s">
        <v>731</v>
      </c>
      <c r="C861" s="418"/>
      <c r="D861" s="419"/>
      <c r="E861" s="498"/>
      <c r="F861" s="499">
        <f>+F859+F807+F724+F854</f>
        <v>0</v>
      </c>
    </row>
    <row r="862" spans="1:6" x14ac:dyDescent="0.2">
      <c r="A862" s="219"/>
      <c r="B862" s="424" t="s">
        <v>731</v>
      </c>
      <c r="C862" s="425"/>
      <c r="D862" s="426"/>
      <c r="E862" s="500"/>
      <c r="F862" s="501">
        <f>+F861</f>
        <v>0</v>
      </c>
    </row>
    <row r="863" spans="1:6" x14ac:dyDescent="0.2">
      <c r="A863" s="430"/>
      <c r="B863" s="431"/>
      <c r="C863" s="428"/>
      <c r="D863" s="429"/>
      <c r="E863" s="502"/>
      <c r="F863" s="504"/>
    </row>
    <row r="864" spans="1:6" x14ac:dyDescent="0.2">
      <c r="A864" s="430"/>
      <c r="B864" s="432" t="s">
        <v>732</v>
      </c>
      <c r="C864" s="433"/>
      <c r="D864" s="429"/>
      <c r="E864" s="502"/>
      <c r="F864" s="504"/>
    </row>
    <row r="865" spans="1:6" x14ac:dyDescent="0.2">
      <c r="A865" s="430"/>
      <c r="B865" s="434" t="s">
        <v>733</v>
      </c>
      <c r="C865" s="435">
        <v>0.1</v>
      </c>
      <c r="D865" s="429"/>
      <c r="E865" s="502"/>
      <c r="F865" s="504">
        <f t="shared" ref="F865:F876" si="21">+ROUND(F$861*C865,2)</f>
        <v>0</v>
      </c>
    </row>
    <row r="866" spans="1:6" x14ac:dyDescent="0.2">
      <c r="A866" s="430"/>
      <c r="B866" s="434" t="s">
        <v>734</v>
      </c>
      <c r="C866" s="435">
        <v>0.03</v>
      </c>
      <c r="D866" s="429"/>
      <c r="E866" s="502"/>
      <c r="F866" s="504">
        <f t="shared" si="21"/>
        <v>0</v>
      </c>
    </row>
    <row r="867" spans="1:6" x14ac:dyDescent="0.2">
      <c r="A867" s="430"/>
      <c r="B867" s="434" t="s">
        <v>735</v>
      </c>
      <c r="C867" s="435">
        <v>0.04</v>
      </c>
      <c r="D867" s="429"/>
      <c r="E867" s="502"/>
      <c r="F867" s="504">
        <f t="shared" si="21"/>
        <v>0</v>
      </c>
    </row>
    <row r="868" spans="1:6" x14ac:dyDescent="0.2">
      <c r="A868" s="430"/>
      <c r="B868" s="434" t="s">
        <v>736</v>
      </c>
      <c r="C868" s="435">
        <v>0.03</v>
      </c>
      <c r="D868" s="429"/>
      <c r="E868" s="502"/>
      <c r="F868" s="504">
        <f t="shared" si="21"/>
        <v>0</v>
      </c>
    </row>
    <row r="869" spans="1:6" x14ac:dyDescent="0.2">
      <c r="A869" s="430"/>
      <c r="B869" s="434" t="s">
        <v>737</v>
      </c>
      <c r="C869" s="435">
        <v>0.05</v>
      </c>
      <c r="D869" s="429"/>
      <c r="E869" s="502"/>
      <c r="F869" s="504">
        <f t="shared" si="21"/>
        <v>0</v>
      </c>
    </row>
    <row r="870" spans="1:6" x14ac:dyDescent="0.2">
      <c r="A870" s="430"/>
      <c r="B870" s="434" t="s">
        <v>738</v>
      </c>
      <c r="C870" s="435">
        <v>0.01</v>
      </c>
      <c r="D870" s="429"/>
      <c r="E870" s="502"/>
      <c r="F870" s="504">
        <f t="shared" si="21"/>
        <v>0</v>
      </c>
    </row>
    <row r="871" spans="1:6" x14ac:dyDescent="0.2">
      <c r="A871" s="319"/>
      <c r="B871" s="436" t="s">
        <v>739</v>
      </c>
      <c r="C871" s="435">
        <v>1.7999999999999999E-2</v>
      </c>
      <c r="D871" s="437"/>
      <c r="E871" s="505"/>
      <c r="F871" s="504">
        <f t="shared" si="21"/>
        <v>0</v>
      </c>
    </row>
    <row r="872" spans="1:6" x14ac:dyDescent="0.2">
      <c r="A872" s="430"/>
      <c r="B872" s="434" t="s">
        <v>740</v>
      </c>
      <c r="C872" s="435">
        <v>0.05</v>
      </c>
      <c r="D872" s="429"/>
      <c r="E872" s="506"/>
      <c r="F872" s="504">
        <f t="shared" si="21"/>
        <v>0</v>
      </c>
    </row>
    <row r="873" spans="1:6" x14ac:dyDescent="0.2">
      <c r="A873" s="430"/>
      <c r="B873" s="434" t="s">
        <v>741</v>
      </c>
      <c r="C873" s="435">
        <v>1E-3</v>
      </c>
      <c r="D873" s="429"/>
      <c r="E873" s="506"/>
      <c r="F873" s="504">
        <f t="shared" si="21"/>
        <v>0</v>
      </c>
    </row>
    <row r="874" spans="1:6" x14ac:dyDescent="0.2">
      <c r="A874" s="430"/>
      <c r="B874" s="438" t="s">
        <v>742</v>
      </c>
      <c r="C874" s="439">
        <v>0.1</v>
      </c>
      <c r="D874" s="396"/>
      <c r="E874" s="8"/>
      <c r="F874" s="504">
        <f t="shared" si="21"/>
        <v>0</v>
      </c>
    </row>
    <row r="875" spans="1:6" ht="25.5" x14ac:dyDescent="0.2">
      <c r="A875" s="430"/>
      <c r="B875" s="440" t="s">
        <v>743</v>
      </c>
      <c r="C875" s="435">
        <v>0.03</v>
      </c>
      <c r="D875" s="441"/>
      <c r="E875" s="507"/>
      <c r="F875" s="504">
        <f t="shared" si="21"/>
        <v>0</v>
      </c>
    </row>
    <row r="876" spans="1:6" x14ac:dyDescent="0.2">
      <c r="A876" s="430"/>
      <c r="B876" s="440" t="s">
        <v>744</v>
      </c>
      <c r="C876" s="435">
        <v>1.4999999999999999E-2</v>
      </c>
      <c r="D876" s="441"/>
      <c r="E876" s="507"/>
      <c r="F876" s="504">
        <f t="shared" si="21"/>
        <v>0</v>
      </c>
    </row>
    <row r="877" spans="1:6" x14ac:dyDescent="0.2">
      <c r="A877" s="430"/>
      <c r="B877" s="440" t="s">
        <v>745</v>
      </c>
      <c r="C877" s="375">
        <v>1</v>
      </c>
      <c r="D877" s="376" t="s">
        <v>5</v>
      </c>
      <c r="E877" s="508"/>
      <c r="F877" s="560">
        <f>C877*E877</f>
        <v>0</v>
      </c>
    </row>
    <row r="878" spans="1:6" x14ac:dyDescent="0.2">
      <c r="A878" s="430"/>
      <c r="B878" s="442" t="s">
        <v>746</v>
      </c>
      <c r="C878" s="375">
        <v>1</v>
      </c>
      <c r="D878" s="376" t="s">
        <v>5</v>
      </c>
      <c r="E878" s="509"/>
      <c r="F878" s="186">
        <f>C878*E878</f>
        <v>0</v>
      </c>
    </row>
    <row r="879" spans="1:6" x14ac:dyDescent="0.2">
      <c r="A879" s="430"/>
      <c r="B879" s="130" t="s">
        <v>747</v>
      </c>
      <c r="C879" s="375">
        <v>1</v>
      </c>
      <c r="D879" s="443" t="s">
        <v>5</v>
      </c>
      <c r="E879" s="489"/>
      <c r="F879" s="186">
        <f>C879*E879</f>
        <v>0</v>
      </c>
    </row>
    <row r="880" spans="1:6" x14ac:dyDescent="0.2">
      <c r="A880" s="430"/>
      <c r="B880" s="130" t="s">
        <v>748</v>
      </c>
      <c r="C880" s="375">
        <v>1</v>
      </c>
      <c r="D880" s="387" t="s">
        <v>5</v>
      </c>
      <c r="E880" s="8"/>
      <c r="F880" s="186">
        <f>C880*E880</f>
        <v>0</v>
      </c>
    </row>
    <row r="881" spans="1:6" x14ac:dyDescent="0.2">
      <c r="A881" s="444"/>
      <c r="B881" s="445" t="s">
        <v>749</v>
      </c>
      <c r="C881" s="446"/>
      <c r="D881" s="447"/>
      <c r="E881" s="510"/>
      <c r="F881" s="511">
        <f>SUM(F865:F880)</f>
        <v>0</v>
      </c>
    </row>
    <row r="882" spans="1:6" x14ac:dyDescent="0.2">
      <c r="A882" s="430"/>
      <c r="B882" s="448"/>
      <c r="C882" s="449"/>
      <c r="D882" s="450"/>
      <c r="E882" s="512"/>
      <c r="F882" s="513"/>
    </row>
    <row r="883" spans="1:6" x14ac:dyDescent="0.2">
      <c r="A883" s="444"/>
      <c r="B883" s="451" t="s">
        <v>750</v>
      </c>
      <c r="C883" s="452"/>
      <c r="D883" s="453"/>
      <c r="E883" s="514"/>
      <c r="F883" s="511">
        <f>+F881+F861</f>
        <v>0</v>
      </c>
    </row>
    <row r="884" spans="1:6" x14ac:dyDescent="0.2">
      <c r="A884" s="430"/>
      <c r="B884" s="432"/>
      <c r="C884" s="454"/>
      <c r="D884" s="455"/>
      <c r="E884" s="515"/>
      <c r="F884" s="513"/>
    </row>
    <row r="885" spans="1:6" x14ac:dyDescent="0.2">
      <c r="A885" s="456"/>
      <c r="B885" s="457" t="s">
        <v>751</v>
      </c>
      <c r="C885" s="458"/>
      <c r="D885" s="459"/>
      <c r="E885" s="516"/>
      <c r="F885" s="517">
        <f>SUM(F883:F884)</f>
        <v>0</v>
      </c>
    </row>
    <row r="886" spans="1:6" x14ac:dyDescent="0.2">
      <c r="A886" s="460"/>
      <c r="B886" s="461"/>
      <c r="C886" s="462"/>
      <c r="D886" s="463"/>
      <c r="E886" s="462"/>
      <c r="F886" s="408"/>
    </row>
  </sheetData>
  <sheetProtection algorithmName="SHA-512" hashValue="CK/M7dcgIUavHRRTdsgbsNB2BBe+91ex2D4X/r04USBKKQt0bQsZ7ikiLJ2Kxm+RBvFe/+HWOfVpgA9XQmRwnQ==" saltValue="1aS8ZpUf/mYag7VjDJ1QDg==" spinCount="100000" sheet="1" objects="1" scenarios="1"/>
  <mergeCells count="1">
    <mergeCell ref="A1:F1"/>
  </mergeCells>
  <printOptions horizontalCentered="1"/>
  <pageMargins left="0.39370078740157483" right="0.19685039370078741" top="0.35433070866141736" bottom="0.31496062992125984" header="0.15748031496062992" footer="3.937007874015748E-2"/>
  <pageSetup scale="88" orientation="portrait" r:id="rId1"/>
  <headerFooter alignWithMargins="0">
    <oddFooter xml:space="preserve">&amp;L
&amp;C&amp;6Página &amp;P de &amp;N
&amp;R&amp;6Const. Acued. Mult. Guanuma-Los Botados
</oddFooter>
  </headerFooter>
  <rowBreaks count="19" manualBreakCount="19">
    <brk id="53" max="5" man="1"/>
    <brk id="101" max="5" man="1"/>
    <brk id="146" max="5" man="1"/>
    <brk id="182" max="5" man="1"/>
    <brk id="232" max="5" man="1"/>
    <brk id="288" max="5" man="1"/>
    <brk id="335" max="5" man="1"/>
    <brk id="389" max="5" man="1"/>
    <brk id="449" max="5" man="1"/>
    <brk id="505" max="5" man="1"/>
    <brk id="566" max="5" man="1"/>
    <brk id="620" max="5" man="1"/>
    <brk id="678" max="5" man="1"/>
    <brk id="732" max="5" man="1"/>
    <brk id="773" max="5" man="1"/>
    <brk id="784" max="5" man="1"/>
    <brk id="795" max="5" man="1"/>
    <brk id="834" max="5" man="1"/>
    <brk id="8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Esther Rodríguez Restituyo</dc:creator>
  <cp:lastModifiedBy>Sasha María Aquino</cp:lastModifiedBy>
  <cp:lastPrinted>2021-06-24T22:49:07Z</cp:lastPrinted>
  <dcterms:created xsi:type="dcterms:W3CDTF">2021-01-18T23:32:41Z</dcterms:created>
  <dcterms:modified xsi:type="dcterms:W3CDTF">2021-08-06T13:46:37Z</dcterms:modified>
</cp:coreProperties>
</file>