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8970" activeTab="0"/>
  </bookViews>
  <sheets>
    <sheet name="Pta Pot 130 lps e Interc. DR" sheetId="1" r:id="rId1"/>
  </sheets>
  <definedNames>
    <definedName name="\a">#N/A</definedName>
    <definedName name="\b" localSheetId="0">'Pta Pot 130 lps e Interc. DR'!#REF!</definedName>
    <definedName name="\b">#REF!</definedName>
    <definedName name="\c">#N/A</definedName>
    <definedName name="\d">#N/A</definedName>
    <definedName name="\f" localSheetId="0">'Pta Pot 130 lps e Interc. DR'!#REF!</definedName>
    <definedName name="\f">#REF!</definedName>
    <definedName name="\i" localSheetId="0">'Pta Pot 130 lps e Interc. DR'!#REF!</definedName>
    <definedName name="\i">#REF!</definedName>
    <definedName name="\m" localSheetId="0">'Pta Pot 130 lps e Interc. DR'!#REF!</definedName>
    <definedName name="\m">#REF!</definedName>
    <definedName name="_xlnm._FilterDatabase" localSheetId="0" hidden="1">'Pta Pot 130 lps e Interc. DR'!$A$7:$F$738</definedName>
    <definedName name="_Regression_Int" localSheetId="0" hidden="1">1</definedName>
    <definedName name="_xlnm.Print_Area" localSheetId="0">'Pta Pot 130 lps e Interc. DR'!$A$1:$F$738</definedName>
    <definedName name="Imprimir_área_IM" localSheetId="0">'Pta Pot 130 lps e Interc. DR'!#REF!</definedName>
    <definedName name="Imprimir_área_IM">#REF!</definedName>
    <definedName name="Imprimir_títulos_IM" localSheetId="0">'Pta Pot 130 lps e Interc. DR'!$2:$7</definedName>
    <definedName name="_xlnm.Print_Titles" localSheetId="0">'Pta Pot 130 lps e Interc. DR'!$1:$7</definedName>
  </definedNames>
  <calcPr fullCalcOnLoad="1"/>
</workbook>
</file>

<file path=xl/sharedStrings.xml><?xml version="1.0" encoding="utf-8"?>
<sst xmlns="http://schemas.openxmlformats.org/spreadsheetml/2006/main" count="1363" uniqueCount="756">
  <si>
    <t>CANTIDAD</t>
  </si>
  <si>
    <t>UD</t>
  </si>
  <si>
    <t>A</t>
  </si>
  <si>
    <t>B</t>
  </si>
  <si>
    <t>ENTRADA GENERAL PLANTA</t>
  </si>
  <si>
    <t>1.1.1</t>
  </si>
  <si>
    <t>M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</si>
  <si>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</si>
  <si>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</si>
  <si>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</si>
  <si>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</si>
  <si>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</si>
  <si>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</si>
  <si>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</si>
  <si>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</si>
  <si>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CANALETA PARSHALL</t>
  </si>
  <si>
    <t>3.1.1</t>
  </si>
  <si>
    <t>3.1.2</t>
  </si>
  <si>
    <t>FLOCULADORES</t>
  </si>
  <si>
    <t>5.1.1</t>
  </si>
  <si>
    <t>5.1.2</t>
  </si>
  <si>
    <t>CANALETA SALIDA FLOCULADORES</t>
  </si>
  <si>
    <t>6.1.1</t>
  </si>
  <si>
    <t>6.1.2</t>
  </si>
  <si>
    <t>6.1.3</t>
  </si>
  <si>
    <t>CANAL SECCION VARIABLE</t>
  </si>
  <si>
    <t>7.1.1</t>
  </si>
  <si>
    <t>CANALETA DISTRIBUCION DE AGUA A SEDIMENTADORES</t>
  </si>
  <si>
    <t>8.1.1</t>
  </si>
  <si>
    <t>SEDIMENTADORES</t>
  </si>
  <si>
    <t>9.1.1</t>
  </si>
  <si>
    <t>CANALETA CONDUCCION AGUA DECANTADA</t>
  </si>
  <si>
    <t>10.1.1</t>
  </si>
  <si>
    <t>11.1.1</t>
  </si>
  <si>
    <t>FILTROS</t>
  </si>
  <si>
    <t>12.1.1</t>
  </si>
  <si>
    <t>12.2.1</t>
  </si>
  <si>
    <t>12.2.2</t>
  </si>
  <si>
    <t>12.2.3</t>
  </si>
  <si>
    <t>12.2.4</t>
  </si>
  <si>
    <t>12.2.5</t>
  </si>
  <si>
    <t>12.4.1</t>
  </si>
  <si>
    <t>12.4.2</t>
  </si>
  <si>
    <t>12.4.3</t>
  </si>
  <si>
    <t>12.4.4</t>
  </si>
  <si>
    <t>12.4.5</t>
  </si>
  <si>
    <t>12.4.6</t>
  </si>
  <si>
    <t>12.4.7</t>
  </si>
  <si>
    <t>12.5.1</t>
  </si>
  <si>
    <t>12.5.2</t>
  </si>
  <si>
    <t>12.5.3</t>
  </si>
  <si>
    <t>12.5.4</t>
  </si>
  <si>
    <t>12.5.5</t>
  </si>
  <si>
    <t>12.5.6</t>
  </si>
  <si>
    <t>CANALETA EN FILTRO</t>
  </si>
  <si>
    <t>13.1.1</t>
  </si>
  <si>
    <t>13.1.2</t>
  </si>
  <si>
    <t>TERMINACIÓN DE SUPERFICIE</t>
  </si>
  <si>
    <t>13.2.1</t>
  </si>
  <si>
    <t>13.2.2</t>
  </si>
  <si>
    <t>13.2.3</t>
  </si>
  <si>
    <t>CANAL DESAGÜE RETROLAVADO</t>
  </si>
  <si>
    <t>14.1.1</t>
  </si>
  <si>
    <t>14.2.1</t>
  </si>
  <si>
    <t>14.2.2</t>
  </si>
  <si>
    <t>15.1.1</t>
  </si>
  <si>
    <t>15.1.2</t>
  </si>
  <si>
    <t>CANAL DE INTERCONEXION ENTRE FILTROS</t>
  </si>
  <si>
    <t>17.1.1</t>
  </si>
  <si>
    <t>17.1.2</t>
  </si>
  <si>
    <t>18.1.1</t>
  </si>
  <si>
    <t>18.2.1</t>
  </si>
  <si>
    <t>18.2.2</t>
  </si>
  <si>
    <t>18.2.3</t>
  </si>
  <si>
    <t>18.3.1</t>
  </si>
  <si>
    <t>19.1.1</t>
  </si>
  <si>
    <t>19.1.2</t>
  </si>
  <si>
    <t>19.2.1</t>
  </si>
  <si>
    <t>19.2.2</t>
  </si>
  <si>
    <t>20.1.1</t>
  </si>
  <si>
    <t>PASARELAS</t>
  </si>
  <si>
    <t>CASA DE QUÍMICOS</t>
  </si>
  <si>
    <t>P</t>
  </si>
  <si>
    <t>PA</t>
  </si>
  <si>
    <t>P.A</t>
  </si>
  <si>
    <t>SUBTOTAL B</t>
  </si>
  <si>
    <t>VARIOS</t>
  </si>
  <si>
    <t>GASTOS INDIRECTOS</t>
  </si>
  <si>
    <t>TOTAL GENERAL</t>
  </si>
  <si>
    <t xml:space="preserve">MOVIMIENTO DE TIERRA </t>
  </si>
  <si>
    <t xml:space="preserve">ESCALERAS: </t>
  </si>
  <si>
    <t>CANALETA ENCACHADA  (L= 62.00 M)</t>
  </si>
  <si>
    <t>MOVIMIENTO DE TIERRA</t>
  </si>
  <si>
    <t>C</t>
  </si>
  <si>
    <t>CASETA DE CLORO Y CLORADOR</t>
  </si>
  <si>
    <t>PORTAJE</t>
  </si>
  <si>
    <t>D</t>
  </si>
  <si>
    <t>E</t>
  </si>
  <si>
    <t>F</t>
  </si>
  <si>
    <t>CODIA</t>
  </si>
  <si>
    <t>TOTAL GASTOS INDIRECTOS</t>
  </si>
  <si>
    <t>TOTAL A CONTRATAR (RD$)</t>
  </si>
  <si>
    <t>ZONA IV</t>
  </si>
  <si>
    <t>Ubicación : PROVINCIA MONTE PLATA</t>
  </si>
  <si>
    <t>SUBTOTAL  C</t>
  </si>
  <si>
    <t>SUBTOTAL D</t>
  </si>
  <si>
    <t>SUBTOTAL E</t>
  </si>
  <si>
    <t>G</t>
  </si>
  <si>
    <t>SUB TOTAL GENERAL</t>
  </si>
  <si>
    <t>TERMINACIÓN PLANTA DE TRATAMIENTO DE FILTRACIÓN RÁPIDA 130 LPS.</t>
  </si>
  <si>
    <t>P.U. (RD$)</t>
  </si>
  <si>
    <t>VALOR (RD$)</t>
  </si>
  <si>
    <t>Desyerbo y destronque en área general de la planta (con equipos)</t>
  </si>
  <si>
    <t xml:space="preserve">TRABAJOS PRELIMINARES </t>
  </si>
  <si>
    <t>Suministro material de mina</t>
  </si>
  <si>
    <t xml:space="preserve">Regado, nivelado y compactado de material </t>
  </si>
  <si>
    <t>Conformación de cuneta</t>
  </si>
  <si>
    <t>Movimiento de Tierra</t>
  </si>
  <si>
    <t xml:space="preserve">Limpieza General del Área </t>
  </si>
  <si>
    <t>Bote de material inservible (incluye esparcimiento en botadero)</t>
  </si>
  <si>
    <t>SUBTOTAL  A</t>
  </si>
  <si>
    <t xml:space="preserve">Logo y letrero de inapa </t>
  </si>
  <si>
    <t>Relleno de reposición</t>
  </si>
  <si>
    <t>MOVIMIENTO DE TIERRA:</t>
  </si>
  <si>
    <t>Excavación zapatas  a mano</t>
  </si>
  <si>
    <t xml:space="preserve">Reposición material compactado </t>
  </si>
  <si>
    <t>Bote de material con camión in situ</t>
  </si>
  <si>
    <t>HORMIGÓN ARMADO EN:</t>
  </si>
  <si>
    <t>MUROS</t>
  </si>
  <si>
    <t>Pañete en vigas y columnas</t>
  </si>
  <si>
    <t>Cantos</t>
  </si>
  <si>
    <t>m</t>
  </si>
  <si>
    <t>PINTURA</t>
  </si>
  <si>
    <t>Pintura base blanca en vigas y columnas</t>
  </si>
  <si>
    <t>Suministro y colocación de alambre galvanizado tipo trinchera</t>
  </si>
  <si>
    <t>Ud</t>
  </si>
  <si>
    <t>Logo y letrero de inapa</t>
  </si>
  <si>
    <t>SUB-TOTAL G</t>
  </si>
  <si>
    <t>Tubería Ø16"acero</t>
  </si>
  <si>
    <t>Codo Ø16"x 90 acero</t>
  </si>
  <si>
    <t>Codo Ø16" x 45º acero</t>
  </si>
  <si>
    <t xml:space="preserve">Válvula compuerta Ø16" h.f. platilllada completa </t>
  </si>
  <si>
    <t>Registro p/válvula  Ø16 , con tapa (1.30x1.30)m (inc. candado 70 mm )</t>
  </si>
  <si>
    <t>Relleno compactado</t>
  </si>
  <si>
    <t>Excavación material compactado c/equipo</t>
  </si>
  <si>
    <t>Movimiento de Tierra p/Tuberías</t>
  </si>
  <si>
    <t>Pañete interior pulido</t>
  </si>
  <si>
    <t>Instalaciones</t>
  </si>
  <si>
    <t>Terminación de Superficie :</t>
  </si>
  <si>
    <t xml:space="preserve">Cantos </t>
  </si>
  <si>
    <t>M³</t>
  </si>
  <si>
    <t>M²</t>
  </si>
  <si>
    <t>P²</t>
  </si>
  <si>
    <t>Tubería 4" pvc sdr-26 (perforada), l=2.77 m</t>
  </si>
  <si>
    <t>Suministro y Colocación de:</t>
  </si>
  <si>
    <t>Arena e=0.80 m + 10% reacomodo</t>
  </si>
  <si>
    <t>Capa torpedo e=0.10 m + 15% reacomodo</t>
  </si>
  <si>
    <t>Grava 1/8" @ 1/4" e=0.05 m + 15% reacomodo</t>
  </si>
  <si>
    <t>Grava 1/4" @ 3/4" e=0.05 m + 15% reacomodo</t>
  </si>
  <si>
    <t xml:space="preserve">Suministro Material de Filtro </t>
  </si>
  <si>
    <t>Grava 3/4" @ 11/2" e=0.05 m + 15% reacomodo</t>
  </si>
  <si>
    <t>Grava 11/2" @ 21/2" e=0.20 m + 15% reacomodo</t>
  </si>
  <si>
    <t>Envasado arena y capa torpedo</t>
  </si>
  <si>
    <t xml:space="preserve">Colocación Material de Filtro </t>
  </si>
  <si>
    <t>Terminación de Superficie</t>
  </si>
  <si>
    <t xml:space="preserve">Vertedor de control  (0.80 x 0.30) m </t>
  </si>
  <si>
    <t>Instalaciones (Suministro y Colocación)</t>
  </si>
  <si>
    <t>Anclajes hs p/piezas acero</t>
  </si>
  <si>
    <t>Registros c/rejilla (1.10x1.50)m</t>
  </si>
  <si>
    <t>Suministro y Colocación de</t>
  </si>
  <si>
    <t>Codo Ø20"x 90º acero</t>
  </si>
  <si>
    <t>Tee Ø20" x 20" acero</t>
  </si>
  <si>
    <t>Junta dresser Ø20"</t>
  </si>
  <si>
    <t>Registros c/tapa metálica (0.80x0.80) m</t>
  </si>
  <si>
    <t>Registros c/tapa metálica (1.00x1.00) m</t>
  </si>
  <si>
    <t>Excavación material no clasificado c/equipo</t>
  </si>
  <si>
    <t>Relleno compactado c/compactador mecánico</t>
  </si>
  <si>
    <t>Fino pasarela</t>
  </si>
  <si>
    <t>Barandas h=1.00 m; 11/2" h.g.</t>
  </si>
  <si>
    <t>Registro h.a. c/tapas aluminio (0.80x0.80)m</t>
  </si>
  <si>
    <t>Registro h.a. c/tapas aluminio (1.00x1.00)m</t>
  </si>
  <si>
    <t>Escalera extensible metálica h = 20´</t>
  </si>
  <si>
    <t>Terminación Exterior Planta</t>
  </si>
  <si>
    <t>Pintura (inc. base blanca)</t>
  </si>
  <si>
    <t>Letrero y logo de inapa</t>
  </si>
  <si>
    <t>Muros bloques 0.10</t>
  </si>
  <si>
    <t>Mampostería</t>
  </si>
  <si>
    <t>Pañete exterior</t>
  </si>
  <si>
    <t>Fino techo</t>
  </si>
  <si>
    <t>Revestido fibra de vidrio tina</t>
  </si>
  <si>
    <t>Piso de mosaicos</t>
  </si>
  <si>
    <t xml:space="preserve">Pañete techo </t>
  </si>
  <si>
    <t xml:space="preserve">Antepecho </t>
  </si>
  <si>
    <t xml:space="preserve">Fino </t>
  </si>
  <si>
    <t>Pasamanos</t>
  </si>
  <si>
    <t>Escalera Acceso a Tina</t>
  </si>
  <si>
    <t xml:space="preserve">Escalones de Hormigón Simple </t>
  </si>
  <si>
    <t>Portajes</t>
  </si>
  <si>
    <t>Ventanas</t>
  </si>
  <si>
    <t>Ventana aluminio</t>
  </si>
  <si>
    <t>Escalera interior caracol; d=2.00 m, h=2.50 m</t>
  </si>
  <si>
    <t>Tarima de madera p/sulfato ( 2.10x1.40x0.20 )</t>
  </si>
  <si>
    <t>Agitadores de sulfato, 1hp, 60 hp 370 w brida - 13m turbina 120</t>
  </si>
  <si>
    <t>Bomba 1" hp (inc.sum.col. y accesorios)</t>
  </si>
  <si>
    <t>Tola de 4" x 82" x 3/16"</t>
  </si>
  <si>
    <t>Cortes de tola</t>
  </si>
  <si>
    <t>Tubo de 2" h.g. espesor grueso</t>
  </si>
  <si>
    <t>Tubo de 2 1/2" h.g. espesor grueso</t>
  </si>
  <si>
    <t>Barra cuadradas 3/4" x 3/4"</t>
  </si>
  <si>
    <t>Barra cuadradas 1/2" x 1/2"</t>
  </si>
  <si>
    <t>Angulares  2" x 2" x 1/4"</t>
  </si>
  <si>
    <t>Angulares 1 1/2" x 1 1/2" x 1/4"</t>
  </si>
  <si>
    <t>Planchas de malla desplegable 3/4"</t>
  </si>
  <si>
    <t>Grapas p/ cable de 1/2"</t>
  </si>
  <si>
    <t>Grillete de 2 ton.</t>
  </si>
  <si>
    <t>Guardacabo p/ cable de 1/2"</t>
  </si>
  <si>
    <t>Planchuelas de 3" x 3/8"</t>
  </si>
  <si>
    <t>Spring industrial de 4" p/ soporte</t>
  </si>
  <si>
    <t>Lavamanos completo</t>
  </si>
  <si>
    <t>Inodoro y accesorios</t>
  </si>
  <si>
    <t>Piletas/azulejos</t>
  </si>
  <si>
    <t>Ducha (c/llave a empotrar)</t>
  </si>
  <si>
    <t>Desagüe de piso</t>
  </si>
  <si>
    <t>Fregadero doble inoxidable</t>
  </si>
  <si>
    <t>Cámara de inspección</t>
  </si>
  <si>
    <t>Trampa de grasa</t>
  </si>
  <si>
    <t>Pozo filtrante ø8" encamisado en  ø6" pvc</t>
  </si>
  <si>
    <t>Instalaciones Sanitarias</t>
  </si>
  <si>
    <t xml:space="preserve">Salida cenitales 110 volt. </t>
  </si>
  <si>
    <t xml:space="preserve">Salida tomacorriente doble 120v) </t>
  </si>
  <si>
    <t>Salida tomacorriente 240v</t>
  </si>
  <si>
    <t>Luminarias mercurio 175w</t>
  </si>
  <si>
    <t>Mano obra electricista</t>
  </si>
  <si>
    <t>Instalaciones Eléctricas</t>
  </si>
  <si>
    <t>Panel de distribución de 6/12 espacios c/breakers</t>
  </si>
  <si>
    <t xml:space="preserve">Panel de distribución de 2 polos </t>
  </si>
  <si>
    <t>Meseta de marmolite</t>
  </si>
  <si>
    <t>Gabinetes y Mesetas</t>
  </si>
  <si>
    <t xml:space="preserve">Equipo de prueba de jarras </t>
  </si>
  <si>
    <t>Balanza de semiprecision de 2610 grs. m. chaus</t>
  </si>
  <si>
    <t>Comparador de cloro libre y combinado</t>
  </si>
  <si>
    <t>Termómetro de vidrio de 20 @ 110 · c</t>
  </si>
  <si>
    <t>Jarra 2000 m marca pyrex</t>
  </si>
  <si>
    <t>Matraz aforado de 100 m vidrio</t>
  </si>
  <si>
    <t>Manómetro manual</t>
  </si>
  <si>
    <t>Equipo de Laboratorio</t>
  </si>
  <si>
    <t>Mobiliario</t>
  </si>
  <si>
    <t xml:space="preserve">Banquetas de pino </t>
  </si>
  <si>
    <t>Escritorio secretarial de metal laminado</t>
  </si>
  <si>
    <t>Cepillo de alambre</t>
  </si>
  <si>
    <t>Coladores c/palos 3.00m</t>
  </si>
  <si>
    <t>Machetes</t>
  </si>
  <si>
    <t>Azadas</t>
  </si>
  <si>
    <t>Cubos p/limpieza</t>
  </si>
  <si>
    <t>Swaper</t>
  </si>
  <si>
    <t>Detergente</t>
  </si>
  <si>
    <t>Escobillones</t>
  </si>
  <si>
    <t>Rastrillos p/hojas (hojalata)</t>
  </si>
  <si>
    <t>Rastrillos de hf(c/dientes)</t>
  </si>
  <si>
    <t>Utensilios para Limpieza</t>
  </si>
  <si>
    <t xml:space="preserve">Puesta en marcha y operación de la planta </t>
  </si>
  <si>
    <t xml:space="preserve">Andamios y rampa para vaciado </t>
  </si>
  <si>
    <t>Conductor thw #4</t>
  </si>
  <si>
    <t>Conductor thw #8</t>
  </si>
  <si>
    <t>Conductor thw #12</t>
  </si>
  <si>
    <t>Diferencial de 1/2 toneladas, con arrancador de inversión de giro</t>
  </si>
  <si>
    <t>Entrada de alimentador principal</t>
  </si>
  <si>
    <t>Lámpara fluorescente de 4 tubo</t>
  </si>
  <si>
    <t xml:space="preserve">Panel de distribución de 16 circuitos </t>
  </si>
  <si>
    <t xml:space="preserve">Salida de luces cenitales </t>
  </si>
  <si>
    <t xml:space="preserve">Salida de tomacorrientes 220 v </t>
  </si>
  <si>
    <t xml:space="preserve">Salida de tomacorrientes 120 v </t>
  </si>
  <si>
    <t>Salida de reflectores</t>
  </si>
  <si>
    <t xml:space="preserve">Salida de interruptores </t>
  </si>
  <si>
    <t>Postes de hormigón armado de 30</t>
  </si>
  <si>
    <t>Hoyos para postes</t>
  </si>
  <si>
    <t>Hoyos p/vientos</t>
  </si>
  <si>
    <t>Excavación para soterrar los conductores 250 x0.5 x 0.7</t>
  </si>
  <si>
    <t>Mano de obra eléctrica (inc. materiales menores)</t>
  </si>
  <si>
    <t xml:space="preserve">Mano de obra plomero y soldador </t>
  </si>
  <si>
    <t xml:space="preserve">Escalera 3/4 h.g. interna h=7.80 m </t>
  </si>
  <si>
    <t>Encache de piedras</t>
  </si>
  <si>
    <t>Logo de inapa</t>
  </si>
  <si>
    <t>Limpieza general</t>
  </si>
  <si>
    <t xml:space="preserve">Fino losa fondo </t>
  </si>
  <si>
    <t>TRABAJOS PELIMINARES</t>
  </si>
  <si>
    <t>Replanteo</t>
  </si>
  <si>
    <t>Excavación en material clasificado a mano</t>
  </si>
  <si>
    <t>Zapata de muro 0.81 qq/m³</t>
  </si>
  <si>
    <t>Viga de amarre (0.15 x 0.15) 4.57 qq/m³</t>
  </si>
  <si>
    <t>Losa de techo 0.10 - 1.04 qq/m³</t>
  </si>
  <si>
    <t>MAMPOSTERIA</t>
  </si>
  <si>
    <t>Muro block calados</t>
  </si>
  <si>
    <t>Muro de blocks  6"</t>
  </si>
  <si>
    <t xml:space="preserve">Pañete en techo </t>
  </si>
  <si>
    <t xml:space="preserve">Fino de techo </t>
  </si>
  <si>
    <t xml:space="preserve">Zabaleta </t>
  </si>
  <si>
    <t>Piso hormigón simple pulido</t>
  </si>
  <si>
    <t xml:space="preserve">Puerta everlast </t>
  </si>
  <si>
    <t xml:space="preserve">Bomba rompedora de presión </t>
  </si>
  <si>
    <t>Cilindro de gas cloro lleno ( instalado )</t>
  </si>
  <si>
    <t>Accesorios</t>
  </si>
  <si>
    <t>Mano de obra</t>
  </si>
  <si>
    <t>Limpieza final</t>
  </si>
  <si>
    <t>Salida eléctrica</t>
  </si>
  <si>
    <t xml:space="preserve">Tomacorrientes sencillos </t>
  </si>
  <si>
    <t>Juntas mecánicas tipo desser Ø16" 150 psi</t>
  </si>
  <si>
    <t xml:space="preserve">Compuertas de 0.55 x 0.82 m acero inoxidable con vástago de h =3.00 m </t>
  </si>
  <si>
    <t>Módulos lamelares decantek 80, en pvc, e=1mm, perfilaría en prfv y tornillería en acero inoxidable (inc. base e instalación)</t>
  </si>
  <si>
    <t>Válvula de mariposa ø16" h.f. completa, vástago h=6.50 m</t>
  </si>
  <si>
    <t>Base h.s. p/válvulas</t>
  </si>
  <si>
    <t>Válvula de mariposa 8" h.f. completa vástago  h=6.50 m (desagüe)</t>
  </si>
  <si>
    <t xml:space="preserve">Válvula de mariposa 16" h.f. completa vástago h=4.81 m (desagüe retrolavado) </t>
  </si>
  <si>
    <t>Tubería ø20" acero</t>
  </si>
  <si>
    <t>Válvula compuerta 20 h.f. platillada completa</t>
  </si>
  <si>
    <t xml:space="preserve">Excavación en roca c/compresor </t>
  </si>
  <si>
    <t>Tubería Ø20" pvc (sdr-32.5)</t>
  </si>
  <si>
    <t xml:space="preserve">Tubería Ø20" acero </t>
  </si>
  <si>
    <t>Aplicación de:</t>
  </si>
  <si>
    <t>Bomba dosificadores doctec 40p, pistón 1 hp 90 gph, 100 psi pp</t>
  </si>
  <si>
    <t>Cable de acero cap. 18,960 lb</t>
  </si>
  <si>
    <t>Perfil " i ", con ojal de sujeción</t>
  </si>
  <si>
    <t>Mano obra estructura metálica y soldadura</t>
  </si>
  <si>
    <t>Suministro y colocación de diferencial capacidad 1 tonelada (cubicar con factura)</t>
  </si>
  <si>
    <t>Desagüe tina p/sulfato</t>
  </si>
  <si>
    <t xml:space="preserve">Cámara séptica </t>
  </si>
  <si>
    <t xml:space="preserve">Salida interruptor sencillo </t>
  </si>
  <si>
    <t>Gabinete de pared (en pino tratado y playwood) (suministro e instalación)</t>
  </si>
  <si>
    <t>Gabinete de piso (en pino, incluye: bisagra y pintado) (suministro e instalación)</t>
  </si>
  <si>
    <t>Turbidimetro nefelómetro t/mach.mod. 2100 p.</t>
  </si>
  <si>
    <t>Sillón secretarial sistema neumático</t>
  </si>
  <si>
    <t xml:space="preserve">Pala de construcción </t>
  </si>
  <si>
    <t>Espátula de acero</t>
  </si>
  <si>
    <t>Manguera de alta presión 11/2"</t>
  </si>
  <si>
    <t>Relleno compactado p/explanación</t>
  </si>
  <si>
    <t>Relleno compactado p/excavación</t>
  </si>
  <si>
    <t xml:space="preserve">Registro de techo y ventilación </t>
  </si>
  <si>
    <t xml:space="preserve">Tapa metálica (1.20x1.20)m  p/registros </t>
  </si>
  <si>
    <t>Excavación material no clasificado</t>
  </si>
  <si>
    <t xml:space="preserve">Escalera 3/4 h.g. externa c/protección h=8.00 m </t>
  </si>
  <si>
    <t xml:space="preserve">Andamiaje interior y exterior (inc. extracción de puntales) </t>
  </si>
  <si>
    <t xml:space="preserve">Entrada eléctrica </t>
  </si>
  <si>
    <t xml:space="preserve">Interruptores sencillos </t>
  </si>
  <si>
    <t xml:space="preserve">Dosificador de cloro aplicación al vacío </t>
  </si>
  <si>
    <t>Arrancador magnético 230 voltios</t>
  </si>
  <si>
    <t>Registro de aplicación</t>
  </si>
  <si>
    <t>Zapata de muros (0.45 x 0.25)m  - 0.87 qq/m³, f᾽c=180 kg/cm²</t>
  </si>
  <si>
    <t>Zapata  de  columnas  (0.60 x 0.60 x 0.25)m - 2.08qq/m³ f᾽c=180 kg/cm²</t>
  </si>
  <si>
    <t>Columnas de amarre (0.20 x 0.20)m - 4.36 qq/m³, f᾽c=210 kg/cm²</t>
  </si>
  <si>
    <t>Viga de amarre  bnp (0.15 x 0.20)m - 3.22 qq/m³,  f᾽c=210 kg/cm²</t>
  </si>
  <si>
    <t>Viga de amarre snp (0.20 x 0.20)m - 2.45 qq/m³,  f᾽c=210 kg/cm²</t>
  </si>
  <si>
    <t xml:space="preserve">Acrílica azul turquesa en vigas y columnas </t>
  </si>
  <si>
    <t>Valla anunciando obra 8' x 4' impresión full color conteniendo logo de inapa, nombre de proyecto y contratista. estructura en tubos galvanizados 1 1/2"x 1 1/2" y soportes en tubo cuad. 4" x 4"</t>
  </si>
  <si>
    <t>Campamento (incluye alquiler de solar, caseta para materiales y baño móvil)</t>
  </si>
  <si>
    <t>Pie</t>
  </si>
  <si>
    <t>1.2.4</t>
  </si>
  <si>
    <t>1.2.5</t>
  </si>
  <si>
    <t>1.3.1</t>
  </si>
  <si>
    <t>1.3.2</t>
  </si>
  <si>
    <t>1.4.1</t>
  </si>
  <si>
    <t>1.4.2</t>
  </si>
  <si>
    <t>1.5.1</t>
  </si>
  <si>
    <t>1.5.2</t>
  </si>
  <si>
    <t>Embellecimiento con Gravilla</t>
  </si>
  <si>
    <t>Limpieza Cotinua y final</t>
  </si>
  <si>
    <t>M³E</t>
  </si>
  <si>
    <t>Suministro y Colocación Piezas  Especiales con Protección Anticorrosiva</t>
  </si>
  <si>
    <t>Movimiento de Tierra para Tuberías</t>
  </si>
  <si>
    <t>Terminación de Superficie:</t>
  </si>
  <si>
    <t>Hormigón ciclópeo en tolvas para desagüe lodos</t>
  </si>
  <si>
    <t>M³C</t>
  </si>
  <si>
    <t>Acera perimetral de 0.80 m</t>
  </si>
  <si>
    <t xml:space="preserve">Acera perimetral de 1.00 m </t>
  </si>
  <si>
    <t>Acera exterior  de 0.60 m</t>
  </si>
  <si>
    <t>Codo Ø20" x 90º acero</t>
  </si>
  <si>
    <t>Codo Ø20" x 45º acero</t>
  </si>
  <si>
    <t>Tee Ø20" x Ø20" acero</t>
  </si>
  <si>
    <t>Anclajes de hormigón simple para piezas</t>
  </si>
  <si>
    <t>Registro de 1.50 x 1.50 m con tapa metálica p/válvula (Incluye pintura)</t>
  </si>
  <si>
    <t>Rampa de escalera 0.10 (2.47qq/m³), f'c=280 kg/cm²</t>
  </si>
  <si>
    <t>Puerta metálica (2.00 x 2.10) m</t>
  </si>
  <si>
    <t xml:space="preserve">Puerta EVERLAST (Inc instalación)  </t>
  </si>
  <si>
    <t xml:space="preserve">Tubería Ø12" pvc(sdr- 32.5) p/desagüe </t>
  </si>
  <si>
    <t>Tubería de Ø20" acero (aérea)</t>
  </si>
  <si>
    <t xml:space="preserve">Tubería de Ø20" acero(soterrada) </t>
  </si>
  <si>
    <t xml:space="preserve">Tubería de Ø12" acero (aérea) </t>
  </si>
  <si>
    <t>Tubería de Ø12" acero (soterrada)</t>
  </si>
  <si>
    <t>Codo Ø12" x 90º  acero</t>
  </si>
  <si>
    <t>Tee Ø12" x Ø12" acero</t>
  </si>
  <si>
    <t xml:space="preserve">Niple Ø20" x 3 acero </t>
  </si>
  <si>
    <t>Niple Ø12" x Ø3" acero</t>
  </si>
  <si>
    <t xml:space="preserve">Junta dresser Ø20" </t>
  </si>
  <si>
    <t xml:space="preserve">Junta dresser Ø12" </t>
  </si>
  <si>
    <t xml:space="preserve">Anclajes p/piezas de Ø20". </t>
  </si>
  <si>
    <t xml:space="preserve">Anclajes p/piezas de Ø12". </t>
  </si>
  <si>
    <t xml:space="preserve">Válvula de compuerta de Ø20" h.f. platillada completa </t>
  </si>
  <si>
    <t>Válvula de compuerta de Ø12" h.f. platillada completa</t>
  </si>
  <si>
    <t>Registro p/ válvula de Ø20" (2.50x2.50x2.17)m</t>
  </si>
  <si>
    <t>Registro p/ válvula  de Ø12" (2.10x2.10x1.87)m</t>
  </si>
  <si>
    <t>Condulet EMT Ø1-1/2"</t>
  </si>
  <si>
    <t>Coupling EMT Ø1-1/2"</t>
  </si>
  <si>
    <t>Tubería EMT Ø1-1/2" x 10</t>
  </si>
  <si>
    <t>Curva EMT Ø1-1/2"</t>
  </si>
  <si>
    <t>Tubería pvc de 1-1/2"</t>
  </si>
  <si>
    <t>Tubería liquit tight Ø 1/2"</t>
  </si>
  <si>
    <t>Conector recto liquit tight Ø1/2"</t>
  </si>
  <si>
    <t>Conector curvo liquit tight Ø1/2"</t>
  </si>
  <si>
    <t xml:space="preserve">Lámpara de hps, 250 watts, 240 v </t>
  </si>
  <si>
    <t>Refletor de 400 watts, metal half light</t>
  </si>
  <si>
    <t>Registro de hormigón 0.5 x 0.5 x 0.7</t>
  </si>
  <si>
    <t>Hormigón Armado (f'c=280 kg/cm²)</t>
  </si>
  <si>
    <t>Hormigón ciclópeo rampa entrada filtro</t>
  </si>
  <si>
    <t>Losa de fondo 0.20 (3.44 qq/m³)</t>
  </si>
  <si>
    <t>Muros 0.20 (3.44 qq/m³)</t>
  </si>
  <si>
    <t>Muros 0.30 (2.38 qq/m³)</t>
  </si>
  <si>
    <t>Muros 0.30 (1.18 qq/m³)</t>
  </si>
  <si>
    <t>Losa techo 0.12 (1.88 qq/m³)</t>
  </si>
  <si>
    <t>Muros 0.35 (4.83 qq/m³)</t>
  </si>
  <si>
    <t>Muros 0.30 (4.83 qq/m³)</t>
  </si>
  <si>
    <t>Cúpula de techo 0.10 (3.26 qq/m³)</t>
  </si>
  <si>
    <t>7.1.2</t>
  </si>
  <si>
    <t>7.1.3</t>
  </si>
  <si>
    <t>ÁREA EXTERIOR DE LA PLANTA</t>
  </si>
  <si>
    <t>Block 6" con Ø 3/8"@0.60mts  bnp</t>
  </si>
  <si>
    <t xml:space="preserve">Block 6" con Ø 3/8"@0.60mts  snp violinado </t>
  </si>
  <si>
    <t xml:space="preserve">Bote de material </t>
  </si>
  <si>
    <t>Viaje</t>
  </si>
  <si>
    <t>ACONDICIONAMIENTO CAMINO DE ACCESO A PLANTA DE TRATAMIENTO Y A DEPOSITO REGULADOR (L=450 m, ANCHO PROM. 5m)</t>
  </si>
  <si>
    <t>Corte de capa vegetal e=0.20 m</t>
  </si>
  <si>
    <t/>
  </si>
  <si>
    <t>Suministro y colocación de canaleta tipo Parschall de GRP, ancho de Garganta (W)= 1´(0.30 m)</t>
  </si>
  <si>
    <t xml:space="preserve">Aplicación de impermeabilizante en tinas </t>
  </si>
  <si>
    <t>Placas Floculadores de Polipropileno espesor 0,0127 m (½") con con Perfiles de GRP de 3"x 3" con Tornillos Hiltii Inoxidables Separados a 0,50 m centro a centro.</t>
  </si>
  <si>
    <t>Compuerta tipo chanel de acero inoxidable AISI 304  de 0.45 x 0.50 m, marco de 2" en tolas de 1/4" y vástago estacionario (Filtración directa)</t>
  </si>
  <si>
    <t>Compuerta tipo chanel de acero inoxidable AISI 304  de 0.35 x 0.95 m, marco de 2" en tolas de 1/4" y vástago estacionario (Entrada)</t>
  </si>
  <si>
    <t>16.1.1</t>
  </si>
  <si>
    <t>16.1.2</t>
  </si>
  <si>
    <t>16.1.3</t>
  </si>
  <si>
    <t>4</t>
  </si>
  <si>
    <t>ALIVIADERO DE FILTROS</t>
  </si>
  <si>
    <t>4.1</t>
  </si>
  <si>
    <t>4.1.1</t>
  </si>
  <si>
    <t>4.1.2</t>
  </si>
  <si>
    <t>4.2</t>
  </si>
  <si>
    <t>4.2.1</t>
  </si>
  <si>
    <t>Rejillas de hierro galvanizado (H.G) de 1.50 m x 1.15 m. barras 1/4" x 1", separadas Ø 0.10 m.</t>
  </si>
  <si>
    <t>3</t>
  </si>
  <si>
    <t>3.1</t>
  </si>
  <si>
    <t>4.1.3</t>
  </si>
  <si>
    <t>5</t>
  </si>
  <si>
    <t>5.1</t>
  </si>
  <si>
    <t>5.1.3</t>
  </si>
  <si>
    <t>9</t>
  </si>
  <si>
    <t>9.1</t>
  </si>
  <si>
    <t>6</t>
  </si>
  <si>
    <t>6.1</t>
  </si>
  <si>
    <t>6.2</t>
  </si>
  <si>
    <t>7.1</t>
  </si>
  <si>
    <t>7.2</t>
  </si>
  <si>
    <t>7.3</t>
  </si>
  <si>
    <t>8</t>
  </si>
  <si>
    <t>8.1</t>
  </si>
  <si>
    <t>9.1.2</t>
  </si>
  <si>
    <t>9.1.3</t>
  </si>
  <si>
    <t>10</t>
  </si>
  <si>
    <t>10.1</t>
  </si>
  <si>
    <t>11.2.1</t>
  </si>
  <si>
    <t>7.3.1</t>
  </si>
  <si>
    <t>7.3.2</t>
  </si>
  <si>
    <t>7.3.3</t>
  </si>
  <si>
    <t>7.3.4</t>
  </si>
  <si>
    <t>CANAL ENTRADA FLOCULADORES</t>
  </si>
  <si>
    <t>Rensane de pañete interior pulido</t>
  </si>
  <si>
    <t>Resane pañete interior pulido</t>
  </si>
  <si>
    <t>4.2.2</t>
  </si>
  <si>
    <t>4.2.3</t>
  </si>
  <si>
    <t>11.1.2</t>
  </si>
  <si>
    <t>17.2.1</t>
  </si>
  <si>
    <t>17.2.2</t>
  </si>
  <si>
    <t>17.2.3</t>
  </si>
  <si>
    <t>17.3.1</t>
  </si>
  <si>
    <t>17.4</t>
  </si>
  <si>
    <t>17.1.3</t>
  </si>
  <si>
    <t>17.1.4</t>
  </si>
  <si>
    <t>17.1.5</t>
  </si>
  <si>
    <t>17.1.6</t>
  </si>
  <si>
    <t>17.1.7</t>
  </si>
  <si>
    <t>17.5</t>
  </si>
  <si>
    <t>17.5.1</t>
  </si>
  <si>
    <t>17.5.2</t>
  </si>
  <si>
    <t>17.5.3</t>
  </si>
  <si>
    <t>18.1.2</t>
  </si>
  <si>
    <t>18.2.4</t>
  </si>
  <si>
    <t>18.2.5</t>
  </si>
  <si>
    <t>18.2.6</t>
  </si>
  <si>
    <t>18.2.7</t>
  </si>
  <si>
    <t>18.2.8</t>
  </si>
  <si>
    <t>18.2.9</t>
  </si>
  <si>
    <t>18.2.10</t>
  </si>
  <si>
    <t>18.3.2</t>
  </si>
  <si>
    <t>18.3.3</t>
  </si>
  <si>
    <t>22</t>
  </si>
  <si>
    <t>24</t>
  </si>
  <si>
    <t>25</t>
  </si>
  <si>
    <t>6.2.1</t>
  </si>
  <si>
    <t>19</t>
  </si>
  <si>
    <t>19.1</t>
  </si>
  <si>
    <t>19.2</t>
  </si>
  <si>
    <t xml:space="preserve">Siministro e instalación de </t>
  </si>
  <si>
    <t xml:space="preserve">Tapas de aluminio de 1.00m x 1.00 m </t>
  </si>
  <si>
    <t xml:space="preserve">Escalera tipo gato con 7 barras de Ø 3/4" Separadas @ 0.30 m (L=0.90 m)
</t>
  </si>
  <si>
    <t>22.1</t>
  </si>
  <si>
    <t>23.1.1</t>
  </si>
  <si>
    <t>23.2.1</t>
  </si>
  <si>
    <t>23.3.1</t>
  </si>
  <si>
    <t>23.3.2</t>
  </si>
  <si>
    <t>23.3.3</t>
  </si>
  <si>
    <t>23.3.4</t>
  </si>
  <si>
    <t>23.3.5</t>
  </si>
  <si>
    <t>23.3.6</t>
  </si>
  <si>
    <t>23.3.7</t>
  </si>
  <si>
    <t>23.3.8</t>
  </si>
  <si>
    <t>23.3.9</t>
  </si>
  <si>
    <t>23.3.10</t>
  </si>
  <si>
    <t>23.3.11</t>
  </si>
  <si>
    <t>23.4.1</t>
  </si>
  <si>
    <t>23.4.2</t>
  </si>
  <si>
    <t>23.4.3</t>
  </si>
  <si>
    <t>23.4.4</t>
  </si>
  <si>
    <t>23.4.5</t>
  </si>
  <si>
    <t>23.4.6</t>
  </si>
  <si>
    <t>23.5.1</t>
  </si>
  <si>
    <t>23.5.2</t>
  </si>
  <si>
    <t>23.5.3</t>
  </si>
  <si>
    <t>23.5.4</t>
  </si>
  <si>
    <t>23.5.5</t>
  </si>
  <si>
    <t>23.5.6</t>
  </si>
  <si>
    <t>23.6.1</t>
  </si>
  <si>
    <t>23.6.2</t>
  </si>
  <si>
    <t>23.7.1</t>
  </si>
  <si>
    <t>23.14.1</t>
  </si>
  <si>
    <t>23.14.2</t>
  </si>
  <si>
    <t>23.14.3</t>
  </si>
  <si>
    <t>23.14.4</t>
  </si>
  <si>
    <t>23.14.5</t>
  </si>
  <si>
    <t>23.14.6</t>
  </si>
  <si>
    <t>23.14.7</t>
  </si>
  <si>
    <t>23.14.8</t>
  </si>
  <si>
    <t>23.14.9</t>
  </si>
  <si>
    <t>23.14.10</t>
  </si>
  <si>
    <t>23.14.11</t>
  </si>
  <si>
    <t>23.14.12</t>
  </si>
  <si>
    <t>23.14.13</t>
  </si>
  <si>
    <t>23.14.14</t>
  </si>
  <si>
    <t>23.14.15</t>
  </si>
  <si>
    <t>23.14.16</t>
  </si>
  <si>
    <t>23.14.17</t>
  </si>
  <si>
    <t>23.14.18</t>
  </si>
  <si>
    <t>23.15.1</t>
  </si>
  <si>
    <t>23.15.2</t>
  </si>
  <si>
    <t>23.15.3</t>
  </si>
  <si>
    <t>23.15.4</t>
  </si>
  <si>
    <t>23.16.1</t>
  </si>
  <si>
    <t>23.16.2</t>
  </si>
  <si>
    <t>23.16.3</t>
  </si>
  <si>
    <t>23.16.4</t>
  </si>
  <si>
    <t>23.16.5</t>
  </si>
  <si>
    <t>23.16.6</t>
  </si>
  <si>
    <t>23.16.7</t>
  </si>
  <si>
    <t>23.16.8</t>
  </si>
  <si>
    <t>23.16.9</t>
  </si>
  <si>
    <t>23.16.10</t>
  </si>
  <si>
    <t>23.16.11</t>
  </si>
  <si>
    <t>23.16.12</t>
  </si>
  <si>
    <t>23.16.13</t>
  </si>
  <si>
    <t>23.16.14</t>
  </si>
  <si>
    <t>23.17.1</t>
  </si>
  <si>
    <t>23.17.2</t>
  </si>
  <si>
    <t>23.17.3</t>
  </si>
  <si>
    <t>23.17.4</t>
  </si>
  <si>
    <t>23.17.5</t>
  </si>
  <si>
    <t>23.17.6</t>
  </si>
  <si>
    <t>23.17.7</t>
  </si>
  <si>
    <t>23.17.8</t>
  </si>
  <si>
    <t>23.18.1</t>
  </si>
  <si>
    <t>23.18.2</t>
  </si>
  <si>
    <t>23.18.3</t>
  </si>
  <si>
    <t>23.19.1</t>
  </si>
  <si>
    <t>23.19.2</t>
  </si>
  <si>
    <t>23.19.3</t>
  </si>
  <si>
    <t>23.19.4</t>
  </si>
  <si>
    <t>23.19.5</t>
  </si>
  <si>
    <t>23.19.6</t>
  </si>
  <si>
    <t>23.19.7</t>
  </si>
  <si>
    <t>23.19.8</t>
  </si>
  <si>
    <t>23.20.1</t>
  </si>
  <si>
    <t>23.20.2</t>
  </si>
  <si>
    <t>23.20.3</t>
  </si>
  <si>
    <t>23.21.1</t>
  </si>
  <si>
    <t>23.21.2</t>
  </si>
  <si>
    <t>23.21.3</t>
  </si>
  <si>
    <t>23.21.4</t>
  </si>
  <si>
    <t>23.21.5</t>
  </si>
  <si>
    <t>23.21.6</t>
  </si>
  <si>
    <t>23.21.7</t>
  </si>
  <si>
    <t>23.21.8</t>
  </si>
  <si>
    <t>23.21.9</t>
  </si>
  <si>
    <t>23.21.10</t>
  </si>
  <si>
    <t>23.21.11</t>
  </si>
  <si>
    <t>23.21.12</t>
  </si>
  <si>
    <t>23.21.13</t>
  </si>
  <si>
    <t>26</t>
  </si>
  <si>
    <t xml:space="preserve">REGISTROS CANAL DE DESAGÜE </t>
  </si>
  <si>
    <t>REPLANTEO</t>
  </si>
  <si>
    <r>
      <t>HORMIGÓN ARMADO F'c= 210 KG/CM</t>
    </r>
    <r>
      <rPr>
        <b/>
        <sz val="12"/>
        <color indexed="8"/>
        <rFont val="Arial"/>
        <family val="2"/>
      </rPr>
      <t xml:space="preserve">² </t>
    </r>
    <r>
      <rPr>
        <b/>
        <sz val="10"/>
        <color indexed="8"/>
        <rFont val="Arial"/>
        <family val="2"/>
      </rPr>
      <t>EN:</t>
    </r>
  </si>
  <si>
    <t>MUROS DE BLOQUES</t>
  </si>
  <si>
    <t>TERMINACIÓN  DE SUPERFICIE</t>
  </si>
  <si>
    <t>INSTALACIONES SANITARIA</t>
  </si>
  <si>
    <t>INSTALACIONES ELÉCTRICAS</t>
  </si>
  <si>
    <t>VENTANA</t>
  </si>
  <si>
    <t>CASA DE OPERADOR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</si>
  <si>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</si>
  <si>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</si>
  <si>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</si>
  <si>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</si>
  <si>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</si>
  <si>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</si>
  <si>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</si>
  <si>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</si>
  <si>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</si>
  <si>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</si>
  <si>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</si>
  <si>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</si>
  <si>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</si>
  <si>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</si>
  <si>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</si>
  <si>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</si>
  <si>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</si>
  <si>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</si>
  <si>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</si>
  <si>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</si>
  <si>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</si>
  <si>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2.7</t>
  </si>
  <si>
    <t>1.7</t>
  </si>
  <si>
    <t>H</t>
  </si>
  <si>
    <t>SUB-TOTAL H</t>
  </si>
  <si>
    <t>CASA PARA GENERADOR</t>
  </si>
  <si>
    <t>SUBTOTAL F</t>
  </si>
  <si>
    <t>I</t>
  </si>
  <si>
    <t>SUB-TOTAL I</t>
  </si>
  <si>
    <t>3.2</t>
  </si>
  <si>
    <t>3.3</t>
  </si>
  <si>
    <t>3.4</t>
  </si>
  <si>
    <t>Zapata de columnas de 1.00 x 1.00 m ( 0.41 qq/m³)</t>
  </si>
  <si>
    <t>Zapata de muro de 0.60x0.25 (0.71 qq/m³)</t>
  </si>
  <si>
    <t>HORMIGON ARMADO (f'c=210 kg/cm²)</t>
  </si>
  <si>
    <t>VERJA EN BLOQUES DE 6" VIOLINADOS EN PLANTA</t>
  </si>
  <si>
    <t>1.2.6</t>
  </si>
  <si>
    <r>
      <t>M</t>
    </r>
    <r>
      <rPr>
        <vertAlign val="superscript"/>
        <sz val="10"/>
        <rFont val="Arial"/>
        <family val="2"/>
      </rPr>
      <t>3</t>
    </r>
  </si>
  <si>
    <t>Excavación material  a mano</t>
  </si>
  <si>
    <t>Relleno compactado a mano</t>
  </si>
  <si>
    <t>Bote de material in situ</t>
  </si>
  <si>
    <t>Zapata de muros 0.87 qq/m³</t>
  </si>
  <si>
    <t>Viga a nivel de piso  0.20 x 0.20 - 3.92 qq/m3</t>
  </si>
  <si>
    <t>Viga dintel d1 0.20 x 0.30 - 2.95 qq/m3</t>
  </si>
  <si>
    <t>Columna c1 (0.20 x 0.40) - 2.94 qq/m³</t>
  </si>
  <si>
    <t>Columna ca (0.20 x 0.20) - 3.93 qq/m³</t>
  </si>
  <si>
    <t>Losa de techo 0.12 - 1.22 qq/m³</t>
  </si>
  <si>
    <t xml:space="preserve">Losa de piso pulido  0.10 con malla electrosoldada d2.3 x d2.3 x 20 x 20 </t>
  </si>
  <si>
    <t>Bloques de 8" b.n.p.</t>
  </si>
  <si>
    <t>Bloques de 8" s.n.p.</t>
  </si>
  <si>
    <t>Bloques de 6" s.n.p.</t>
  </si>
  <si>
    <t>Pañete en techo</t>
  </si>
  <si>
    <t>Pañete interior</t>
  </si>
  <si>
    <t>Pañete exterior y vuelos</t>
  </si>
  <si>
    <t xml:space="preserve">Cantos y mocheta </t>
  </si>
  <si>
    <t>Antepecho</t>
  </si>
  <si>
    <t>Fino de techo</t>
  </si>
  <si>
    <t>Pintura base blanca blanca</t>
  </si>
  <si>
    <t xml:space="preserve">Acrilica azul turquesa en vigas y columnas </t>
  </si>
  <si>
    <t>Cerámica criolla en baño (inc. todos las paredes del baño )</t>
  </si>
  <si>
    <t xml:space="preserve">Cerámica criolla en piso, inc. bañera </t>
  </si>
  <si>
    <t>Acera perimetral 0.80 m</t>
  </si>
  <si>
    <t>Pileta para  bañera</t>
  </si>
  <si>
    <t>Inodoro completo</t>
  </si>
  <si>
    <t xml:space="preserve">Lavamanos blanco para empotrar incluye mezcladora </t>
  </si>
  <si>
    <t>Barra para cortina</t>
  </si>
  <si>
    <t>Ducha</t>
  </si>
  <si>
    <t>Desagüe de techo</t>
  </si>
  <si>
    <t xml:space="preserve">Fregadero de acero inoxidable doble, inc. mezcladora </t>
  </si>
  <si>
    <t xml:space="preserve">Cámara de inspección, según detalle </t>
  </si>
  <si>
    <t xml:space="preserve">Trampa de grasa,según detalle </t>
  </si>
  <si>
    <t xml:space="preserve">Cámara de séptica, según detalle  </t>
  </si>
  <si>
    <t>Tuberías  de agua potable ø 1/2" pvc-sch-40</t>
  </si>
  <si>
    <t>Tuberías  de agua potable ø 3/4" pvc-sch-40</t>
  </si>
  <si>
    <t>Suministro e instalacion tinaco 150gls</t>
  </si>
  <si>
    <t>Mano de obra plomería en general, inc. movimiento de tierra</t>
  </si>
  <si>
    <t>Salidas cenitales</t>
  </si>
  <si>
    <t>Salida tomacorrientes 120 v en doble</t>
  </si>
  <si>
    <t>Salida interruptor sencillo</t>
  </si>
  <si>
    <t xml:space="preserve">Salida interruptor doble </t>
  </si>
  <si>
    <t>Ventana de aluminio</t>
  </si>
  <si>
    <t>12.2.6</t>
  </si>
  <si>
    <t>12.2.7</t>
  </si>
  <si>
    <t>Tuberías H. G. Ø4" para distribución de aire en los filtros con orificios Ø1/2" separados a 15 cm de centro a centro, iniciando en muro falso fondo filtros</t>
  </si>
  <si>
    <t>·</t>
  </si>
  <si>
    <t>Toberas Polipropileno Inyectado, espesor de Ranura 0.50 para Retrolavado con Agua y Aire.</t>
  </si>
  <si>
    <t>7.3.5</t>
  </si>
  <si>
    <t>Compuertas entrada de 0.50 x 0.50 m con marcos más de 2"en tolas de 1/4" Reforzadas acero inoxidable AISI 304, espesor tola ¼". Vástago en Hg 1½"</t>
  </si>
  <si>
    <t>7.3.6</t>
  </si>
  <si>
    <t>Canaletas Recolección Agua Sedimentada de 0.30 x 0.34 m en GRP con Ocho (8) Vertedores Triangulares de ángulo de inclinación interna de 60°, a ambos lados de canaleta.</t>
  </si>
  <si>
    <t>Compuertas tipo Channel de 0.80 x 0.50 m (2 U), marcos de 2"en tolas de 1/4", acero Inoxidable AISI 304, espesor tola ¼", ástago en A.I. 1½" p/elevar carga hidráulica del lavado</t>
  </si>
  <si>
    <t>Compuertas salida Agua filtro de 0.40 x 0.40 m, marcos más de 2"en tolas de 1/4" Reforzadas fabricación acero inoxidable AISI 304, espesor tola ¼".  de vástago estacionario  h= 4.00m, (acero inoxidable) entrada filtro</t>
  </si>
  <si>
    <t>Compuerta metálicaVálvula de Mariposa Ø8" para desagüe Fondo Filtros, especificaciones AWWA E504, cuerpo en Hierro Fundido (ASTM A126), disco de Hierro Fundido con borde en Acero, de vástago estacionario h=4.50m,  (acero inoxidable) salida filtro</t>
  </si>
  <si>
    <t>Escaleras tipo gato de h.g. h=3.00 m</t>
  </si>
  <si>
    <t>Nº</t>
  </si>
  <si>
    <t>DESCRIPCIÓN</t>
  </si>
  <si>
    <t>Honorarios profesionales</t>
  </si>
  <si>
    <t>Gastos administrativos</t>
  </si>
  <si>
    <t>Seguro, pólizas y fianzas</t>
  </si>
  <si>
    <t>Supervisión de INAPA</t>
  </si>
  <si>
    <t>Gastos de transporte</t>
  </si>
  <si>
    <t>Ley 6/86</t>
  </si>
  <si>
    <t>ITBIS de honorarios profesionales (Ley 07-2007)</t>
  </si>
  <si>
    <t xml:space="preserve">Imprevistos  </t>
  </si>
  <si>
    <t>P.A.</t>
  </si>
  <si>
    <t>Meses</t>
  </si>
  <si>
    <t xml:space="preserve">Puerta corrediza Long = 4.0 m </t>
  </si>
  <si>
    <t xml:space="preserve">Viga apoyo del riel puerta corrediza (0.20 X 0.20) m F᾽c=210 kg/cm² </t>
  </si>
  <si>
    <t>VERJA EN BLOQUES DE 6" VIOLINADOS EN DEPóSITO REGULADOR A CONSTRUIRLE TECHO DE H. A.</t>
  </si>
  <si>
    <t>Puerta corrediza Long = 4.0 m</t>
  </si>
  <si>
    <t>Suministro y colocacion puerta everlast (0.70 - 1.10 x 2.10  m, incluye marco y llavín)</t>
  </si>
  <si>
    <t>Entrada general (panel de breaker 8/16 c.) incluye breakers</t>
  </si>
  <si>
    <t>CANAL DE AGUA SEDIMENTADA Y DISTRIBUCIÓN A LOS FILTROS</t>
  </si>
  <si>
    <t>CANAL DESAGÜE DE FILTROS</t>
  </si>
  <si>
    <t>CÁMARA DE SALIDA</t>
  </si>
  <si>
    <t>CANAL PRINCIPAL DE DESAGÜE</t>
  </si>
  <si>
    <t xml:space="preserve">Juntas hidrofílica de 9" </t>
  </si>
  <si>
    <t>ELEVADOR DE SULFATO (Estructura Metálica en Elevador)</t>
  </si>
  <si>
    <t>Tubería Ø3" PVC (SDR-26)</t>
  </si>
  <si>
    <t>Codo Ø3" x 90º PVC</t>
  </si>
  <si>
    <t>Tee Ø3" x Ø3" PVC</t>
  </si>
  <si>
    <t>Válvula compuerta Ø3" HF platillada completa.</t>
  </si>
  <si>
    <t>Motor de 2 HP</t>
  </si>
  <si>
    <t xml:space="preserve">Ventilación en ø3" PVC (2.00 ud) </t>
  </si>
  <si>
    <t>Bajante de descarga en ø 4" PVC (5.00 u)</t>
  </si>
  <si>
    <t>Tubería descarga ø 4" PVC (SDR-32.5) (25u)</t>
  </si>
  <si>
    <t>TERMINACIÓN DEPÓSITO REGULADOR CAPACIDAD  3,780 m³ H.A. SUPERFICIAL</t>
  </si>
  <si>
    <r>
      <t>HORMIGON ARMADO (F'C=280KG/CM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>)</t>
    </r>
  </si>
  <si>
    <t>INSTALACIONES DE ENTRADA, SALIDA, REBOSE, DESAGUE Y BY-PASS (SUMINISTRO Y COLOCACIÓN)</t>
  </si>
  <si>
    <t xml:space="preserve">MOVIMIENTO DE TIERRA P/TUBERÍA SOTERRADA </t>
  </si>
  <si>
    <t>ELECTRIFICACIÓN SECUNDARIA</t>
  </si>
  <si>
    <t>INTALACIONES ELÉCTRICAS</t>
  </si>
  <si>
    <t>SISTEMA DE CLORACIÓN :</t>
  </si>
  <si>
    <t>HORMIGÓN ARMADO (f'c=210 kg/cm²)</t>
  </si>
  <si>
    <t>Obra : REHABILITACIÓN PLANTA POTABILIZADORA DE 130 LPS E INTERCONEXIÓN AL DEPÓSITO REGULADOR 
           DE H.A. CAP. 1,000,000 ACUEDUCTO MONTE PLATA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</si>
</sst>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mmmm\ d\,\ yyyy"/>
    <numFmt numFmtId="171" formatCode="0.0"/>
    <numFmt numFmtId="172" formatCode="#,##0.00;[Red]#,##0.00"/>
    <numFmt numFmtId="173" formatCode="_-* #,##0.00_-;\-* #,##0.00_-;_-* &quot;-&quot;??_-;_-@_-"/>
    <numFmt numFmtId="174" formatCode="0.0%"/>
    <numFmt numFmtId="175" formatCode="_-* #,##0.0\ _€_-;\-* #,##0.0\ _€_-;_-* &quot;-&quot;??\ _€_-;_-@_-"/>
    <numFmt numFmtId="176" formatCode="General_)"/>
    <numFmt numFmtId="177" formatCode="_-* #,##0.00\ _€_-;\-* #,##0.00\ _€_-;_-* &quot;-&quot;??\ _€_-;_-@_-"/>
    <numFmt numFmtId="178" formatCode="0.000%"/>
    <numFmt numFmtId="179" formatCode="#,##0.0_);\(#,##0.0\)"/>
    <numFmt numFmtId="180" formatCode="[$-1C0A]dddd\,\ d\ &quot;de&quot;\ mmmm\ &quot;de&quot;\ yyyy"/>
    <numFmt numFmtId="181" formatCode="[$-1C0A]h:mm:ss\ AM/PM"/>
    <numFmt numFmtId="182" formatCode="_(* #,##0.000_);_(* \(#,##0.000\);_(* &quot;-&quot;??_);_(@_)"/>
    <numFmt numFmtId="183" formatCode="_(* #,##0.0000_);_(* \(#,##0.000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\ _€;\-#,##0.0\ _€"/>
    <numFmt numFmtId="189" formatCode="#,##0.0;\-#,##0.0"/>
    <numFmt numFmtId="190" formatCode="#,##0.00\ _€;\-#,##0.00\ _€"/>
  </numFmts>
  <fonts count="57">
    <font>
      <sz val="10"/>
      <name val="Tms Rm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4"/>
      <name val="Tms Rm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0"/>
      <color indexed="14"/>
      <name val="Tms Rmn"/>
      <family val="0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ms Rmn"/>
      <family val="0"/>
    </font>
    <font>
      <u val="single"/>
      <sz val="10"/>
      <color indexed="20"/>
      <name val="Tms Rm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b/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ms Rmn"/>
      <family val="0"/>
    </font>
    <font>
      <u val="single"/>
      <sz val="10"/>
      <color theme="11"/>
      <name val="Tms Rmn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4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43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39" fontId="43" fillId="0" borderId="0" applyNumberFormat="0" applyFill="0" applyBorder="0" applyAlignment="0" applyProtection="0"/>
    <xf numFmtId="39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2" fillId="0" borderId="0">
      <alignment/>
      <protection/>
    </xf>
    <xf numFmtId="39" fontId="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2">
    <xf numFmtId="39" fontId="0" fillId="0" borderId="0" xfId="0" applyAlignment="1">
      <alignment/>
    </xf>
    <xf numFmtId="4" fontId="2" fillId="33" borderId="10" xfId="59" applyNumberFormat="1" applyFont="1" applyFill="1" applyBorder="1" applyAlignment="1">
      <alignment horizontal="center" vertical="top"/>
    </xf>
    <xf numFmtId="189" fontId="5" fillId="33" borderId="10" xfId="0" applyNumberFormat="1" applyFont="1" applyFill="1" applyBorder="1" applyAlignment="1" applyProtection="1">
      <alignment horizontal="right" vertical="top"/>
      <protection/>
    </xf>
    <xf numFmtId="4" fontId="2" fillId="33" borderId="10" xfId="0" applyNumberFormat="1" applyFont="1" applyFill="1" applyBorder="1" applyAlignment="1">
      <alignment horizontal="center" vertical="top"/>
    </xf>
    <xf numFmtId="188" fontId="5" fillId="33" borderId="10" xfId="0" applyNumberFormat="1" applyFont="1" applyFill="1" applyBorder="1" applyAlignment="1">
      <alignment horizontal="right" vertical="top" wrapText="1"/>
    </xf>
    <xf numFmtId="39" fontId="2" fillId="33" borderId="0" xfId="0" applyFont="1" applyFill="1" applyAlignment="1">
      <alignment vertical="top"/>
    </xf>
    <xf numFmtId="0" fontId="4" fillId="34" borderId="0" xfId="73" applyFont="1" applyFill="1" applyBorder="1" applyAlignment="1">
      <alignment horizontal="center" vertical="top" wrapText="1"/>
      <protection/>
    </xf>
    <xf numFmtId="39" fontId="3" fillId="33" borderId="0" xfId="0" applyFont="1" applyFill="1" applyBorder="1" applyAlignment="1">
      <alignment vertical="top"/>
    </xf>
    <xf numFmtId="0" fontId="2" fillId="34" borderId="0" xfId="73" applyFont="1" applyFill="1" applyBorder="1" applyAlignment="1">
      <alignment horizontal="left" vertical="top" wrapText="1"/>
      <protection/>
    </xf>
    <xf numFmtId="49" fontId="2" fillId="34" borderId="0" xfId="73" applyNumberFormat="1" applyFont="1" applyFill="1" applyBorder="1" applyAlignment="1" quotePrefix="1">
      <alignment horizontal="left" vertical="top"/>
      <protection/>
    </xf>
    <xf numFmtId="0" fontId="2" fillId="34" borderId="0" xfId="73" applyFont="1" applyFill="1" applyBorder="1" applyAlignment="1">
      <alignment vertical="top" wrapText="1"/>
      <protection/>
    </xf>
    <xf numFmtId="4" fontId="2" fillId="34" borderId="0" xfId="56" applyNumberFormat="1" applyFont="1" applyFill="1" applyBorder="1" applyAlignment="1" quotePrefix="1">
      <alignment vertical="top"/>
    </xf>
    <xf numFmtId="4" fontId="2" fillId="34" borderId="0" xfId="56" applyNumberFormat="1" applyFont="1" applyFill="1" applyBorder="1" applyAlignment="1">
      <alignment horizontal="center" vertical="top"/>
    </xf>
    <xf numFmtId="4" fontId="2" fillId="34" borderId="0" xfId="56" applyNumberFormat="1" applyFont="1" applyFill="1" applyBorder="1" applyAlignment="1">
      <alignment vertical="top" wrapText="1"/>
    </xf>
    <xf numFmtId="4" fontId="2" fillId="34" borderId="0" xfId="58" applyNumberFormat="1" applyFont="1" applyFill="1" applyBorder="1" applyAlignment="1">
      <alignment horizontal="right" vertical="top" wrapText="1"/>
    </xf>
    <xf numFmtId="49" fontId="4" fillId="35" borderId="11" xfId="0" applyNumberFormat="1" applyFont="1" applyFill="1" applyBorder="1" applyAlignment="1">
      <alignment horizontal="center" vertical="top"/>
    </xf>
    <xf numFmtId="0" fontId="4" fillId="35" borderId="11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39" fontId="2" fillId="33" borderId="12" xfId="0" applyFont="1" applyFill="1" applyBorder="1" applyAlignment="1">
      <alignment vertical="top"/>
    </xf>
    <xf numFmtId="39" fontId="4" fillId="33" borderId="12" xfId="0" applyFont="1" applyFill="1" applyBorder="1" applyAlignment="1" applyProtection="1">
      <alignment horizontal="center" vertical="top"/>
      <protection/>
    </xf>
    <xf numFmtId="39" fontId="4" fillId="33" borderId="12" xfId="0" applyFont="1" applyFill="1" applyBorder="1" applyAlignment="1" applyProtection="1">
      <alignment vertical="top"/>
      <protection/>
    </xf>
    <xf numFmtId="39" fontId="5" fillId="33" borderId="12" xfId="0" applyNumberFormat="1" applyFont="1" applyFill="1" applyBorder="1" applyAlignment="1" applyProtection="1">
      <alignment vertical="top"/>
      <protection locked="0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left" vertical="top"/>
    </xf>
    <xf numFmtId="173" fontId="4" fillId="33" borderId="10" xfId="5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vertical="top"/>
    </xf>
    <xf numFmtId="39" fontId="2" fillId="33" borderId="10" xfId="0" applyNumberFormat="1" applyFont="1" applyFill="1" applyBorder="1" applyAlignment="1" applyProtection="1">
      <alignment vertical="top"/>
      <protection locked="0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39" fontId="2" fillId="33" borderId="10" xfId="0" applyFont="1" applyFill="1" applyBorder="1" applyAlignment="1" applyProtection="1">
      <alignment horizontal="right" vertical="top"/>
      <protection/>
    </xf>
    <xf numFmtId="39" fontId="2" fillId="33" borderId="10" xfId="0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vertical="top"/>
    </xf>
    <xf numFmtId="2" fontId="2" fillId="33" borderId="10" xfId="72" applyNumberFormat="1" applyFont="1" applyFill="1" applyBorder="1" applyAlignment="1">
      <alignment horizontal="left" vertical="top" wrapText="1"/>
      <protection/>
    </xf>
    <xf numFmtId="39" fontId="3" fillId="35" borderId="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/>
    </xf>
    <xf numFmtId="49" fontId="4" fillId="35" borderId="10" xfId="0" applyNumberFormat="1" applyFont="1" applyFill="1" applyBorder="1" applyAlignment="1">
      <alignment vertical="top"/>
    </xf>
    <xf numFmtId="0" fontId="4" fillId="35" borderId="10" xfId="0" applyNumberFormat="1" applyFont="1" applyFill="1" applyBorder="1" applyAlignment="1">
      <alignment horizontal="center" vertical="top"/>
    </xf>
    <xf numFmtId="39" fontId="2" fillId="35" borderId="10" xfId="0" applyFont="1" applyFill="1" applyBorder="1" applyAlignment="1" applyProtection="1">
      <alignment horizontal="right" vertical="top"/>
      <protection/>
    </xf>
    <xf numFmtId="39" fontId="2" fillId="35" borderId="10" xfId="0" applyFont="1" applyFill="1" applyBorder="1" applyAlignment="1" applyProtection="1">
      <alignment horizontal="center" vertical="top"/>
      <protection/>
    </xf>
    <xf numFmtId="39" fontId="2" fillId="35" borderId="10" xfId="0" applyNumberFormat="1" applyFont="1" applyFill="1" applyBorder="1" applyAlignment="1" applyProtection="1">
      <alignment vertical="top"/>
      <protection locked="0"/>
    </xf>
    <xf numFmtId="39" fontId="4" fillId="35" borderId="10" xfId="0" applyNumberFormat="1" applyFont="1" applyFill="1" applyBorder="1" applyAlignment="1" applyProtection="1">
      <alignment vertical="top"/>
      <protection locked="0"/>
    </xf>
    <xf numFmtId="49" fontId="2" fillId="33" borderId="10" xfId="0" applyNumberFormat="1" applyFont="1" applyFill="1" applyBorder="1" applyAlignment="1">
      <alignment horizontal="right" vertical="top"/>
    </xf>
    <xf numFmtId="39" fontId="4" fillId="33" borderId="10" xfId="0" applyNumberFormat="1" applyFont="1" applyFill="1" applyBorder="1" applyAlignment="1" applyProtection="1">
      <alignment vertical="top"/>
      <protection locked="0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39" fontId="4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39" fontId="2" fillId="33" borderId="10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NumberFormat="1" applyFont="1" applyFill="1" applyBorder="1" applyAlignment="1">
      <alignment vertical="top" wrapText="1"/>
    </xf>
    <xf numFmtId="39" fontId="2" fillId="33" borderId="13" xfId="0" applyFont="1" applyFill="1" applyBorder="1" applyAlignment="1" applyProtection="1">
      <alignment horizontal="right" vertical="top"/>
      <protection/>
    </xf>
    <xf numFmtId="4" fontId="2" fillId="33" borderId="13" xfId="0" applyNumberFormat="1" applyFont="1" applyFill="1" applyBorder="1" applyAlignment="1">
      <alignment horizontal="center" vertical="top"/>
    </xf>
    <xf numFmtId="39" fontId="2" fillId="33" borderId="13" xfId="0" applyNumberFormat="1" applyFont="1" applyFill="1" applyBorder="1" applyAlignment="1" applyProtection="1">
      <alignment vertical="top"/>
      <protection locked="0"/>
    </xf>
    <xf numFmtId="49" fontId="4" fillId="33" borderId="12" xfId="0" applyNumberFormat="1" applyFont="1" applyFill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vertical="top" wrapText="1"/>
    </xf>
    <xf numFmtId="39" fontId="2" fillId="33" borderId="12" xfId="0" applyFont="1" applyFill="1" applyBorder="1" applyAlignment="1" applyProtection="1">
      <alignment horizontal="right" vertical="top"/>
      <protection/>
    </xf>
    <xf numFmtId="4" fontId="2" fillId="33" borderId="12" xfId="0" applyNumberFormat="1" applyFont="1" applyFill="1" applyBorder="1" applyAlignment="1">
      <alignment horizontal="center" vertical="top"/>
    </xf>
    <xf numFmtId="39" fontId="2" fillId="33" borderId="12" xfId="0" applyNumberFormat="1" applyFont="1" applyFill="1" applyBorder="1" applyAlignment="1" applyProtection="1">
      <alignment vertical="top"/>
      <protection locked="0"/>
    </xf>
    <xf numFmtId="49" fontId="2" fillId="33" borderId="10" xfId="0" applyNumberFormat="1" applyFont="1" applyFill="1" applyBorder="1" applyAlignment="1" quotePrefix="1">
      <alignment horizontal="right" vertical="top" wrapText="1"/>
    </xf>
    <xf numFmtId="39" fontId="0" fillId="33" borderId="0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right" vertical="top" wrapText="1"/>
    </xf>
    <xf numFmtId="0" fontId="2" fillId="33" borderId="12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/>
    </xf>
    <xf numFmtId="39" fontId="5" fillId="33" borderId="10" xfId="0" applyNumberFormat="1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39" fontId="2" fillId="0" borderId="10" xfId="0" applyFont="1" applyFill="1" applyBorder="1" applyAlignment="1" applyProtection="1">
      <alignment horizontal="right" vertical="top"/>
      <protection/>
    </xf>
    <xf numFmtId="39" fontId="5" fillId="0" borderId="10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3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Fill="1" applyBorder="1" applyAlignment="1">
      <alignment vertical="top" wrapText="1"/>
    </xf>
    <xf numFmtId="39" fontId="2" fillId="0" borderId="13" xfId="0" applyFont="1" applyFill="1" applyBorder="1" applyAlignment="1" applyProtection="1">
      <alignment horizontal="right" vertical="top"/>
      <protection/>
    </xf>
    <xf numFmtId="4" fontId="2" fillId="0" borderId="13" xfId="0" applyNumberFormat="1" applyFont="1" applyFill="1" applyBorder="1" applyAlignment="1">
      <alignment horizontal="center" vertical="top"/>
    </xf>
    <xf numFmtId="39" fontId="5" fillId="0" borderId="13" xfId="0" applyNumberFormat="1" applyFont="1" applyFill="1" applyBorder="1" applyAlignment="1" applyProtection="1">
      <alignment vertical="top"/>
      <protection locked="0"/>
    </xf>
    <xf numFmtId="49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vertical="top" wrapText="1"/>
    </xf>
    <xf numFmtId="39" fontId="5" fillId="33" borderId="13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3" xfId="0" applyNumberFormat="1" applyFont="1" applyFill="1" applyBorder="1" applyAlignment="1" applyProtection="1">
      <alignment vertical="top" wrapText="1"/>
      <protection/>
    </xf>
    <xf numFmtId="0" fontId="2" fillId="33" borderId="12" xfId="0" applyNumberFormat="1" applyFont="1" applyFill="1" applyBorder="1" applyAlignment="1" applyProtection="1">
      <alignment vertical="top" wrapText="1"/>
      <protection/>
    </xf>
    <xf numFmtId="39" fontId="2" fillId="33" borderId="10" xfId="65" applyNumberFormat="1" applyFont="1" applyFill="1" applyBorder="1" applyAlignment="1" applyProtection="1">
      <alignment vertical="top" wrapText="1"/>
      <protection/>
    </xf>
    <xf numFmtId="39" fontId="3" fillId="0" borderId="0" xfId="0" applyFont="1" applyBorder="1" applyAlignment="1">
      <alignment vertical="top"/>
    </xf>
    <xf numFmtId="0" fontId="2" fillId="33" borderId="10" xfId="71" applyNumberFormat="1" applyFont="1" applyFill="1" applyBorder="1" applyAlignment="1">
      <alignment horizontal="center" vertical="top" wrapText="1"/>
      <protection/>
    </xf>
    <xf numFmtId="49" fontId="2" fillId="35" borderId="10" xfId="0" applyNumberFormat="1" applyFont="1" applyFill="1" applyBorder="1" applyAlignment="1">
      <alignment horizontal="right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39" fontId="7" fillId="35" borderId="10" xfId="0" applyNumberFormat="1" applyFont="1" applyFill="1" applyBorder="1" applyAlignment="1" applyProtection="1">
      <alignment vertical="top"/>
      <protection locked="0"/>
    </xf>
    <xf numFmtId="39" fontId="4" fillId="33" borderId="10" xfId="0" applyFont="1" applyFill="1" applyBorder="1" applyAlignment="1" applyProtection="1">
      <alignment horizontal="center" vertical="top"/>
      <protection/>
    </xf>
    <xf numFmtId="0" fontId="2" fillId="33" borderId="13" xfId="0" applyNumberFormat="1" applyFont="1" applyFill="1" applyBorder="1" applyAlignment="1">
      <alignment horizontal="left" vertical="top" wrapText="1"/>
    </xf>
    <xf numFmtId="39" fontId="2" fillId="33" borderId="13" xfId="0" applyFont="1" applyFill="1" applyBorder="1" applyAlignment="1" applyProtection="1">
      <alignment horizontal="center" vertical="top"/>
      <protection/>
    </xf>
    <xf numFmtId="0" fontId="2" fillId="33" borderId="12" xfId="0" applyNumberFormat="1" applyFont="1" applyFill="1" applyBorder="1" applyAlignment="1">
      <alignment horizontal="left" vertical="top" wrapText="1"/>
    </xf>
    <xf numFmtId="39" fontId="2" fillId="33" borderId="12" xfId="0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quotePrefix="1">
      <alignment horizontal="left" vertical="top" wrapText="1"/>
    </xf>
    <xf numFmtId="39" fontId="3" fillId="0" borderId="0" xfId="0" applyFont="1" applyBorder="1" applyAlignment="1">
      <alignment vertical="top" wrapText="1"/>
    </xf>
    <xf numFmtId="39" fontId="2" fillId="0" borderId="10" xfId="0" applyFont="1" applyFill="1" applyBorder="1" applyAlignment="1" applyProtection="1">
      <alignment horizontal="center" vertical="top"/>
      <protection/>
    </xf>
    <xf numFmtId="0" fontId="2" fillId="33" borderId="13" xfId="0" applyNumberFormat="1" applyFont="1" applyFill="1" applyBorder="1" applyAlignment="1">
      <alignment horizontal="left" vertical="top"/>
    </xf>
    <xf numFmtId="39" fontId="2" fillId="33" borderId="10" xfId="0" applyFont="1" applyFill="1" applyBorder="1" applyAlignment="1" applyProtection="1">
      <alignment horizontal="center" vertical="top" wrapText="1"/>
      <protection/>
    </xf>
    <xf numFmtId="39" fontId="2" fillId="33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right" vertical="top"/>
    </xf>
    <xf numFmtId="39" fontId="9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right" vertical="top"/>
    </xf>
    <xf numFmtId="39" fontId="4" fillId="33" borderId="10" xfId="0" applyFont="1" applyFill="1" applyBorder="1" applyAlignment="1" applyProtection="1">
      <alignment horizontal="right" vertical="top"/>
      <protection/>
    </xf>
    <xf numFmtId="0" fontId="2" fillId="33" borderId="10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right" vertical="top"/>
    </xf>
    <xf numFmtId="0" fontId="4" fillId="33" borderId="12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 quotePrefix="1">
      <alignment horizontal="left" vertical="top"/>
    </xf>
    <xf numFmtId="49" fontId="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right" vertical="top"/>
    </xf>
    <xf numFmtId="49" fontId="6" fillId="33" borderId="10" xfId="0" applyNumberFormat="1" applyFont="1" applyFill="1" applyBorder="1" applyAlignment="1">
      <alignment horizontal="center" vertical="top" wrapText="1"/>
    </xf>
    <xf numFmtId="39" fontId="2" fillId="33" borderId="10" xfId="0" applyFont="1" applyFill="1" applyBorder="1" applyAlignment="1">
      <alignment horizontal="left" vertical="top"/>
    </xf>
    <xf numFmtId="177" fontId="2" fillId="33" borderId="10" xfId="56" applyFont="1" applyFill="1" applyBorder="1" applyAlignment="1">
      <alignment vertical="top"/>
    </xf>
    <xf numFmtId="172" fontId="2" fillId="33" borderId="10" xfId="0" applyNumberFormat="1" applyFont="1" applyFill="1" applyBorder="1" applyAlignment="1">
      <alignment horizontal="center" vertical="top"/>
    </xf>
    <xf numFmtId="177" fontId="53" fillId="33" borderId="10" xfId="56" applyFont="1" applyFill="1" applyBorder="1" applyAlignment="1" applyProtection="1">
      <alignment vertical="top"/>
      <protection locked="0"/>
    </xf>
    <xf numFmtId="39" fontId="2" fillId="33" borderId="0" xfId="0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center" vertical="top"/>
    </xf>
    <xf numFmtId="39" fontId="4" fillId="0" borderId="10" xfId="0" applyNumberFormat="1" applyFont="1" applyFill="1" applyBorder="1" applyAlignment="1" applyProtection="1">
      <alignment vertical="top"/>
      <protection locked="0"/>
    </xf>
    <xf numFmtId="39" fontId="3" fillId="0" borderId="0" xfId="0" applyFont="1" applyFill="1" applyBorder="1" applyAlignment="1">
      <alignment vertical="top"/>
    </xf>
    <xf numFmtId="1" fontId="4" fillId="33" borderId="10" xfId="0" applyNumberFormat="1" applyFont="1" applyFill="1" applyBorder="1" applyAlignment="1">
      <alignment horizontal="center" vertical="top"/>
    </xf>
    <xf numFmtId="39" fontId="4" fillId="33" borderId="10" xfId="0" applyFont="1" applyFill="1" applyBorder="1" applyAlignment="1">
      <alignment vertical="top"/>
    </xf>
    <xf numFmtId="172" fontId="2" fillId="33" borderId="10" xfId="0" applyNumberFormat="1" applyFont="1" applyFill="1" applyBorder="1" applyAlignment="1">
      <alignment vertical="top"/>
    </xf>
    <xf numFmtId="39" fontId="2" fillId="33" borderId="10" xfId="0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39" fontId="5" fillId="33" borderId="10" xfId="0" applyFont="1" applyFill="1" applyBorder="1" applyAlignment="1">
      <alignment horizontal="left" vertical="top"/>
    </xf>
    <xf numFmtId="172" fontId="2" fillId="33" borderId="10" xfId="0" applyNumberFormat="1" applyFont="1" applyFill="1" applyBorder="1" applyAlignment="1">
      <alignment horizontal="right" vertical="top"/>
    </xf>
    <xf numFmtId="188" fontId="7" fillId="33" borderId="10" xfId="0" applyNumberFormat="1" applyFont="1" applyFill="1" applyBorder="1" applyAlignment="1">
      <alignment horizontal="right" vertical="top"/>
    </xf>
    <xf numFmtId="37" fontId="7" fillId="33" borderId="10" xfId="0" applyNumberFormat="1" applyFont="1" applyFill="1" applyBorder="1" applyAlignment="1" applyProtection="1">
      <alignment horizontal="right" vertical="top"/>
      <protection/>
    </xf>
    <xf numFmtId="39" fontId="7" fillId="33" borderId="10" xfId="0" applyFont="1" applyFill="1" applyBorder="1" applyAlignment="1">
      <alignment horizontal="left" vertical="top"/>
    </xf>
    <xf numFmtId="39" fontId="5" fillId="33" borderId="10" xfId="0" applyFont="1" applyFill="1" applyBorder="1" applyAlignment="1">
      <alignment horizontal="right" vertical="top"/>
    </xf>
    <xf numFmtId="39" fontId="5" fillId="33" borderId="10" xfId="0" applyFont="1" applyFill="1" applyBorder="1" applyAlignment="1">
      <alignment horizontal="left" vertical="top" wrapText="1"/>
    </xf>
    <xf numFmtId="188" fontId="5" fillId="33" borderId="10" xfId="0" applyNumberFormat="1" applyFont="1" applyFill="1" applyBorder="1" applyAlignment="1">
      <alignment horizontal="right" vertical="top"/>
    </xf>
    <xf numFmtId="37" fontId="7" fillId="33" borderId="10" xfId="0" applyNumberFormat="1" applyFont="1" applyFill="1" applyBorder="1" applyAlignment="1" applyProtection="1">
      <alignment vertical="top"/>
      <protection/>
    </xf>
    <xf numFmtId="188" fontId="5" fillId="33" borderId="10" xfId="0" applyNumberFormat="1" applyFont="1" applyFill="1" applyBorder="1" applyAlignment="1">
      <alignment vertical="top" wrapText="1"/>
    </xf>
    <xf numFmtId="39" fontId="5" fillId="33" borderId="10" xfId="0" applyFont="1" applyFill="1" applyBorder="1" applyAlignment="1">
      <alignment vertical="top"/>
    </xf>
    <xf numFmtId="188" fontId="5" fillId="33" borderId="13" xfId="0" applyNumberFormat="1" applyFont="1" applyFill="1" applyBorder="1" applyAlignment="1">
      <alignment vertical="top" wrapText="1"/>
    </xf>
    <xf numFmtId="39" fontId="5" fillId="33" borderId="13" xfId="0" applyFont="1" applyFill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right" vertical="top"/>
    </xf>
    <xf numFmtId="4" fontId="5" fillId="33" borderId="13" xfId="0" applyNumberFormat="1" applyFont="1" applyFill="1" applyBorder="1" applyAlignment="1">
      <alignment horizontal="right" vertical="top"/>
    </xf>
    <xf numFmtId="190" fontId="5" fillId="33" borderId="12" xfId="0" applyNumberFormat="1" applyFont="1" applyFill="1" applyBorder="1" applyAlignment="1">
      <alignment vertical="top" wrapText="1"/>
    </xf>
    <xf numFmtId="39" fontId="5" fillId="33" borderId="12" xfId="0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right" vertical="top"/>
    </xf>
    <xf numFmtId="4" fontId="5" fillId="33" borderId="12" xfId="0" applyNumberFormat="1" applyFont="1" applyFill="1" applyBorder="1" applyAlignment="1">
      <alignment horizontal="right" vertical="top"/>
    </xf>
    <xf numFmtId="190" fontId="5" fillId="33" borderId="10" xfId="0" applyNumberFormat="1" applyFont="1" applyFill="1" applyBorder="1" applyAlignment="1">
      <alignment vertical="top" wrapText="1"/>
    </xf>
    <xf numFmtId="39" fontId="54" fillId="0" borderId="10" xfId="0" applyFont="1" applyBorder="1" applyAlignment="1">
      <alignment vertical="top"/>
    </xf>
    <xf numFmtId="39" fontId="5" fillId="33" borderId="10" xfId="0" applyNumberFormat="1" applyFont="1" applyFill="1" applyBorder="1" applyAlignment="1">
      <alignment horizontal="right" vertical="top" wrapText="1"/>
    </xf>
    <xf numFmtId="39" fontId="55" fillId="0" borderId="10" xfId="0" applyFont="1" applyBorder="1" applyAlignment="1">
      <alignment vertical="top" wrapText="1"/>
    </xf>
    <xf numFmtId="39" fontId="5" fillId="36" borderId="10" xfId="0" applyFont="1" applyFill="1" applyBorder="1" applyAlignment="1">
      <alignment horizontal="right" vertical="top"/>
    </xf>
    <xf numFmtId="39" fontId="7" fillId="36" borderId="10" xfId="0" applyFont="1" applyFill="1" applyBorder="1" applyAlignment="1">
      <alignment horizontal="center" vertical="top"/>
    </xf>
    <xf numFmtId="172" fontId="2" fillId="36" borderId="10" xfId="0" applyNumberFormat="1" applyFont="1" applyFill="1" applyBorder="1" applyAlignment="1">
      <alignment vertical="top"/>
    </xf>
    <xf numFmtId="39" fontId="2" fillId="36" borderId="10" xfId="0" applyFont="1" applyFill="1" applyBorder="1" applyAlignment="1">
      <alignment horizontal="center" vertical="top"/>
    </xf>
    <xf numFmtId="4" fontId="7" fillId="36" borderId="10" xfId="0" applyNumberFormat="1" applyFont="1" applyFill="1" applyBorder="1" applyAlignment="1">
      <alignment horizontal="right" vertical="top"/>
    </xf>
    <xf numFmtId="39" fontId="5" fillId="0" borderId="10" xfId="0" applyFont="1" applyFill="1" applyBorder="1" applyAlignment="1">
      <alignment horizontal="right" vertical="top"/>
    </xf>
    <xf numFmtId="39" fontId="7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vertical="top"/>
    </xf>
    <xf numFmtId="39" fontId="2" fillId="0" borderId="10" xfId="0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right" vertical="top"/>
    </xf>
    <xf numFmtId="49" fontId="4" fillId="33" borderId="10" xfId="53" applyNumberFormat="1" applyFont="1" applyFill="1" applyBorder="1" applyAlignment="1">
      <alignment horizontal="center" vertical="top" wrapText="1"/>
    </xf>
    <xf numFmtId="0" fontId="4" fillId="33" borderId="10" xfId="71" applyNumberFormat="1" applyFont="1" applyFill="1" applyBorder="1" applyAlignment="1">
      <alignment horizontal="left" vertical="top" wrapText="1"/>
      <protection/>
    </xf>
    <xf numFmtId="39" fontId="2" fillId="33" borderId="10" xfId="71" applyNumberFormat="1" applyFont="1" applyFill="1" applyBorder="1" applyAlignment="1" applyProtection="1">
      <alignment horizontal="right" vertical="top"/>
      <protection locked="0"/>
    </xf>
    <xf numFmtId="39" fontId="2" fillId="33" borderId="10" xfId="71" applyNumberFormat="1" applyFont="1" applyFill="1" applyBorder="1" applyAlignment="1" applyProtection="1">
      <alignment vertical="top"/>
      <protection locked="0"/>
    </xf>
    <xf numFmtId="39" fontId="4" fillId="33" borderId="10" xfId="0" applyFont="1" applyFill="1" applyBorder="1" applyAlignment="1">
      <alignment vertical="top" wrapText="1"/>
    </xf>
    <xf numFmtId="176" fontId="2" fillId="33" borderId="10" xfId="0" applyNumberFormat="1" applyFont="1" applyFill="1" applyBorder="1" applyAlignment="1">
      <alignment horizontal="center" vertical="top"/>
    </xf>
    <xf numFmtId="4" fontId="2" fillId="33" borderId="10" xfId="60" applyNumberFormat="1" applyFont="1" applyFill="1" applyBorder="1" applyAlignment="1" applyProtection="1">
      <alignment vertical="top"/>
      <protection/>
    </xf>
    <xf numFmtId="39" fontId="2" fillId="33" borderId="10" xfId="0" applyFont="1" applyFill="1" applyBorder="1" applyAlignment="1">
      <alignment vertical="top" wrapText="1"/>
    </xf>
    <xf numFmtId="39" fontId="2" fillId="33" borderId="13" xfId="0" applyFont="1" applyFill="1" applyBorder="1" applyAlignment="1">
      <alignment vertical="top" wrapText="1"/>
    </xf>
    <xf numFmtId="4" fontId="2" fillId="33" borderId="13" xfId="0" applyNumberFormat="1" applyFont="1" applyFill="1" applyBorder="1" applyAlignment="1">
      <alignment vertical="top"/>
    </xf>
    <xf numFmtId="0" fontId="2" fillId="33" borderId="13" xfId="71" applyNumberFormat="1" applyFont="1" applyFill="1" applyBorder="1" applyAlignment="1">
      <alignment horizontal="center" vertical="top" wrapText="1"/>
      <protection/>
    </xf>
    <xf numFmtId="4" fontId="2" fillId="33" borderId="13" xfId="60" applyNumberFormat="1" applyFont="1" applyFill="1" applyBorder="1" applyAlignment="1" applyProtection="1">
      <alignment vertical="top"/>
      <protection/>
    </xf>
    <xf numFmtId="39" fontId="2" fillId="33" borderId="12" xfId="0" applyFont="1" applyFill="1" applyBorder="1" applyAlignment="1">
      <alignment vertical="top" wrapText="1"/>
    </xf>
    <xf numFmtId="4" fontId="2" fillId="33" borderId="12" xfId="0" applyNumberFormat="1" applyFont="1" applyFill="1" applyBorder="1" applyAlignment="1">
      <alignment vertical="top"/>
    </xf>
    <xf numFmtId="0" fontId="2" fillId="33" borderId="12" xfId="71" applyNumberFormat="1" applyFont="1" applyFill="1" applyBorder="1" applyAlignment="1">
      <alignment horizontal="center" vertical="top" wrapText="1"/>
      <protection/>
    </xf>
    <xf numFmtId="4" fontId="2" fillId="33" borderId="12" xfId="60" applyNumberFormat="1" applyFont="1" applyFill="1" applyBorder="1" applyAlignment="1" applyProtection="1">
      <alignment vertical="top"/>
      <protection/>
    </xf>
    <xf numFmtId="0" fontId="2" fillId="33" borderId="10" xfId="71" applyNumberFormat="1" applyFont="1" applyFill="1" applyBorder="1" applyAlignment="1">
      <alignment vertical="top" wrapText="1"/>
      <protection/>
    </xf>
    <xf numFmtId="39" fontId="2" fillId="33" borderId="10" xfId="71" applyNumberFormat="1" applyFont="1" applyFill="1" applyBorder="1" applyAlignment="1" applyProtection="1">
      <alignment vertical="top" wrapText="1"/>
      <protection locked="0"/>
    </xf>
    <xf numFmtId="40" fontId="2" fillId="33" borderId="10" xfId="71" applyNumberFormat="1" applyFont="1" applyFill="1" applyBorder="1" applyAlignment="1" applyProtection="1">
      <alignment horizontal="right" vertical="top" wrapText="1"/>
      <protection/>
    </xf>
    <xf numFmtId="0" fontId="2" fillId="33" borderId="10" xfId="71" applyNumberFormat="1" applyFont="1" applyFill="1" applyBorder="1" applyAlignment="1">
      <alignment horizontal="left" vertical="top" wrapText="1"/>
      <protection/>
    </xf>
    <xf numFmtId="176" fontId="2" fillId="33" borderId="13" xfId="0" applyNumberFormat="1" applyFont="1" applyFill="1" applyBorder="1" applyAlignment="1">
      <alignment horizontal="center" vertical="top"/>
    </xf>
    <xf numFmtId="39" fontId="4" fillId="33" borderId="12" xfId="0" applyFont="1" applyFill="1" applyBorder="1" applyAlignment="1">
      <alignment vertical="top" wrapText="1"/>
    </xf>
    <xf numFmtId="176" fontId="2" fillId="33" borderId="12" xfId="0" applyNumberFormat="1" applyFont="1" applyFill="1" applyBorder="1" applyAlignment="1">
      <alignment horizontal="center" vertical="top"/>
    </xf>
    <xf numFmtId="49" fontId="7" fillId="35" borderId="10" xfId="0" applyNumberFormat="1" applyFont="1" applyFill="1" applyBorder="1" applyAlignment="1">
      <alignment vertical="top"/>
    </xf>
    <xf numFmtId="39" fontId="7" fillId="35" borderId="10" xfId="0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horizontal="center" vertical="top"/>
    </xf>
    <xf numFmtId="173" fontId="2" fillId="35" borderId="10" xfId="50" applyNumberFormat="1" applyFont="1" applyFill="1" applyBorder="1" applyAlignment="1">
      <alignment horizontal="right" vertical="top"/>
    </xf>
    <xf numFmtId="177" fontId="56" fillId="35" borderId="10" xfId="56" applyFont="1" applyFill="1" applyBorder="1" applyAlignment="1" applyProtection="1">
      <alignment vertical="top"/>
      <protection locked="0"/>
    </xf>
    <xf numFmtId="4" fontId="4" fillId="33" borderId="10" xfId="50" applyNumberFormat="1" applyFont="1" applyFill="1" applyBorder="1" applyAlignment="1">
      <alignment vertical="top"/>
    </xf>
    <xf numFmtId="4" fontId="4" fillId="33" borderId="10" xfId="50" applyNumberFormat="1" applyFont="1" applyFill="1" applyBorder="1" applyAlignment="1">
      <alignment horizontal="center" vertical="top"/>
    </xf>
    <xf numFmtId="4" fontId="2" fillId="33" borderId="10" xfId="50" applyNumberFormat="1" applyFont="1" applyFill="1" applyBorder="1" applyAlignment="1">
      <alignment horizontal="right" vertical="top"/>
    </xf>
    <xf numFmtId="172" fontId="2" fillId="35" borderId="10" xfId="0" applyNumberFormat="1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vertical="top"/>
    </xf>
    <xf numFmtId="39" fontId="4" fillId="33" borderId="10" xfId="0" applyFont="1" applyFill="1" applyBorder="1" applyAlignment="1" applyProtection="1">
      <alignment vertical="top"/>
      <protection/>
    </xf>
    <xf numFmtId="49" fontId="2" fillId="35" borderId="13" xfId="0" applyNumberFormat="1" applyFont="1" applyFill="1" applyBorder="1" applyAlignment="1">
      <alignment horizontal="right" vertical="top"/>
    </xf>
    <xf numFmtId="0" fontId="4" fillId="35" borderId="13" xfId="0" applyNumberFormat="1" applyFont="1" applyFill="1" applyBorder="1" applyAlignment="1">
      <alignment horizontal="right" vertical="top"/>
    </xf>
    <xf numFmtId="172" fontId="2" fillId="35" borderId="13" xfId="0" applyNumberFormat="1" applyFont="1" applyFill="1" applyBorder="1" applyAlignment="1">
      <alignment horizontal="center" vertical="top"/>
    </xf>
    <xf numFmtId="4" fontId="2" fillId="35" borderId="13" xfId="0" applyNumberFormat="1" applyFont="1" applyFill="1" applyBorder="1" applyAlignment="1">
      <alignment horizontal="right" vertical="top"/>
    </xf>
    <xf numFmtId="173" fontId="2" fillId="35" borderId="13" xfId="50" applyNumberFormat="1" applyFont="1" applyFill="1" applyBorder="1" applyAlignment="1">
      <alignment horizontal="right" vertical="top"/>
    </xf>
    <xf numFmtId="39" fontId="7" fillId="35" borderId="13" xfId="0" applyNumberFormat="1" applyFont="1" applyFill="1" applyBorder="1" applyAlignment="1" applyProtection="1">
      <alignment vertical="top"/>
      <protection locked="0"/>
    </xf>
    <xf numFmtId="0" fontId="4" fillId="35" borderId="10" xfId="0" applyNumberFormat="1" applyFont="1" applyFill="1" applyBorder="1" applyAlignment="1">
      <alignment horizontal="right" vertical="top"/>
    </xf>
    <xf numFmtId="49" fontId="2" fillId="33" borderId="10" xfId="5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/>
    </xf>
    <xf numFmtId="43" fontId="2" fillId="33" borderId="10" xfId="50" applyFont="1" applyFill="1" applyBorder="1" applyAlignment="1">
      <alignment horizontal="right" vertical="top"/>
    </xf>
    <xf numFmtId="4" fontId="2" fillId="33" borderId="10" xfId="68" applyNumberFormat="1" applyFont="1" applyFill="1" applyBorder="1" applyAlignment="1">
      <alignment horizontal="center" vertical="top"/>
      <protection/>
    </xf>
    <xf numFmtId="4" fontId="2" fillId="33" borderId="10" xfId="50" applyNumberFormat="1" applyFont="1" applyFill="1" applyBorder="1" applyAlignment="1">
      <alignment vertical="top"/>
    </xf>
    <xf numFmtId="43" fontId="4" fillId="33" borderId="10" xfId="50" applyFont="1" applyFill="1" applyBorder="1" applyAlignment="1">
      <alignment vertical="top"/>
    </xf>
    <xf numFmtId="49" fontId="2" fillId="33" borderId="10" xfId="50" applyNumberFormat="1" applyFont="1" applyFill="1" applyBorder="1" applyAlignment="1">
      <alignment horizontal="center" vertical="top"/>
    </xf>
    <xf numFmtId="39" fontId="4" fillId="33" borderId="10" xfId="0" applyFont="1" applyFill="1" applyBorder="1" applyAlignment="1">
      <alignment horizontal="right" vertical="top" wrapText="1"/>
    </xf>
    <xf numFmtId="43" fontId="2" fillId="33" borderId="10" xfId="50" applyFont="1" applyFill="1" applyBorder="1" applyAlignment="1">
      <alignment horizontal="center" vertical="top"/>
    </xf>
    <xf numFmtId="43" fontId="2" fillId="33" borderId="10" xfId="5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39" fontId="2" fillId="37" borderId="10" xfId="0" applyFont="1" applyFill="1" applyBorder="1" applyAlignment="1">
      <alignment horizontal="right" vertical="top" wrapText="1"/>
    </xf>
    <xf numFmtId="10" fontId="2" fillId="33" borderId="10" xfId="75" applyNumberFormat="1" applyFont="1" applyFill="1" applyBorder="1" applyAlignment="1">
      <alignment vertical="top"/>
    </xf>
    <xf numFmtId="174" fontId="2" fillId="33" borderId="10" xfId="75" applyNumberFormat="1" applyFont="1" applyFill="1" applyBorder="1" applyAlignment="1">
      <alignment vertical="top"/>
    </xf>
    <xf numFmtId="39" fontId="2" fillId="33" borderId="10" xfId="0" applyFont="1" applyFill="1" applyBorder="1" applyAlignment="1">
      <alignment vertical="top"/>
    </xf>
    <xf numFmtId="39" fontId="2" fillId="33" borderId="10" xfId="0" applyFont="1" applyFill="1" applyBorder="1" applyAlignment="1">
      <alignment horizontal="right" vertical="top" wrapText="1"/>
    </xf>
    <xf numFmtId="0" fontId="4" fillId="35" borderId="13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vertical="top"/>
    </xf>
    <xf numFmtId="4" fontId="2" fillId="33" borderId="10" xfId="50" applyNumberFormat="1" applyFont="1" applyFill="1" applyBorder="1" applyAlignment="1" applyProtection="1">
      <alignment horizontal="right" vertical="top"/>
      <protection locked="0"/>
    </xf>
    <xf numFmtId="172" fontId="5" fillId="33" borderId="10" xfId="0" applyNumberFormat="1" applyFont="1" applyFill="1" applyBorder="1" applyAlignment="1" applyProtection="1">
      <alignment horizontal="right" vertical="top"/>
      <protection locked="0"/>
    </xf>
    <xf numFmtId="4" fontId="2" fillId="33" borderId="10" xfId="52" applyNumberFormat="1" applyFont="1" applyFill="1" applyBorder="1" applyAlignment="1" applyProtection="1">
      <alignment vertical="top"/>
      <protection locked="0"/>
    </xf>
    <xf numFmtId="4" fontId="5" fillId="33" borderId="10" xfId="52" applyNumberFormat="1" applyFont="1" applyFill="1" applyBorder="1" applyAlignment="1" applyProtection="1">
      <alignment vertical="top"/>
      <protection locked="0"/>
    </xf>
    <xf numFmtId="172" fontId="5" fillId="36" borderId="10" xfId="0" applyNumberFormat="1" applyFont="1" applyFill="1" applyBorder="1" applyAlignment="1" applyProtection="1">
      <alignment vertical="top"/>
      <protection locked="0"/>
    </xf>
    <xf numFmtId="172" fontId="5" fillId="0" borderId="10" xfId="0" applyNumberFormat="1" applyFont="1" applyFill="1" applyBorder="1" applyAlignment="1" applyProtection="1">
      <alignment vertical="top"/>
      <protection locked="0"/>
    </xf>
    <xf numFmtId="4" fontId="2" fillId="33" borderId="10" xfId="0" applyNumberFormat="1" applyFont="1" applyFill="1" applyBorder="1" applyAlignment="1" applyProtection="1">
      <alignment vertical="top"/>
      <protection locked="0"/>
    </xf>
    <xf numFmtId="4" fontId="2" fillId="33" borderId="13" xfId="0" applyNumberFormat="1" applyFont="1" applyFill="1" applyBorder="1" applyAlignment="1" applyProtection="1">
      <alignment vertical="top"/>
      <protection locked="0"/>
    </xf>
    <xf numFmtId="4" fontId="2" fillId="33" borderId="12" xfId="0" applyNumberFormat="1" applyFont="1" applyFill="1" applyBorder="1" applyAlignment="1" applyProtection="1">
      <alignment vertical="top"/>
      <protection locked="0"/>
    </xf>
    <xf numFmtId="173" fontId="2" fillId="35" borderId="10" xfId="50" applyNumberFormat="1" applyFont="1" applyFill="1" applyBorder="1" applyAlignment="1" applyProtection="1">
      <alignment horizontal="right" vertical="top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173" fontId="2" fillId="33" borderId="10" xfId="50" applyNumberFormat="1" applyFont="1" applyFill="1" applyBorder="1" applyAlignment="1" applyProtection="1">
      <alignment vertical="top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173" fontId="2" fillId="33" borderId="13" xfId="50" applyNumberFormat="1" applyFont="1" applyFill="1" applyBorder="1" applyAlignment="1" applyProtection="1">
      <alignment vertical="top"/>
      <protection locked="0"/>
    </xf>
    <xf numFmtId="173" fontId="2" fillId="33" borderId="12" xfId="50" applyNumberFormat="1" applyFont="1" applyFill="1" applyBorder="1" applyAlignment="1" applyProtection="1">
      <alignment vertical="top"/>
      <protection locked="0"/>
    </xf>
    <xf numFmtId="173" fontId="2" fillId="0" borderId="10" xfId="50" applyNumberFormat="1" applyFont="1" applyFill="1" applyBorder="1" applyAlignment="1" applyProtection="1">
      <alignment vertical="top"/>
      <protection locked="0"/>
    </xf>
    <xf numFmtId="173" fontId="2" fillId="0" borderId="13" xfId="50" applyNumberFormat="1" applyFont="1" applyFill="1" applyBorder="1" applyAlignment="1" applyProtection="1">
      <alignment vertical="top"/>
      <protection locked="0"/>
    </xf>
    <xf numFmtId="0" fontId="2" fillId="35" borderId="10" xfId="0" applyNumberFormat="1" applyFont="1" applyFill="1" applyBorder="1" applyAlignment="1" applyProtection="1">
      <alignment vertical="top" wrapText="1"/>
      <protection locked="0"/>
    </xf>
    <xf numFmtId="173" fontId="2" fillId="33" borderId="10" xfId="50" applyNumberFormat="1" applyFont="1" applyFill="1" applyBorder="1" applyAlignment="1" applyProtection="1">
      <alignment vertical="top" wrapText="1"/>
      <protection locked="0"/>
    </xf>
    <xf numFmtId="39" fontId="4" fillId="33" borderId="10" xfId="0" applyFont="1" applyFill="1" applyBorder="1" applyAlignment="1" applyProtection="1">
      <alignment horizontal="center" vertical="top"/>
      <protection locked="0"/>
    </xf>
    <xf numFmtId="4" fontId="2" fillId="33" borderId="10" xfId="50" applyNumberFormat="1" applyFont="1" applyFill="1" applyBorder="1" applyAlignment="1" applyProtection="1">
      <alignment horizontal="right" vertical="top" wrapText="1"/>
      <protection locked="0"/>
    </xf>
    <xf numFmtId="4" fontId="2" fillId="33" borderId="13" xfId="50" applyNumberFormat="1" applyFont="1" applyFill="1" applyBorder="1" applyAlignment="1" applyProtection="1">
      <alignment horizontal="right" vertical="top" wrapText="1"/>
      <protection locked="0"/>
    </xf>
    <xf numFmtId="172" fontId="10" fillId="33" borderId="10" xfId="0" applyNumberFormat="1" applyFont="1" applyFill="1" applyBorder="1" applyAlignment="1" applyProtection="1">
      <alignment vertical="top"/>
      <protection locked="0"/>
    </xf>
    <xf numFmtId="172" fontId="2" fillId="33" borderId="13" xfId="0" applyNumberFormat="1" applyFont="1" applyFill="1" applyBorder="1" applyAlignment="1" applyProtection="1">
      <alignment horizontal="right" vertical="top"/>
      <protection locked="0"/>
    </xf>
    <xf numFmtId="172" fontId="2" fillId="33" borderId="12" xfId="0" applyNumberFormat="1" applyFont="1" applyFill="1" applyBorder="1" applyAlignment="1" applyProtection="1">
      <alignment horizontal="right" vertical="top"/>
      <protection locked="0"/>
    </xf>
    <xf numFmtId="177" fontId="2" fillId="33" borderId="10" xfId="53" applyFont="1" applyFill="1" applyBorder="1" applyAlignment="1" applyProtection="1">
      <alignment horizontal="right" vertical="top" wrapText="1"/>
      <protection locked="0"/>
    </xf>
    <xf numFmtId="49" fontId="4" fillId="33" borderId="10" xfId="53" applyNumberFormat="1" applyFont="1" applyFill="1" applyBorder="1" applyAlignment="1">
      <alignment horizontal="right" vertical="top" wrapText="1"/>
    </xf>
    <xf numFmtId="49" fontId="4" fillId="33" borderId="10" xfId="53" applyNumberFormat="1" applyFont="1" applyFill="1" applyBorder="1" applyAlignment="1" applyProtection="1">
      <alignment horizontal="right" vertical="top"/>
      <protection/>
    </xf>
    <xf numFmtId="49" fontId="2" fillId="33" borderId="10" xfId="53" applyNumberFormat="1" applyFont="1" applyFill="1" applyBorder="1" applyAlignment="1" applyProtection="1">
      <alignment horizontal="right" vertical="top"/>
      <protection/>
    </xf>
    <xf numFmtId="49" fontId="2" fillId="33" borderId="13" xfId="53" applyNumberFormat="1" applyFont="1" applyFill="1" applyBorder="1" applyAlignment="1" applyProtection="1">
      <alignment horizontal="right" vertical="top"/>
      <protection/>
    </xf>
    <xf numFmtId="49" fontId="2" fillId="33" borderId="12" xfId="53" applyNumberFormat="1" applyFont="1" applyFill="1" applyBorder="1" applyAlignment="1" applyProtection="1">
      <alignment horizontal="right" vertical="top"/>
      <protection/>
    </xf>
    <xf numFmtId="0" fontId="2" fillId="33" borderId="10" xfId="53" applyNumberFormat="1" applyFont="1" applyFill="1" applyBorder="1" applyAlignment="1" applyProtection="1">
      <alignment horizontal="right" vertical="top"/>
      <protection/>
    </xf>
    <xf numFmtId="49" fontId="2" fillId="33" borderId="10" xfId="53" applyNumberFormat="1" applyFont="1" applyFill="1" applyBorder="1" applyAlignment="1">
      <alignment horizontal="right" vertical="top" wrapText="1"/>
    </xf>
    <xf numFmtId="49" fontId="4" fillId="33" borderId="12" xfId="53" applyNumberFormat="1" applyFont="1" applyFill="1" applyBorder="1" applyAlignment="1" applyProtection="1">
      <alignment horizontal="right" vertical="top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azua-sj2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10" xfId="52"/>
    <cellStyle name="Millares 11 2 2" xfId="53"/>
    <cellStyle name="Millares 2" xfId="54"/>
    <cellStyle name="Millares 2 11" xfId="55"/>
    <cellStyle name="Millares 3" xfId="56"/>
    <cellStyle name="Millares 4" xfId="57"/>
    <cellStyle name="Millares 5" xfId="58"/>
    <cellStyle name="Millares 5 3" xfId="59"/>
    <cellStyle name="Millares_PRES 059-09 REHABIL. PLANTA DE TRATAMIENTO DE 80 LPS RAPIDA, AC. HATO DEL YAQUE" xfId="60"/>
    <cellStyle name="Currency" xfId="61"/>
    <cellStyle name="Currency [0]" xfId="62"/>
    <cellStyle name="Neutral" xfId="63"/>
    <cellStyle name="Normal 10 2" xfId="64"/>
    <cellStyle name="Normal 2" xfId="65"/>
    <cellStyle name="Normal 2 2 2" xfId="66"/>
    <cellStyle name="Normal 2 3 2" xfId="67"/>
    <cellStyle name="Normal 20" xfId="68"/>
    <cellStyle name="Normal 3 2 2" xfId="69"/>
    <cellStyle name="Normal 7 2" xfId="70"/>
    <cellStyle name="Normal 9" xfId="71"/>
    <cellStyle name="Normal_rec 2 al 98-05 terminacion ac. la cueva de cevicos 2da. etapa ac. mult. guanabano- cruce de maguaca parte b y guanabano como ext. al ac. la cueva de cevico 1" xfId="72"/>
    <cellStyle name="Normal_Rec. No.3 118-03   Pta. de trat.A.Negras san juan de la maguana" xfId="73"/>
    <cellStyle name="Notas" xfId="74"/>
    <cellStyle name="Percent" xfId="75"/>
    <cellStyle name="Porcentual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3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4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5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6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7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8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2514600" y="1310163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190500"/>
    <xdr:sp fLocksText="0">
      <xdr:nvSpPr>
        <xdr:cNvPr id="10" name="Text Box 15"/>
        <xdr:cNvSpPr txBox="1">
          <a:spLocks noChangeArrowheads="1"/>
        </xdr:cNvSpPr>
      </xdr:nvSpPr>
      <xdr:spPr>
        <a:xfrm>
          <a:off x="2514600" y="131016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190500"/>
    <xdr:sp fLocksText="0">
      <xdr:nvSpPr>
        <xdr:cNvPr id="11" name="Text Box 15"/>
        <xdr:cNvSpPr txBox="1">
          <a:spLocks noChangeArrowheads="1"/>
        </xdr:cNvSpPr>
      </xdr:nvSpPr>
      <xdr:spPr>
        <a:xfrm>
          <a:off x="2514600" y="131016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1714500</xdr:colOff>
      <xdr:row>713</xdr:row>
      <xdr:rowOff>0</xdr:rowOff>
    </xdr:from>
    <xdr:ext cx="123825" cy="190500"/>
    <xdr:sp fLocksText="0">
      <xdr:nvSpPr>
        <xdr:cNvPr id="12" name="Text Box 15"/>
        <xdr:cNvSpPr txBox="1">
          <a:spLocks noChangeArrowheads="1"/>
        </xdr:cNvSpPr>
      </xdr:nvSpPr>
      <xdr:spPr>
        <a:xfrm>
          <a:off x="2514600" y="131016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304800"/>
    <xdr:sp fLocksText="0">
      <xdr:nvSpPr>
        <xdr:cNvPr id="13" name="Text Box 9"/>
        <xdr:cNvSpPr txBox="1">
          <a:spLocks noChangeArrowheads="1"/>
        </xdr:cNvSpPr>
      </xdr:nvSpPr>
      <xdr:spPr>
        <a:xfrm>
          <a:off x="2533650" y="135712200"/>
          <a:ext cx="2657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295275"/>
    <xdr:sp fLocksText="0">
      <xdr:nvSpPr>
        <xdr:cNvPr id="14" name="Text Box 8"/>
        <xdr:cNvSpPr txBox="1">
          <a:spLocks noChangeArrowheads="1"/>
        </xdr:cNvSpPr>
      </xdr:nvSpPr>
      <xdr:spPr>
        <a:xfrm>
          <a:off x="2533650" y="135712200"/>
          <a:ext cx="2657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295275"/>
    <xdr:sp fLocksText="0">
      <xdr:nvSpPr>
        <xdr:cNvPr id="15" name="Text Box 9"/>
        <xdr:cNvSpPr txBox="1">
          <a:spLocks noChangeArrowheads="1"/>
        </xdr:cNvSpPr>
      </xdr:nvSpPr>
      <xdr:spPr>
        <a:xfrm>
          <a:off x="2533650" y="135712200"/>
          <a:ext cx="2657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304800"/>
    <xdr:sp fLocksText="0">
      <xdr:nvSpPr>
        <xdr:cNvPr id="16" name="Text Box 8"/>
        <xdr:cNvSpPr txBox="1">
          <a:spLocks noChangeArrowheads="1"/>
        </xdr:cNvSpPr>
      </xdr:nvSpPr>
      <xdr:spPr>
        <a:xfrm>
          <a:off x="2533650" y="135712200"/>
          <a:ext cx="2657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304800"/>
    <xdr:sp fLocksText="0">
      <xdr:nvSpPr>
        <xdr:cNvPr id="17" name="Text Box 9"/>
        <xdr:cNvSpPr txBox="1">
          <a:spLocks noChangeArrowheads="1"/>
        </xdr:cNvSpPr>
      </xdr:nvSpPr>
      <xdr:spPr>
        <a:xfrm>
          <a:off x="2533650" y="135712200"/>
          <a:ext cx="2657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295275"/>
    <xdr:sp fLocksText="0">
      <xdr:nvSpPr>
        <xdr:cNvPr id="18" name="Text Box 8"/>
        <xdr:cNvSpPr txBox="1">
          <a:spLocks noChangeArrowheads="1"/>
        </xdr:cNvSpPr>
      </xdr:nvSpPr>
      <xdr:spPr>
        <a:xfrm>
          <a:off x="2533650" y="135712200"/>
          <a:ext cx="2657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295275"/>
    <xdr:sp fLocksText="0">
      <xdr:nvSpPr>
        <xdr:cNvPr id="19" name="Text Box 9"/>
        <xdr:cNvSpPr txBox="1">
          <a:spLocks noChangeArrowheads="1"/>
        </xdr:cNvSpPr>
      </xdr:nvSpPr>
      <xdr:spPr>
        <a:xfrm>
          <a:off x="2533650" y="135712200"/>
          <a:ext cx="2657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304800"/>
    <xdr:sp fLocksText="0">
      <xdr:nvSpPr>
        <xdr:cNvPr id="20" name="Text Box 9"/>
        <xdr:cNvSpPr txBox="1">
          <a:spLocks noChangeArrowheads="1"/>
        </xdr:cNvSpPr>
      </xdr:nvSpPr>
      <xdr:spPr>
        <a:xfrm>
          <a:off x="2533650" y="135712200"/>
          <a:ext cx="2657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295275"/>
    <xdr:sp fLocksText="0">
      <xdr:nvSpPr>
        <xdr:cNvPr id="21" name="Text Box 8"/>
        <xdr:cNvSpPr txBox="1">
          <a:spLocks noChangeArrowheads="1"/>
        </xdr:cNvSpPr>
      </xdr:nvSpPr>
      <xdr:spPr>
        <a:xfrm>
          <a:off x="2533650" y="135712200"/>
          <a:ext cx="2657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295275"/>
    <xdr:sp fLocksText="0">
      <xdr:nvSpPr>
        <xdr:cNvPr id="22" name="Text Box 9"/>
        <xdr:cNvSpPr txBox="1">
          <a:spLocks noChangeArrowheads="1"/>
        </xdr:cNvSpPr>
      </xdr:nvSpPr>
      <xdr:spPr>
        <a:xfrm>
          <a:off x="2533650" y="135712200"/>
          <a:ext cx="2657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304800"/>
    <xdr:sp fLocksText="0">
      <xdr:nvSpPr>
        <xdr:cNvPr id="23" name="Text Box 8"/>
        <xdr:cNvSpPr txBox="1">
          <a:spLocks noChangeArrowheads="1"/>
        </xdr:cNvSpPr>
      </xdr:nvSpPr>
      <xdr:spPr>
        <a:xfrm>
          <a:off x="2533650" y="135712200"/>
          <a:ext cx="2657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304800"/>
    <xdr:sp fLocksText="0">
      <xdr:nvSpPr>
        <xdr:cNvPr id="24" name="Text Box 9"/>
        <xdr:cNvSpPr txBox="1">
          <a:spLocks noChangeArrowheads="1"/>
        </xdr:cNvSpPr>
      </xdr:nvSpPr>
      <xdr:spPr>
        <a:xfrm>
          <a:off x="2533650" y="135712200"/>
          <a:ext cx="2657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  <xdr:oneCellAnchor>
    <xdr:from>
      <xdr:col>1</xdr:col>
      <xdr:colOff>1733550</xdr:colOff>
      <xdr:row>738</xdr:row>
      <xdr:rowOff>0</xdr:rowOff>
    </xdr:from>
    <xdr:ext cx="2657475" cy="295275"/>
    <xdr:sp fLocksText="0">
      <xdr:nvSpPr>
        <xdr:cNvPr id="25" name="Text Box 8"/>
        <xdr:cNvSpPr txBox="1">
          <a:spLocks noChangeArrowheads="1"/>
        </xdr:cNvSpPr>
      </xdr:nvSpPr>
      <xdr:spPr>
        <a:xfrm>
          <a:off x="2533650" y="135712200"/>
          <a:ext cx="2657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38"/>
  <sheetViews>
    <sheetView showGridLines="0" showZeros="0" tabSelected="1" view="pageBreakPreview" zoomScale="110" zoomScaleSheetLayoutView="110" zoomScalePageLayoutView="0" workbookViewId="0" topLeftCell="A1">
      <selection activeCell="A4" sqref="A4:F4"/>
    </sheetView>
  </sheetViews>
  <sheetFormatPr defaultColWidth="11.00390625" defaultRowHeight="12.75"/>
  <cols>
    <col min="1" max="1" width="10.50390625" style="237" customWidth="1"/>
    <col min="2" max="2" width="52.125" style="7" customWidth="1"/>
    <col min="3" max="3" width="13.375" style="7" customWidth="1"/>
    <col min="4" max="4" width="8.125" style="7" customWidth="1"/>
    <col min="5" max="5" width="14.375" style="7" customWidth="1"/>
    <col min="6" max="6" width="21.00390625" style="7" bestFit="1" customWidth="1"/>
    <col min="7" max="16384" width="12.00390625" style="7" customWidth="1"/>
  </cols>
  <sheetData>
    <row r="1" spans="1:6" ht="13.5" customHeight="1">
      <c r="A1" s="6"/>
      <c r="B1" s="6"/>
      <c r="C1" s="6"/>
      <c r="D1" s="6"/>
      <c r="E1" s="6"/>
      <c r="F1" s="6"/>
    </row>
    <row r="2" spans="1:6" ht="18" customHeight="1">
      <c r="A2" s="6"/>
      <c r="B2" s="6"/>
      <c r="C2" s="6"/>
      <c r="D2" s="6"/>
      <c r="E2" s="6"/>
      <c r="F2" s="6"/>
    </row>
    <row r="3" spans="1:6" ht="12.75" customHeight="1">
      <c r="A3" s="8"/>
      <c r="B3" s="8"/>
      <c r="C3" s="8"/>
      <c r="D3" s="8"/>
      <c r="E3" s="8"/>
      <c r="F3" s="8"/>
    </row>
    <row r="4" spans="1:6" ht="26.25" customHeight="1">
      <c r="A4" s="8" t="s">
        <v>755</v>
      </c>
      <c r="B4" s="8"/>
      <c r="C4" s="8"/>
      <c r="D4" s="8"/>
      <c r="E4" s="8"/>
      <c r="F4" s="8"/>
    </row>
    <row r="5" spans="1:6" ht="12.75">
      <c r="A5" s="9" t="s">
        <v>103</v>
      </c>
      <c r="B5" s="10"/>
      <c r="C5" s="11" t="s">
        <v>102</v>
      </c>
      <c r="D5" s="12"/>
      <c r="E5" s="13"/>
      <c r="F5" s="14"/>
    </row>
    <row r="6" spans="1:6" ht="12.75">
      <c r="A6" s="9"/>
      <c r="B6" s="10"/>
      <c r="C6" s="11"/>
      <c r="D6" s="12"/>
      <c r="E6" s="13"/>
      <c r="F6" s="14"/>
    </row>
    <row r="7" spans="1:6" ht="12.75">
      <c r="A7" s="15" t="s">
        <v>715</v>
      </c>
      <c r="B7" s="16" t="s">
        <v>716</v>
      </c>
      <c r="C7" s="16" t="s">
        <v>0</v>
      </c>
      <c r="D7" s="16" t="s">
        <v>1</v>
      </c>
      <c r="E7" s="16" t="s">
        <v>110</v>
      </c>
      <c r="F7" s="16" t="s">
        <v>111</v>
      </c>
    </row>
    <row r="8" spans="1:6" ht="12.75">
      <c r="A8" s="17"/>
      <c r="B8" s="18"/>
      <c r="C8" s="19"/>
      <c r="D8" s="20"/>
      <c r="E8" s="19"/>
      <c r="F8" s="21">
        <f>ROUND(C8*E8,2)</f>
        <v>0</v>
      </c>
    </row>
    <row r="9" spans="1:6" ht="12.75">
      <c r="A9" s="22" t="s">
        <v>2</v>
      </c>
      <c r="B9" s="23" t="s">
        <v>113</v>
      </c>
      <c r="C9" s="24"/>
      <c r="D9" s="25"/>
      <c r="E9" s="26"/>
      <c r="F9" s="27">
        <f>ROUND(C9*E9,2)</f>
        <v>0</v>
      </c>
    </row>
    <row r="10" spans="1:6" ht="12.75">
      <c r="A10" s="22"/>
      <c r="B10" s="23"/>
      <c r="C10" s="24"/>
      <c r="D10" s="25"/>
      <c r="E10" s="26"/>
      <c r="F10" s="27">
        <f>ROUND(C10*E10,2)</f>
        <v>0</v>
      </c>
    </row>
    <row r="11" spans="1:6" ht="38.25">
      <c r="A11" s="28">
        <v>1</v>
      </c>
      <c r="B11" s="29" t="s">
        <v>427</v>
      </c>
      <c r="C11" s="30"/>
      <c r="D11" s="31"/>
      <c r="E11" s="27"/>
      <c r="F11" s="27">
        <f aca="true" t="shared" si="0" ref="F11:F22">ROUND(C11*E11,2)</f>
        <v>0</v>
      </c>
    </row>
    <row r="12" spans="1:6" ht="12.75">
      <c r="A12" s="32"/>
      <c r="B12" s="29"/>
      <c r="C12" s="30"/>
      <c r="D12" s="31"/>
      <c r="E12" s="27"/>
      <c r="F12" s="27">
        <f t="shared" si="0"/>
        <v>0</v>
      </c>
    </row>
    <row r="13" spans="1:6" ht="12.75">
      <c r="A13" s="52">
        <f>A11+0.1</f>
        <v>1.1</v>
      </c>
      <c r="B13" s="33" t="s">
        <v>117</v>
      </c>
      <c r="C13" s="30"/>
      <c r="D13" s="31"/>
      <c r="E13" s="27"/>
      <c r="F13" s="27">
        <f t="shared" si="0"/>
        <v>0</v>
      </c>
    </row>
    <row r="14" spans="1:6" ht="12.75">
      <c r="A14" s="55" t="s">
        <v>5</v>
      </c>
      <c r="B14" s="26" t="s">
        <v>428</v>
      </c>
      <c r="C14" s="30">
        <v>450</v>
      </c>
      <c r="D14" s="31" t="s">
        <v>151</v>
      </c>
      <c r="E14" s="27"/>
      <c r="F14" s="27">
        <f t="shared" si="0"/>
        <v>0</v>
      </c>
    </row>
    <row r="15" spans="1:6" s="35" customFormat="1" ht="12.75">
      <c r="A15" s="55" t="s">
        <v>7</v>
      </c>
      <c r="B15" s="34" t="s">
        <v>114</v>
      </c>
      <c r="C15" s="30">
        <v>117</v>
      </c>
      <c r="D15" s="31" t="s">
        <v>365</v>
      </c>
      <c r="E15" s="27"/>
      <c r="F15" s="27">
        <f t="shared" si="0"/>
        <v>0</v>
      </c>
    </row>
    <row r="16" spans="1:6" ht="12.75">
      <c r="A16" s="55" t="s">
        <v>8</v>
      </c>
      <c r="B16" s="26" t="s">
        <v>115</v>
      </c>
      <c r="C16" s="30">
        <v>117</v>
      </c>
      <c r="D16" s="31" t="s">
        <v>365</v>
      </c>
      <c r="E16" s="27"/>
      <c r="F16" s="27">
        <f t="shared" si="0"/>
        <v>0</v>
      </c>
    </row>
    <row r="17" spans="1:6" ht="12.75">
      <c r="A17" s="55" t="s">
        <v>9</v>
      </c>
      <c r="B17" s="34" t="s">
        <v>116</v>
      </c>
      <c r="C17" s="30">
        <v>970</v>
      </c>
      <c r="D17" s="31" t="s">
        <v>6</v>
      </c>
      <c r="E17" s="27"/>
      <c r="F17" s="27">
        <f t="shared" si="0"/>
        <v>0</v>
      </c>
    </row>
    <row r="18" spans="1:6" ht="25.5">
      <c r="A18" s="55" t="s">
        <v>10</v>
      </c>
      <c r="B18" s="36" t="s">
        <v>119</v>
      </c>
      <c r="C18" s="30">
        <v>585</v>
      </c>
      <c r="D18" s="31" t="s">
        <v>365</v>
      </c>
      <c r="E18" s="27"/>
      <c r="F18" s="27">
        <f t="shared" si="0"/>
        <v>0</v>
      </c>
    </row>
    <row r="19" spans="1:6" ht="12.75">
      <c r="A19" s="55"/>
      <c r="B19" s="37"/>
      <c r="C19" s="30"/>
      <c r="D19" s="31"/>
      <c r="E19" s="27"/>
      <c r="F19" s="27">
        <f t="shared" si="0"/>
        <v>0</v>
      </c>
    </row>
    <row r="20" spans="1:6" ht="12.75">
      <c r="A20" s="52">
        <v>1.2</v>
      </c>
      <c r="B20" s="38" t="s">
        <v>118</v>
      </c>
      <c r="C20" s="39"/>
      <c r="D20" s="40"/>
      <c r="E20" s="248"/>
      <c r="F20" s="27">
        <f t="shared" si="0"/>
        <v>0</v>
      </c>
    </row>
    <row r="21" spans="1:6" ht="25.5">
      <c r="A21" s="55" t="s">
        <v>12</v>
      </c>
      <c r="B21" s="36" t="s">
        <v>112</v>
      </c>
      <c r="C21" s="30">
        <v>8215.16</v>
      </c>
      <c r="D21" s="31" t="s">
        <v>151</v>
      </c>
      <c r="E21" s="249"/>
      <c r="F21" s="27">
        <f>ROUND(C21*E21,2)</f>
        <v>0</v>
      </c>
    </row>
    <row r="22" spans="1:6" ht="12.75">
      <c r="A22" s="55" t="s">
        <v>13</v>
      </c>
      <c r="B22" s="36" t="s">
        <v>425</v>
      </c>
      <c r="C22" s="30">
        <v>4</v>
      </c>
      <c r="D22" s="3" t="s">
        <v>426</v>
      </c>
      <c r="E22" s="249"/>
      <c r="F22" s="27">
        <f t="shared" si="0"/>
        <v>0</v>
      </c>
    </row>
    <row r="23" spans="1:6" ht="12.75">
      <c r="A23" s="32"/>
      <c r="B23" s="41"/>
      <c r="C23" s="30"/>
      <c r="D23" s="3"/>
      <c r="E23" s="249"/>
      <c r="F23" s="27">
        <f>ROUND(C23*E23,2)</f>
        <v>0</v>
      </c>
    </row>
    <row r="24" spans="1:6" ht="12.75">
      <c r="A24" s="42"/>
      <c r="B24" s="43" t="s">
        <v>120</v>
      </c>
      <c r="C24" s="44"/>
      <c r="D24" s="45"/>
      <c r="E24" s="46"/>
      <c r="F24" s="47">
        <f>SUM(F13:F23)</f>
        <v>0</v>
      </c>
    </row>
    <row r="25" spans="1:6" ht="12.75">
      <c r="A25" s="48"/>
      <c r="B25" s="37"/>
      <c r="C25" s="30"/>
      <c r="D25" s="31"/>
      <c r="E25" s="27"/>
      <c r="F25" s="49"/>
    </row>
    <row r="26" spans="1:6" ht="25.5">
      <c r="A26" s="28" t="s">
        <v>3</v>
      </c>
      <c r="B26" s="29" t="s">
        <v>109</v>
      </c>
      <c r="C26" s="30"/>
      <c r="D26" s="50"/>
      <c r="E26" s="250"/>
      <c r="F26" s="27">
        <f>ROUND(C26*E26,2)</f>
        <v>0</v>
      </c>
    </row>
    <row r="27" spans="1:6" ht="12.75">
      <c r="A27" s="28"/>
      <c r="B27" s="29"/>
      <c r="C27" s="30"/>
      <c r="D27" s="50"/>
      <c r="E27" s="250"/>
      <c r="F27" s="27">
        <f>ROUND(C27*E27,2)</f>
        <v>0</v>
      </c>
    </row>
    <row r="28" spans="1:6" ht="12.75">
      <c r="A28" s="52">
        <v>1</v>
      </c>
      <c r="B28" s="38" t="s">
        <v>4</v>
      </c>
      <c r="C28" s="30"/>
      <c r="D28" s="53"/>
      <c r="E28" s="250"/>
      <c r="F28" s="27">
        <f>ROUND(C28*E28,2)</f>
        <v>0</v>
      </c>
    </row>
    <row r="29" spans="1:6" ht="12.75">
      <c r="A29" s="52"/>
      <c r="B29" s="38"/>
      <c r="C29" s="30"/>
      <c r="D29" s="53"/>
      <c r="E29" s="250"/>
      <c r="F29" s="27"/>
    </row>
    <row r="30" spans="1:6" ht="25.5">
      <c r="A30" s="52">
        <v>1.1</v>
      </c>
      <c r="B30" s="54" t="s">
        <v>366</v>
      </c>
      <c r="C30" s="30"/>
      <c r="D30" s="53"/>
      <c r="E30" s="249"/>
      <c r="F30" s="27">
        <f aca="true" t="shared" si="1" ref="F30:F43">ROUND(C30*E30,2)</f>
        <v>0</v>
      </c>
    </row>
    <row r="31" spans="1:6" ht="12.75">
      <c r="A31" s="55" t="s">
        <v>5</v>
      </c>
      <c r="B31" s="39" t="s">
        <v>138</v>
      </c>
      <c r="C31" s="30">
        <v>18.3</v>
      </c>
      <c r="D31" s="3" t="s">
        <v>6</v>
      </c>
      <c r="E31" s="249"/>
      <c r="F31" s="27">
        <f t="shared" si="1"/>
        <v>0</v>
      </c>
    </row>
    <row r="32" spans="1:6" ht="12.75">
      <c r="A32" s="55" t="s">
        <v>7</v>
      </c>
      <c r="B32" s="39" t="s">
        <v>139</v>
      </c>
      <c r="C32" s="30">
        <v>2</v>
      </c>
      <c r="D32" s="3" t="s">
        <v>135</v>
      </c>
      <c r="E32" s="249"/>
      <c r="F32" s="27">
        <f t="shared" si="1"/>
        <v>0</v>
      </c>
    </row>
    <row r="33" spans="1:6" ht="12.75">
      <c r="A33" s="55" t="s">
        <v>8</v>
      </c>
      <c r="B33" s="39" t="s">
        <v>140</v>
      </c>
      <c r="C33" s="30">
        <v>6</v>
      </c>
      <c r="D33" s="3" t="s">
        <v>135</v>
      </c>
      <c r="E33" s="249"/>
      <c r="F33" s="27">
        <f t="shared" si="1"/>
        <v>0</v>
      </c>
    </row>
    <row r="34" spans="1:6" ht="12.75">
      <c r="A34" s="55" t="s">
        <v>9</v>
      </c>
      <c r="B34" s="56" t="s">
        <v>306</v>
      </c>
      <c r="C34" s="30">
        <v>1</v>
      </c>
      <c r="D34" s="3" t="s">
        <v>135</v>
      </c>
      <c r="E34" s="249"/>
      <c r="F34" s="27">
        <f t="shared" si="1"/>
        <v>0</v>
      </c>
    </row>
    <row r="35" spans="1:6" ht="12.75">
      <c r="A35" s="55" t="s">
        <v>10</v>
      </c>
      <c r="B35" s="39" t="s">
        <v>141</v>
      </c>
      <c r="C35" s="30">
        <v>1</v>
      </c>
      <c r="D35" s="3" t="s">
        <v>135</v>
      </c>
      <c r="E35" s="249"/>
      <c r="F35" s="27">
        <f t="shared" si="1"/>
        <v>0</v>
      </c>
    </row>
    <row r="36" spans="1:6" ht="25.5">
      <c r="A36" s="55" t="s">
        <v>11</v>
      </c>
      <c r="B36" s="39" t="s">
        <v>142</v>
      </c>
      <c r="C36" s="30">
        <v>1</v>
      </c>
      <c r="D36" s="3" t="s">
        <v>135</v>
      </c>
      <c r="E36" s="249"/>
      <c r="F36" s="27">
        <f t="shared" si="1"/>
        <v>0</v>
      </c>
    </row>
    <row r="37" spans="1:6" ht="12.75">
      <c r="A37" s="55"/>
      <c r="B37" s="39"/>
      <c r="C37" s="30"/>
      <c r="D37" s="3"/>
      <c r="E37" s="249"/>
      <c r="F37" s="27">
        <f t="shared" si="1"/>
        <v>0</v>
      </c>
    </row>
    <row r="38" spans="1:6" ht="12.75">
      <c r="A38" s="52">
        <v>1.2</v>
      </c>
      <c r="B38" s="38" t="s">
        <v>367</v>
      </c>
      <c r="C38" s="30"/>
      <c r="D38" s="3"/>
      <c r="E38" s="249"/>
      <c r="F38" s="27">
        <f t="shared" si="1"/>
        <v>0</v>
      </c>
    </row>
    <row r="39" spans="1:6" ht="12.75">
      <c r="A39" s="55" t="s">
        <v>12</v>
      </c>
      <c r="B39" s="39" t="s">
        <v>144</v>
      </c>
      <c r="C39" s="30">
        <v>25.62</v>
      </c>
      <c r="D39" s="3" t="s">
        <v>370</v>
      </c>
      <c r="E39" s="249"/>
      <c r="F39" s="27">
        <f t="shared" si="1"/>
        <v>0</v>
      </c>
    </row>
    <row r="40" spans="1:6" ht="12.75">
      <c r="A40" s="55" t="s">
        <v>13</v>
      </c>
      <c r="B40" s="39" t="s">
        <v>143</v>
      </c>
      <c r="C40" s="30">
        <v>20.23</v>
      </c>
      <c r="D40" s="3" t="s">
        <v>365</v>
      </c>
      <c r="E40" s="249"/>
      <c r="F40" s="27">
        <f t="shared" si="1"/>
        <v>0</v>
      </c>
    </row>
    <row r="41" spans="1:6" ht="25.5">
      <c r="A41" s="55" t="s">
        <v>14</v>
      </c>
      <c r="B41" s="39" t="s">
        <v>119</v>
      </c>
      <c r="C41" s="30">
        <v>6.47</v>
      </c>
      <c r="D41" s="3" t="s">
        <v>365</v>
      </c>
      <c r="E41" s="249"/>
      <c r="F41" s="27">
        <f t="shared" si="1"/>
        <v>0</v>
      </c>
    </row>
    <row r="42" spans="1:6" ht="12.75">
      <c r="A42" s="55"/>
      <c r="B42" s="39"/>
      <c r="C42" s="30"/>
      <c r="D42" s="3"/>
      <c r="E42" s="249"/>
      <c r="F42" s="27">
        <f t="shared" si="1"/>
        <v>0</v>
      </c>
    </row>
    <row r="43" spans="1:6" ht="12.75">
      <c r="A43" s="52">
        <v>2</v>
      </c>
      <c r="B43" s="38" t="s">
        <v>15</v>
      </c>
      <c r="C43" s="30"/>
      <c r="D43" s="3"/>
      <c r="E43" s="249"/>
      <c r="F43" s="27">
        <f t="shared" si="1"/>
        <v>0</v>
      </c>
    </row>
    <row r="44" spans="1:6" ht="12.75">
      <c r="A44" s="52"/>
      <c r="B44" s="38"/>
      <c r="C44" s="30"/>
      <c r="D44" s="3"/>
      <c r="E44" s="249"/>
      <c r="F44" s="27"/>
    </row>
    <row r="45" spans="1:6" ht="25.5">
      <c r="A45" s="55">
        <v>2.1</v>
      </c>
      <c r="B45" s="39" t="s">
        <v>430</v>
      </c>
      <c r="C45" s="30">
        <v>1</v>
      </c>
      <c r="D45" s="3" t="s">
        <v>135</v>
      </c>
      <c r="E45" s="249"/>
      <c r="F45" s="27">
        <f aca="true" t="shared" si="2" ref="F45:F50">ROUND(C45*E45,2)</f>
        <v>0</v>
      </c>
    </row>
    <row r="46" spans="1:6" ht="12.75">
      <c r="A46" s="55"/>
      <c r="B46" s="39"/>
      <c r="C46" s="30"/>
      <c r="D46" s="3"/>
      <c r="E46" s="249"/>
      <c r="F46" s="27">
        <f t="shared" si="2"/>
        <v>0</v>
      </c>
    </row>
    <row r="47" spans="1:6" ht="12.75">
      <c r="A47" s="52" t="s">
        <v>446</v>
      </c>
      <c r="B47" s="29" t="s">
        <v>471</v>
      </c>
      <c r="C47" s="30"/>
      <c r="D47" s="3"/>
      <c r="E47" s="249"/>
      <c r="F47" s="27">
        <f t="shared" si="2"/>
        <v>0</v>
      </c>
    </row>
    <row r="48" spans="1:6" ht="12.75">
      <c r="A48" s="52" t="s">
        <v>447</v>
      </c>
      <c r="B48" s="38" t="s">
        <v>368</v>
      </c>
      <c r="C48" s="30"/>
      <c r="D48" s="3"/>
      <c r="E48" s="249"/>
      <c r="F48" s="27">
        <f t="shared" si="2"/>
        <v>0</v>
      </c>
    </row>
    <row r="49" spans="1:6" ht="12.75">
      <c r="A49" s="55" t="s">
        <v>16</v>
      </c>
      <c r="B49" s="39" t="s">
        <v>284</v>
      </c>
      <c r="C49" s="30">
        <v>12.7</v>
      </c>
      <c r="D49" s="3" t="s">
        <v>151</v>
      </c>
      <c r="E49" s="249"/>
      <c r="F49" s="27">
        <f t="shared" si="2"/>
        <v>0</v>
      </c>
    </row>
    <row r="50" spans="1:6" ht="12.75">
      <c r="A50" s="55" t="s">
        <v>17</v>
      </c>
      <c r="B50" s="39" t="s">
        <v>149</v>
      </c>
      <c r="C50" s="30">
        <v>7.38</v>
      </c>
      <c r="D50" s="3" t="s">
        <v>6</v>
      </c>
      <c r="E50" s="249"/>
      <c r="F50" s="27">
        <f t="shared" si="2"/>
        <v>0</v>
      </c>
    </row>
    <row r="51" spans="1:6" ht="12.75">
      <c r="A51" s="57"/>
      <c r="B51" s="58"/>
      <c r="C51" s="59"/>
      <c r="D51" s="60"/>
      <c r="E51" s="251"/>
      <c r="F51" s="61"/>
    </row>
    <row r="52" spans="1:6" ht="12.75">
      <c r="A52" s="62" t="s">
        <v>438</v>
      </c>
      <c r="B52" s="63" t="s">
        <v>18</v>
      </c>
      <c r="C52" s="64"/>
      <c r="D52" s="65"/>
      <c r="E52" s="252"/>
      <c r="F52" s="66">
        <f>ROUND(C52*E52,2)</f>
        <v>0</v>
      </c>
    </row>
    <row r="53" spans="1:6" ht="12.75">
      <c r="A53" s="52"/>
      <c r="B53" s="38"/>
      <c r="C53" s="30"/>
      <c r="D53" s="3"/>
      <c r="E53" s="249"/>
      <c r="F53" s="27"/>
    </row>
    <row r="54" spans="1:6" ht="12.75">
      <c r="A54" s="52" t="s">
        <v>440</v>
      </c>
      <c r="B54" s="38" t="s">
        <v>148</v>
      </c>
      <c r="C54" s="30"/>
      <c r="D54" s="3"/>
      <c r="E54" s="249"/>
      <c r="F54" s="27">
        <f aca="true" t="shared" si="3" ref="F54:F60">ROUND(C54*E54,2)</f>
        <v>0</v>
      </c>
    </row>
    <row r="55" spans="1:6" ht="12.75">
      <c r="A55" s="67" t="s">
        <v>441</v>
      </c>
      <c r="B55" s="39" t="s">
        <v>473</v>
      </c>
      <c r="C55" s="30">
        <v>676.57</v>
      </c>
      <c r="D55" s="3" t="s">
        <v>151</v>
      </c>
      <c r="E55" s="249"/>
      <c r="F55" s="27">
        <f t="shared" si="3"/>
        <v>0</v>
      </c>
    </row>
    <row r="56" spans="1:6" ht="12.75">
      <c r="A56" s="67" t="s">
        <v>442</v>
      </c>
      <c r="B56" s="39" t="s">
        <v>284</v>
      </c>
      <c r="C56" s="30">
        <v>539.64</v>
      </c>
      <c r="D56" s="3" t="s">
        <v>151</v>
      </c>
      <c r="E56" s="249"/>
      <c r="F56" s="27">
        <f t="shared" si="3"/>
        <v>0</v>
      </c>
    </row>
    <row r="57" spans="1:6" ht="12.75">
      <c r="A57" s="67" t="s">
        <v>448</v>
      </c>
      <c r="B57" s="39" t="s">
        <v>149</v>
      </c>
      <c r="C57" s="30">
        <v>170</v>
      </c>
      <c r="D57" s="3" t="s">
        <v>6</v>
      </c>
      <c r="E57" s="249"/>
      <c r="F57" s="27">
        <f t="shared" si="3"/>
        <v>0</v>
      </c>
    </row>
    <row r="58" spans="1:6" ht="12.75">
      <c r="A58" s="55"/>
      <c r="B58" s="39"/>
      <c r="C58" s="30"/>
      <c r="D58" s="3"/>
      <c r="E58" s="249"/>
      <c r="F58" s="27">
        <f t="shared" si="3"/>
        <v>0</v>
      </c>
    </row>
    <row r="59" spans="1:6" ht="12.75">
      <c r="A59" s="52" t="s">
        <v>443</v>
      </c>
      <c r="B59" s="38" t="s">
        <v>154</v>
      </c>
      <c r="C59" s="30"/>
      <c r="D59" s="3"/>
      <c r="E59" s="249"/>
      <c r="F59" s="27">
        <f t="shared" si="3"/>
        <v>0</v>
      </c>
    </row>
    <row r="60" spans="1:6" ht="51">
      <c r="A60" s="67" t="s">
        <v>444</v>
      </c>
      <c r="B60" s="39" t="s">
        <v>432</v>
      </c>
      <c r="C60" s="30">
        <v>6417</v>
      </c>
      <c r="D60" s="3" t="s">
        <v>152</v>
      </c>
      <c r="E60" s="249"/>
      <c r="F60" s="27">
        <f t="shared" si="3"/>
        <v>0</v>
      </c>
    </row>
    <row r="61" spans="1:6" ht="38.25">
      <c r="A61" s="67" t="s">
        <v>474</v>
      </c>
      <c r="B61" s="39" t="s">
        <v>434</v>
      </c>
      <c r="C61" s="30">
        <v>2</v>
      </c>
      <c r="D61" s="3" t="s">
        <v>135</v>
      </c>
      <c r="E61" s="249"/>
      <c r="F61" s="27">
        <f aca="true" t="shared" si="4" ref="F61:F130">ROUND(C61*E61,2)</f>
        <v>0</v>
      </c>
    </row>
    <row r="62" spans="1:6" ht="38.25">
      <c r="A62" s="67" t="s">
        <v>475</v>
      </c>
      <c r="B62" s="39" t="s">
        <v>433</v>
      </c>
      <c r="C62" s="30">
        <v>2</v>
      </c>
      <c r="D62" s="3" t="s">
        <v>135</v>
      </c>
      <c r="E62" s="249"/>
      <c r="F62" s="27">
        <f t="shared" si="4"/>
        <v>0</v>
      </c>
    </row>
    <row r="63" spans="1:6" ht="12.75">
      <c r="A63" s="55"/>
      <c r="B63" s="39"/>
      <c r="C63" s="30"/>
      <c r="D63" s="3"/>
      <c r="E63" s="249"/>
      <c r="F63" s="27">
        <f t="shared" si="4"/>
        <v>0</v>
      </c>
    </row>
    <row r="64" spans="1:6" ht="12.75">
      <c r="A64" s="52" t="s">
        <v>449</v>
      </c>
      <c r="B64" s="38" t="s">
        <v>21</v>
      </c>
      <c r="C64" s="30"/>
      <c r="D64" s="3"/>
      <c r="E64" s="249"/>
      <c r="F64" s="27">
        <f t="shared" si="4"/>
        <v>0</v>
      </c>
    </row>
    <row r="65" spans="1:6" ht="12.75">
      <c r="A65" s="52" t="s">
        <v>450</v>
      </c>
      <c r="B65" s="38" t="s">
        <v>368</v>
      </c>
      <c r="C65" s="30"/>
      <c r="D65" s="3"/>
      <c r="E65" s="249"/>
      <c r="F65" s="27">
        <f t="shared" si="4"/>
        <v>0</v>
      </c>
    </row>
    <row r="66" spans="1:6" ht="12.75">
      <c r="A66" s="55" t="s">
        <v>19</v>
      </c>
      <c r="B66" s="39" t="s">
        <v>472</v>
      </c>
      <c r="C66" s="30">
        <v>8.88</v>
      </c>
      <c r="D66" s="3" t="s">
        <v>151</v>
      </c>
      <c r="E66" s="249"/>
      <c r="F66" s="27">
        <f t="shared" si="4"/>
        <v>0</v>
      </c>
    </row>
    <row r="67" spans="1:6" ht="12.75">
      <c r="A67" s="55" t="s">
        <v>20</v>
      </c>
      <c r="B67" s="39" t="s">
        <v>284</v>
      </c>
      <c r="C67" s="30">
        <v>1.92</v>
      </c>
      <c r="D67" s="3" t="s">
        <v>151</v>
      </c>
      <c r="E67" s="249"/>
      <c r="F67" s="27">
        <f t="shared" si="4"/>
        <v>0</v>
      </c>
    </row>
    <row r="68" spans="1:6" ht="12.75">
      <c r="A68" s="55" t="s">
        <v>451</v>
      </c>
      <c r="B68" s="39" t="s">
        <v>149</v>
      </c>
      <c r="C68" s="30">
        <v>3.62</v>
      </c>
      <c r="D68" s="3" t="s">
        <v>6</v>
      </c>
      <c r="E68" s="249"/>
      <c r="F68" s="27">
        <f t="shared" si="4"/>
        <v>0</v>
      </c>
    </row>
    <row r="69" spans="1:6" ht="12.75">
      <c r="A69" s="55"/>
      <c r="B69" s="39"/>
      <c r="C69" s="30"/>
      <c r="D69" s="3"/>
      <c r="E69" s="249"/>
      <c r="F69" s="27">
        <f t="shared" si="4"/>
        <v>0</v>
      </c>
    </row>
    <row r="70" spans="1:6" ht="12.75">
      <c r="A70" s="52" t="s">
        <v>454</v>
      </c>
      <c r="B70" s="38" t="s">
        <v>25</v>
      </c>
      <c r="C70" s="30"/>
      <c r="D70" s="3"/>
      <c r="E70" s="249"/>
      <c r="F70" s="27">
        <f t="shared" si="4"/>
        <v>0</v>
      </c>
    </row>
    <row r="71" spans="1:6" ht="12.75">
      <c r="A71" s="52" t="s">
        <v>455</v>
      </c>
      <c r="B71" s="38" t="s">
        <v>368</v>
      </c>
      <c r="C71" s="30"/>
      <c r="D71" s="3"/>
      <c r="E71" s="249"/>
      <c r="F71" s="27">
        <f>ROUND(C71*E71,2)</f>
        <v>0</v>
      </c>
    </row>
    <row r="72" spans="1:6" ht="12.75">
      <c r="A72" s="55" t="s">
        <v>22</v>
      </c>
      <c r="B72" s="39" t="s">
        <v>472</v>
      </c>
      <c r="C72" s="30">
        <v>8.88</v>
      </c>
      <c r="D72" s="3" t="s">
        <v>151</v>
      </c>
      <c r="E72" s="249"/>
      <c r="F72" s="27">
        <f>ROUND(C72*E72,2)</f>
        <v>0</v>
      </c>
    </row>
    <row r="73" spans="1:6" ht="12.75">
      <c r="A73" s="55" t="s">
        <v>23</v>
      </c>
      <c r="B73" s="39" t="s">
        <v>284</v>
      </c>
      <c r="C73" s="30">
        <v>1.92</v>
      </c>
      <c r="D73" s="3" t="s">
        <v>151</v>
      </c>
      <c r="E73" s="249"/>
      <c r="F73" s="27">
        <f>ROUND(C73*E73,2)</f>
        <v>0</v>
      </c>
    </row>
    <row r="74" spans="1:6" ht="12.75">
      <c r="A74" s="55" t="s">
        <v>24</v>
      </c>
      <c r="B74" s="39" t="s">
        <v>149</v>
      </c>
      <c r="C74" s="30">
        <v>3.62</v>
      </c>
      <c r="D74" s="3" t="s">
        <v>6</v>
      </c>
      <c r="E74" s="249"/>
      <c r="F74" s="27">
        <f>ROUND(C74*E74,2)</f>
        <v>0</v>
      </c>
    </row>
    <row r="75" spans="1:6" s="68" customFormat="1" ht="12.75">
      <c r="A75" s="52"/>
      <c r="B75" s="38"/>
      <c r="C75" s="30"/>
      <c r="D75" s="3"/>
      <c r="E75" s="249"/>
      <c r="F75" s="27"/>
    </row>
    <row r="76" spans="1:6" ht="12.75">
      <c r="A76" s="52" t="s">
        <v>456</v>
      </c>
      <c r="B76" s="38" t="s">
        <v>154</v>
      </c>
      <c r="C76" s="30"/>
      <c r="D76" s="3"/>
      <c r="E76" s="249"/>
      <c r="F76" s="27">
        <f t="shared" si="4"/>
        <v>0</v>
      </c>
    </row>
    <row r="77" spans="1:6" ht="25.5">
      <c r="A77" s="55" t="s">
        <v>504</v>
      </c>
      <c r="B77" s="39" t="s">
        <v>307</v>
      </c>
      <c r="C77" s="30">
        <v>4</v>
      </c>
      <c r="D77" s="3" t="s">
        <v>135</v>
      </c>
      <c r="E77" s="249"/>
      <c r="F77" s="27">
        <f t="shared" si="4"/>
        <v>0</v>
      </c>
    </row>
    <row r="78" spans="1:6" ht="12.75">
      <c r="A78" s="55"/>
      <c r="B78" s="39"/>
      <c r="C78" s="30"/>
      <c r="D78" s="3"/>
      <c r="E78" s="249"/>
      <c r="F78" s="27">
        <f t="shared" si="4"/>
        <v>0</v>
      </c>
    </row>
    <row r="79" spans="1:6" ht="12.75">
      <c r="A79" s="52"/>
      <c r="B79" s="38" t="s">
        <v>29</v>
      </c>
      <c r="C79" s="30"/>
      <c r="D79" s="3"/>
      <c r="E79" s="249"/>
      <c r="F79" s="27">
        <f t="shared" si="4"/>
        <v>0</v>
      </c>
    </row>
    <row r="80" spans="1:6" ht="12.75">
      <c r="A80" s="52" t="s">
        <v>457</v>
      </c>
      <c r="B80" s="29" t="s">
        <v>148</v>
      </c>
      <c r="C80" s="30"/>
      <c r="D80" s="3"/>
      <c r="E80" s="250"/>
      <c r="F80" s="27">
        <f t="shared" si="4"/>
        <v>0</v>
      </c>
    </row>
    <row r="81" spans="1:6" ht="12.75">
      <c r="A81" s="55" t="s">
        <v>26</v>
      </c>
      <c r="B81" s="36" t="s">
        <v>284</v>
      </c>
      <c r="C81" s="30">
        <v>183.19</v>
      </c>
      <c r="D81" s="3" t="s">
        <v>151</v>
      </c>
      <c r="E81" s="249"/>
      <c r="F81" s="27">
        <f t="shared" si="4"/>
        <v>0</v>
      </c>
    </row>
    <row r="82" spans="1:6" ht="12.75">
      <c r="A82" s="55" t="s">
        <v>420</v>
      </c>
      <c r="B82" s="36" t="s">
        <v>149</v>
      </c>
      <c r="C82" s="30">
        <v>139.76</v>
      </c>
      <c r="D82" s="3" t="s">
        <v>6</v>
      </c>
      <c r="E82" s="249"/>
      <c r="F82" s="27">
        <f t="shared" si="4"/>
        <v>0</v>
      </c>
    </row>
    <row r="83" spans="1:6" ht="12.75">
      <c r="A83" s="55"/>
      <c r="B83" s="36"/>
      <c r="C83" s="30"/>
      <c r="D83" s="3"/>
      <c r="E83" s="249"/>
      <c r="F83" s="27">
        <f t="shared" si="4"/>
        <v>0</v>
      </c>
    </row>
    <row r="84" spans="1:6" ht="12.75">
      <c r="A84" s="116" t="s">
        <v>458</v>
      </c>
      <c r="B84" s="36" t="s">
        <v>369</v>
      </c>
      <c r="C84" s="30">
        <v>107.5</v>
      </c>
      <c r="D84" s="3" t="s">
        <v>150</v>
      </c>
      <c r="E84" s="249"/>
      <c r="F84" s="27">
        <f t="shared" si="4"/>
        <v>0</v>
      </c>
    </row>
    <row r="85" spans="1:6" ht="12.75">
      <c r="A85" s="55"/>
      <c r="B85" s="36"/>
      <c r="C85" s="30"/>
      <c r="D85" s="3"/>
      <c r="E85" s="249"/>
      <c r="F85" s="27">
        <f t="shared" si="4"/>
        <v>0</v>
      </c>
    </row>
    <row r="86" spans="1:6" ht="12.75">
      <c r="A86" s="52" t="s">
        <v>459</v>
      </c>
      <c r="B86" s="38" t="s">
        <v>154</v>
      </c>
      <c r="C86" s="30"/>
      <c r="D86" s="3"/>
      <c r="E86" s="249"/>
      <c r="F86" s="27">
        <f t="shared" si="4"/>
        <v>0</v>
      </c>
    </row>
    <row r="87" spans="1:6" ht="38.25">
      <c r="A87" s="55" t="s">
        <v>467</v>
      </c>
      <c r="B87" s="36" t="s">
        <v>308</v>
      </c>
      <c r="C87" s="30">
        <v>4672.28</v>
      </c>
      <c r="D87" s="3" t="s">
        <v>152</v>
      </c>
      <c r="E87" s="249"/>
      <c r="F87" s="27">
        <f t="shared" si="4"/>
        <v>0</v>
      </c>
    </row>
    <row r="88" spans="1:6" ht="12.75">
      <c r="A88" s="55" t="s">
        <v>468</v>
      </c>
      <c r="B88" s="39" t="s">
        <v>153</v>
      </c>
      <c r="C88" s="30">
        <v>40</v>
      </c>
      <c r="D88" s="3" t="s">
        <v>135</v>
      </c>
      <c r="E88" s="249"/>
      <c r="F88" s="27">
        <f t="shared" si="4"/>
        <v>0</v>
      </c>
    </row>
    <row r="89" spans="1:6" ht="25.5">
      <c r="A89" s="55" t="s">
        <v>469</v>
      </c>
      <c r="B89" s="39" t="s">
        <v>309</v>
      </c>
      <c r="C89" s="30">
        <v>8</v>
      </c>
      <c r="D89" s="3" t="s">
        <v>135</v>
      </c>
      <c r="E89" s="249"/>
      <c r="F89" s="27">
        <f t="shared" si="4"/>
        <v>0</v>
      </c>
    </row>
    <row r="90" spans="1:6" ht="12.75">
      <c r="A90" s="57" t="s">
        <v>470</v>
      </c>
      <c r="B90" s="58" t="s">
        <v>310</v>
      </c>
      <c r="C90" s="59">
        <v>8</v>
      </c>
      <c r="D90" s="60" t="s">
        <v>135</v>
      </c>
      <c r="E90" s="251"/>
      <c r="F90" s="61">
        <f t="shared" si="4"/>
        <v>0</v>
      </c>
    </row>
    <row r="91" spans="1:7" ht="51">
      <c r="A91" s="69" t="s">
        <v>707</v>
      </c>
      <c r="B91" s="70" t="s">
        <v>708</v>
      </c>
      <c r="C91" s="64">
        <v>4</v>
      </c>
      <c r="D91" s="65" t="s">
        <v>135</v>
      </c>
      <c r="E91" s="252"/>
      <c r="F91" s="66">
        <f t="shared" si="4"/>
        <v>0</v>
      </c>
      <c r="G91" s="7" t="s">
        <v>705</v>
      </c>
    </row>
    <row r="92" spans="1:7" ht="51">
      <c r="A92" s="55" t="s">
        <v>709</v>
      </c>
      <c r="B92" s="39" t="s">
        <v>710</v>
      </c>
      <c r="C92" s="30">
        <v>24</v>
      </c>
      <c r="D92" s="3" t="s">
        <v>135</v>
      </c>
      <c r="E92" s="249"/>
      <c r="F92" s="27">
        <f t="shared" si="4"/>
        <v>0</v>
      </c>
      <c r="G92" s="7" t="s">
        <v>705</v>
      </c>
    </row>
    <row r="93" spans="1:7" ht="12.75">
      <c r="A93" s="55"/>
      <c r="B93" s="39"/>
      <c r="C93" s="30"/>
      <c r="D93" s="3"/>
      <c r="E93" s="249"/>
      <c r="F93" s="27">
        <f t="shared" si="4"/>
        <v>0</v>
      </c>
      <c r="G93" s="7" t="s">
        <v>705</v>
      </c>
    </row>
    <row r="94" spans="1:7" ht="25.5">
      <c r="A94" s="52" t="s">
        <v>460</v>
      </c>
      <c r="B94" s="38" t="s">
        <v>27</v>
      </c>
      <c r="C94" s="30"/>
      <c r="D94" s="3"/>
      <c r="E94" s="249"/>
      <c r="F94" s="27">
        <f>ROUND(C94*E94,2)</f>
        <v>0</v>
      </c>
      <c r="G94" s="7" t="s">
        <v>705</v>
      </c>
    </row>
    <row r="95" spans="1:6" ht="12.75">
      <c r="A95" s="52" t="s">
        <v>461</v>
      </c>
      <c r="B95" s="38" t="s">
        <v>148</v>
      </c>
      <c r="C95" s="30"/>
      <c r="D95" s="3"/>
      <c r="E95" s="249"/>
      <c r="F95" s="27">
        <f>ROUND(C95*E95,2)</f>
        <v>0</v>
      </c>
    </row>
    <row r="96" spans="1:6" ht="12.75">
      <c r="A96" s="55" t="s">
        <v>28</v>
      </c>
      <c r="B96" s="39" t="s">
        <v>149</v>
      </c>
      <c r="C96" s="30">
        <v>8.08</v>
      </c>
      <c r="D96" s="3" t="s">
        <v>6</v>
      </c>
      <c r="E96" s="249"/>
      <c r="F96" s="27">
        <f>ROUND(C96*E96,2)</f>
        <v>0</v>
      </c>
    </row>
    <row r="97" spans="1:6" ht="12.75">
      <c r="A97" s="55"/>
      <c r="B97" s="39"/>
      <c r="C97" s="30"/>
      <c r="D97" s="3"/>
      <c r="E97" s="249"/>
      <c r="F97" s="27"/>
    </row>
    <row r="98" spans="1:6" ht="12.75">
      <c r="A98" s="52" t="s">
        <v>452</v>
      </c>
      <c r="B98" s="38" t="s">
        <v>31</v>
      </c>
      <c r="C98" s="30"/>
      <c r="D98" s="3"/>
      <c r="E98" s="249"/>
      <c r="F98" s="27">
        <f t="shared" si="4"/>
        <v>0</v>
      </c>
    </row>
    <row r="99" spans="1:6" ht="12.75">
      <c r="A99" s="52" t="s">
        <v>453</v>
      </c>
      <c r="B99" s="38" t="s">
        <v>148</v>
      </c>
      <c r="C99" s="30"/>
      <c r="D99" s="3"/>
      <c r="E99" s="249"/>
      <c r="F99" s="27">
        <f t="shared" si="4"/>
        <v>0</v>
      </c>
    </row>
    <row r="100" spans="1:6" ht="12.75">
      <c r="A100" s="55" t="s">
        <v>30</v>
      </c>
      <c r="B100" s="39" t="s">
        <v>473</v>
      </c>
      <c r="C100" s="30">
        <v>44.23</v>
      </c>
      <c r="D100" s="3" t="s">
        <v>151</v>
      </c>
      <c r="E100" s="249"/>
      <c r="F100" s="27">
        <f t="shared" si="4"/>
        <v>0</v>
      </c>
    </row>
    <row r="101" spans="1:6" ht="12.75">
      <c r="A101" s="55" t="s">
        <v>462</v>
      </c>
      <c r="B101" s="39" t="s">
        <v>284</v>
      </c>
      <c r="C101" s="30">
        <v>6.14</v>
      </c>
      <c r="D101" s="3" t="s">
        <v>151</v>
      </c>
      <c r="E101" s="249"/>
      <c r="F101" s="27">
        <f t="shared" si="4"/>
        <v>0</v>
      </c>
    </row>
    <row r="102" spans="1:6" ht="12.75">
      <c r="A102" s="55" t="s">
        <v>463</v>
      </c>
      <c r="B102" s="39" t="s">
        <v>149</v>
      </c>
      <c r="C102" s="30">
        <v>68.16</v>
      </c>
      <c r="D102" s="3" t="s">
        <v>6</v>
      </c>
      <c r="E102" s="249"/>
      <c r="F102" s="27">
        <f t="shared" si="4"/>
        <v>0</v>
      </c>
    </row>
    <row r="103" spans="1:6" ht="12.75">
      <c r="A103" s="55"/>
      <c r="B103" s="39"/>
      <c r="C103" s="30"/>
      <c r="D103" s="3"/>
      <c r="E103" s="249"/>
      <c r="F103" s="27">
        <f t="shared" si="4"/>
        <v>0</v>
      </c>
    </row>
    <row r="104" spans="1:6" ht="25.5">
      <c r="A104" s="52" t="s">
        <v>464</v>
      </c>
      <c r="B104" s="38" t="s">
        <v>733</v>
      </c>
      <c r="C104" s="30"/>
      <c r="D104" s="3"/>
      <c r="E104" s="249"/>
      <c r="F104" s="27">
        <f t="shared" si="4"/>
        <v>0</v>
      </c>
    </row>
    <row r="105" spans="1:6" ht="12.75">
      <c r="A105" s="52" t="s">
        <v>465</v>
      </c>
      <c r="B105" s="38" t="s">
        <v>148</v>
      </c>
      <c r="C105" s="30"/>
      <c r="D105" s="3"/>
      <c r="E105" s="249"/>
      <c r="F105" s="27">
        <f t="shared" si="4"/>
        <v>0</v>
      </c>
    </row>
    <row r="106" spans="1:6" ht="12.75">
      <c r="A106" s="55" t="s">
        <v>32</v>
      </c>
      <c r="B106" s="39" t="s">
        <v>149</v>
      </c>
      <c r="C106" s="30">
        <v>27.5</v>
      </c>
      <c r="D106" s="3" t="s">
        <v>6</v>
      </c>
      <c r="E106" s="249"/>
      <c r="F106" s="27">
        <f t="shared" si="4"/>
        <v>0</v>
      </c>
    </row>
    <row r="107" spans="1:6" ht="12.75">
      <c r="A107" s="55"/>
      <c r="B107" s="39"/>
      <c r="C107" s="30"/>
      <c r="D107" s="3"/>
      <c r="E107" s="249"/>
      <c r="F107" s="27">
        <f t="shared" si="4"/>
        <v>0</v>
      </c>
    </row>
    <row r="108" spans="1:6" ht="12.75">
      <c r="A108" s="52">
        <v>11</v>
      </c>
      <c r="B108" s="29" t="s">
        <v>439</v>
      </c>
      <c r="C108" s="30"/>
      <c r="D108" s="3"/>
      <c r="E108" s="249"/>
      <c r="F108" s="27">
        <f>ROUND(C108*E108,2)</f>
        <v>0</v>
      </c>
    </row>
    <row r="109" spans="1:6" ht="12.75">
      <c r="A109" s="52">
        <v>11.1</v>
      </c>
      <c r="B109" s="38" t="s">
        <v>368</v>
      </c>
      <c r="C109" s="30"/>
      <c r="D109" s="3"/>
      <c r="E109" s="249"/>
      <c r="F109" s="27">
        <f>ROUND(C109*E109,2)</f>
        <v>0</v>
      </c>
    </row>
    <row r="110" spans="1:6" ht="12.75">
      <c r="A110" s="55" t="s">
        <v>33</v>
      </c>
      <c r="B110" s="39" t="s">
        <v>284</v>
      </c>
      <c r="C110" s="30"/>
      <c r="D110" s="3" t="s">
        <v>151</v>
      </c>
      <c r="E110" s="249"/>
      <c r="F110" s="27">
        <f>ROUND(C110*E110,2)</f>
        <v>0</v>
      </c>
    </row>
    <row r="111" spans="1:6" ht="12.75">
      <c r="A111" s="55" t="s">
        <v>476</v>
      </c>
      <c r="B111" s="39" t="s">
        <v>149</v>
      </c>
      <c r="C111" s="30"/>
      <c r="D111" s="3" t="s">
        <v>6</v>
      </c>
      <c r="E111" s="249"/>
      <c r="F111" s="27">
        <f>ROUND(C111*E111,2)</f>
        <v>0</v>
      </c>
    </row>
    <row r="112" spans="1:6" ht="12.75">
      <c r="A112" s="55"/>
      <c r="B112" s="39"/>
      <c r="C112" s="30"/>
      <c r="D112" s="3"/>
      <c r="E112" s="249"/>
      <c r="F112" s="27"/>
    </row>
    <row r="113" spans="1:6" ht="12.75">
      <c r="A113" s="52">
        <v>11.2</v>
      </c>
      <c r="B113" s="38" t="s">
        <v>169</v>
      </c>
      <c r="C113" s="30"/>
      <c r="D113" s="3"/>
      <c r="E113" s="249"/>
      <c r="F113" s="27"/>
    </row>
    <row r="114" spans="1:6" ht="25.5">
      <c r="A114" s="55" t="s">
        <v>466</v>
      </c>
      <c r="B114" s="39" t="s">
        <v>445</v>
      </c>
      <c r="C114" s="30">
        <v>2</v>
      </c>
      <c r="D114" s="3" t="s">
        <v>135</v>
      </c>
      <c r="E114" s="249"/>
      <c r="F114" s="27"/>
    </row>
    <row r="115" spans="1:6" ht="12.75">
      <c r="A115" s="55"/>
      <c r="B115" s="39"/>
      <c r="C115" s="30"/>
      <c r="D115" s="3"/>
      <c r="E115" s="249"/>
      <c r="F115" s="27"/>
    </row>
    <row r="116" spans="1:6" ht="12.75">
      <c r="A116" s="52">
        <v>12</v>
      </c>
      <c r="B116" s="38" t="s">
        <v>34</v>
      </c>
      <c r="C116" s="30"/>
      <c r="D116" s="3"/>
      <c r="E116" s="249"/>
      <c r="F116" s="27">
        <f t="shared" si="4"/>
        <v>0</v>
      </c>
    </row>
    <row r="117" spans="1:6" ht="12.75">
      <c r="A117" s="52">
        <v>12.1</v>
      </c>
      <c r="B117" s="38" t="s">
        <v>148</v>
      </c>
      <c r="C117" s="30"/>
      <c r="D117" s="3"/>
      <c r="E117" s="249"/>
      <c r="F117" s="27">
        <f t="shared" si="4"/>
        <v>0</v>
      </c>
    </row>
    <row r="118" spans="1:6" ht="12.75">
      <c r="A118" s="55" t="s">
        <v>35</v>
      </c>
      <c r="B118" s="39" t="s">
        <v>149</v>
      </c>
      <c r="C118" s="30">
        <v>134.6</v>
      </c>
      <c r="D118" s="3" t="s">
        <v>6</v>
      </c>
      <c r="E118" s="249"/>
      <c r="F118" s="27">
        <f t="shared" si="4"/>
        <v>0</v>
      </c>
    </row>
    <row r="119" spans="1:6" ht="12.75">
      <c r="A119" s="55"/>
      <c r="B119" s="39"/>
      <c r="C119" s="30"/>
      <c r="D119" s="3"/>
      <c r="E119" s="249"/>
      <c r="F119" s="27">
        <f t="shared" si="4"/>
        <v>0</v>
      </c>
    </row>
    <row r="120" spans="1:6" ht="12.75">
      <c r="A120" s="52">
        <v>12.2</v>
      </c>
      <c r="B120" s="38" t="s">
        <v>154</v>
      </c>
      <c r="C120" s="30"/>
      <c r="D120" s="3"/>
      <c r="E120" s="249"/>
      <c r="F120" s="27">
        <f t="shared" si="4"/>
        <v>0</v>
      </c>
    </row>
    <row r="121" spans="1:6" ht="25.5">
      <c r="A121" s="55" t="s">
        <v>36</v>
      </c>
      <c r="B121" s="39" t="s">
        <v>311</v>
      </c>
      <c r="C121" s="30">
        <v>10</v>
      </c>
      <c r="D121" s="3" t="s">
        <v>135</v>
      </c>
      <c r="E121" s="249"/>
      <c r="F121" s="27">
        <f t="shared" si="4"/>
        <v>0</v>
      </c>
    </row>
    <row r="122" spans="1:6" ht="25.5">
      <c r="A122" s="55" t="s">
        <v>37</v>
      </c>
      <c r="B122" s="39" t="s">
        <v>312</v>
      </c>
      <c r="C122" s="30">
        <v>10</v>
      </c>
      <c r="D122" s="3" t="s">
        <v>135</v>
      </c>
      <c r="E122" s="249"/>
      <c r="F122" s="27">
        <f t="shared" si="4"/>
        <v>0</v>
      </c>
    </row>
    <row r="123" spans="1:6" ht="63.75">
      <c r="A123" s="57" t="s">
        <v>38</v>
      </c>
      <c r="B123" s="58" t="s">
        <v>712</v>
      </c>
      <c r="C123" s="59">
        <v>10</v>
      </c>
      <c r="D123" s="60" t="s">
        <v>135</v>
      </c>
      <c r="E123" s="251"/>
      <c r="F123" s="61">
        <f t="shared" si="4"/>
        <v>0</v>
      </c>
    </row>
    <row r="124" spans="1:6" ht="76.5">
      <c r="A124" s="69" t="s">
        <v>39</v>
      </c>
      <c r="B124" s="70" t="s">
        <v>713</v>
      </c>
      <c r="C124" s="64">
        <v>10</v>
      </c>
      <c r="D124" s="65" t="s">
        <v>135</v>
      </c>
      <c r="E124" s="252"/>
      <c r="F124" s="66">
        <f t="shared" si="4"/>
        <v>0</v>
      </c>
    </row>
    <row r="125" spans="1:6" ht="51">
      <c r="A125" s="55" t="s">
        <v>40</v>
      </c>
      <c r="B125" s="39" t="s">
        <v>711</v>
      </c>
      <c r="C125" s="30">
        <v>2</v>
      </c>
      <c r="D125" s="3" t="s">
        <v>135</v>
      </c>
      <c r="E125" s="249"/>
      <c r="F125" s="27">
        <f t="shared" si="4"/>
        <v>0</v>
      </c>
    </row>
    <row r="126" spans="1:6" ht="38.25">
      <c r="A126" s="55" t="s">
        <v>702</v>
      </c>
      <c r="B126" s="39" t="s">
        <v>704</v>
      </c>
      <c r="C126" s="30">
        <v>38</v>
      </c>
      <c r="D126" s="3" t="s">
        <v>6</v>
      </c>
      <c r="E126" s="249"/>
      <c r="F126" s="27">
        <f t="shared" si="4"/>
        <v>0</v>
      </c>
    </row>
    <row r="127" spans="1:6" ht="25.5">
      <c r="A127" s="55" t="s">
        <v>703</v>
      </c>
      <c r="B127" s="39" t="s">
        <v>706</v>
      </c>
      <c r="C127" s="30">
        <v>603.13</v>
      </c>
      <c r="D127" s="71" t="s">
        <v>152</v>
      </c>
      <c r="E127" s="249"/>
      <c r="F127" s="27">
        <f t="shared" si="4"/>
        <v>0</v>
      </c>
    </row>
    <row r="128" spans="1:6" ht="12.75">
      <c r="A128" s="55"/>
      <c r="B128" s="39"/>
      <c r="C128" s="30"/>
      <c r="D128" s="3"/>
      <c r="E128" s="249"/>
      <c r="F128" s="27">
        <f t="shared" si="4"/>
        <v>0</v>
      </c>
    </row>
    <row r="129" spans="1:6" ht="12.75">
      <c r="A129" s="55">
        <v>12.3</v>
      </c>
      <c r="B129" s="39" t="s">
        <v>411</v>
      </c>
      <c r="C129" s="30">
        <v>18.84</v>
      </c>
      <c r="D129" s="3" t="s">
        <v>150</v>
      </c>
      <c r="E129" s="249"/>
      <c r="F129" s="27">
        <f t="shared" si="4"/>
        <v>0</v>
      </c>
    </row>
    <row r="130" spans="1:6" ht="12.75">
      <c r="A130" s="55"/>
      <c r="B130" s="39"/>
      <c r="C130" s="30"/>
      <c r="D130" s="3"/>
      <c r="E130" s="249"/>
      <c r="F130" s="72">
        <f t="shared" si="4"/>
        <v>0</v>
      </c>
    </row>
    <row r="131" spans="1:6" ht="12.75">
      <c r="A131" s="52">
        <v>12.4</v>
      </c>
      <c r="B131" s="33" t="s">
        <v>159</v>
      </c>
      <c r="C131" s="30"/>
      <c r="D131" s="3"/>
      <c r="E131" s="249"/>
      <c r="F131" s="72">
        <f aca="true" t="shared" si="5" ref="F131:F189">ROUND(C131*E131,2)</f>
        <v>0</v>
      </c>
    </row>
    <row r="132" spans="1:6" ht="12.75">
      <c r="A132" s="55" t="s">
        <v>41</v>
      </c>
      <c r="B132" s="39" t="s">
        <v>155</v>
      </c>
      <c r="C132" s="30">
        <v>52</v>
      </c>
      <c r="D132" s="3" t="s">
        <v>150</v>
      </c>
      <c r="E132" s="249"/>
      <c r="F132" s="72">
        <f t="shared" si="5"/>
        <v>0</v>
      </c>
    </row>
    <row r="133" spans="1:6" ht="12.75">
      <c r="A133" s="55" t="s">
        <v>42</v>
      </c>
      <c r="B133" s="39" t="s">
        <v>156</v>
      </c>
      <c r="C133" s="30">
        <v>7</v>
      </c>
      <c r="D133" s="3" t="s">
        <v>150</v>
      </c>
      <c r="E133" s="249"/>
      <c r="F133" s="72">
        <f t="shared" si="5"/>
        <v>0</v>
      </c>
    </row>
    <row r="134" spans="1:6" ht="12.75">
      <c r="A134" s="55" t="s">
        <v>43</v>
      </c>
      <c r="B134" s="39" t="s">
        <v>157</v>
      </c>
      <c r="C134" s="30">
        <v>3.22</v>
      </c>
      <c r="D134" s="3" t="s">
        <v>150</v>
      </c>
      <c r="E134" s="249"/>
      <c r="F134" s="72">
        <f t="shared" si="5"/>
        <v>0</v>
      </c>
    </row>
    <row r="135" spans="1:6" ht="12.75">
      <c r="A135" s="55" t="s">
        <v>44</v>
      </c>
      <c r="B135" s="39" t="s">
        <v>158</v>
      </c>
      <c r="C135" s="30">
        <v>3.22</v>
      </c>
      <c r="D135" s="3" t="s">
        <v>150</v>
      </c>
      <c r="E135" s="249"/>
      <c r="F135" s="72">
        <f t="shared" si="5"/>
        <v>0</v>
      </c>
    </row>
    <row r="136" spans="1:6" ht="12.75">
      <c r="A136" s="55" t="s">
        <v>45</v>
      </c>
      <c r="B136" s="39" t="s">
        <v>160</v>
      </c>
      <c r="C136" s="30">
        <v>3.22</v>
      </c>
      <c r="D136" s="3" t="s">
        <v>150</v>
      </c>
      <c r="E136" s="249"/>
      <c r="F136" s="72">
        <f t="shared" si="5"/>
        <v>0</v>
      </c>
    </row>
    <row r="137" spans="1:6" ht="12.75">
      <c r="A137" s="55" t="s">
        <v>46</v>
      </c>
      <c r="B137" s="39" t="s">
        <v>161</v>
      </c>
      <c r="C137" s="30">
        <v>12.88</v>
      </c>
      <c r="D137" s="3" t="s">
        <v>150</v>
      </c>
      <c r="E137" s="249"/>
      <c r="F137" s="72">
        <f t="shared" si="5"/>
        <v>0</v>
      </c>
    </row>
    <row r="138" spans="1:6" ht="12.75">
      <c r="A138" s="55" t="s">
        <v>47</v>
      </c>
      <c r="B138" s="36" t="s">
        <v>162</v>
      </c>
      <c r="C138" s="30">
        <v>59</v>
      </c>
      <c r="D138" s="3" t="s">
        <v>150</v>
      </c>
      <c r="E138" s="249"/>
      <c r="F138" s="72">
        <f t="shared" si="5"/>
        <v>0</v>
      </c>
    </row>
    <row r="139" spans="1:6" ht="12.75">
      <c r="A139" s="55"/>
      <c r="B139" s="36"/>
      <c r="C139" s="30"/>
      <c r="D139" s="3"/>
      <c r="E139" s="249"/>
      <c r="F139" s="72">
        <f t="shared" si="5"/>
        <v>0</v>
      </c>
    </row>
    <row r="140" spans="1:6" ht="12.75">
      <c r="A140" s="52">
        <v>12.5</v>
      </c>
      <c r="B140" s="33" t="s">
        <v>163</v>
      </c>
      <c r="C140" s="30"/>
      <c r="D140" s="3"/>
      <c r="E140" s="249"/>
      <c r="F140" s="72">
        <f t="shared" si="5"/>
        <v>0</v>
      </c>
    </row>
    <row r="141" spans="1:6" ht="12.75">
      <c r="A141" s="55" t="s">
        <v>48</v>
      </c>
      <c r="B141" s="39" t="s">
        <v>155</v>
      </c>
      <c r="C141" s="30">
        <v>52</v>
      </c>
      <c r="D141" s="3" t="s">
        <v>150</v>
      </c>
      <c r="E141" s="249"/>
      <c r="F141" s="72">
        <f t="shared" si="5"/>
        <v>0</v>
      </c>
    </row>
    <row r="142" spans="1:6" ht="12.75">
      <c r="A142" s="55" t="s">
        <v>49</v>
      </c>
      <c r="B142" s="39" t="s">
        <v>156</v>
      </c>
      <c r="C142" s="30">
        <v>7</v>
      </c>
      <c r="D142" s="3" t="s">
        <v>150</v>
      </c>
      <c r="E142" s="249"/>
      <c r="F142" s="72">
        <f t="shared" si="5"/>
        <v>0</v>
      </c>
    </row>
    <row r="143" spans="1:6" ht="12.75">
      <c r="A143" s="55" t="s">
        <v>50</v>
      </c>
      <c r="B143" s="39" t="s">
        <v>157</v>
      </c>
      <c r="C143" s="30">
        <v>3.22</v>
      </c>
      <c r="D143" s="3" t="s">
        <v>150</v>
      </c>
      <c r="E143" s="249"/>
      <c r="F143" s="72">
        <f t="shared" si="5"/>
        <v>0</v>
      </c>
    </row>
    <row r="144" spans="1:6" ht="12.75">
      <c r="A144" s="55" t="s">
        <v>51</v>
      </c>
      <c r="B144" s="39" t="s">
        <v>158</v>
      </c>
      <c r="C144" s="30">
        <v>3.22</v>
      </c>
      <c r="D144" s="3" t="s">
        <v>150</v>
      </c>
      <c r="E144" s="249"/>
      <c r="F144" s="72">
        <f t="shared" si="5"/>
        <v>0</v>
      </c>
    </row>
    <row r="145" spans="1:6" ht="12.75">
      <c r="A145" s="55" t="s">
        <v>52</v>
      </c>
      <c r="B145" s="39" t="s">
        <v>160</v>
      </c>
      <c r="C145" s="30">
        <v>3.22</v>
      </c>
      <c r="D145" s="3" t="s">
        <v>150</v>
      </c>
      <c r="E145" s="249"/>
      <c r="F145" s="72">
        <f t="shared" si="5"/>
        <v>0</v>
      </c>
    </row>
    <row r="146" spans="1:6" ht="12.75">
      <c r="A146" s="55" t="s">
        <v>53</v>
      </c>
      <c r="B146" s="39" t="s">
        <v>161</v>
      </c>
      <c r="C146" s="30">
        <v>12.88</v>
      </c>
      <c r="D146" s="3" t="s">
        <v>150</v>
      </c>
      <c r="E146" s="249"/>
      <c r="F146" s="72">
        <f t="shared" si="5"/>
        <v>0</v>
      </c>
    </row>
    <row r="147" spans="1:6" ht="12.75">
      <c r="A147" s="55"/>
      <c r="B147" s="36"/>
      <c r="C147" s="30"/>
      <c r="D147" s="3"/>
      <c r="E147" s="249"/>
      <c r="F147" s="72">
        <f t="shared" si="5"/>
        <v>0</v>
      </c>
    </row>
    <row r="148" spans="1:6" ht="12.75">
      <c r="A148" s="73">
        <v>13</v>
      </c>
      <c r="B148" s="74" t="s">
        <v>54</v>
      </c>
      <c r="C148" s="75"/>
      <c r="D148" s="71"/>
      <c r="E148" s="253"/>
      <c r="F148" s="76">
        <f t="shared" si="5"/>
        <v>0</v>
      </c>
    </row>
    <row r="149" spans="1:6" ht="12.75">
      <c r="A149" s="73">
        <v>13.1</v>
      </c>
      <c r="B149" s="74" t="s">
        <v>410</v>
      </c>
      <c r="C149" s="75"/>
      <c r="D149" s="71"/>
      <c r="E149" s="253"/>
      <c r="F149" s="76">
        <f t="shared" si="5"/>
        <v>0</v>
      </c>
    </row>
    <row r="150" spans="1:6" ht="12.75">
      <c r="A150" s="77" t="s">
        <v>55</v>
      </c>
      <c r="B150" s="78" t="s">
        <v>412</v>
      </c>
      <c r="C150" s="75">
        <v>1.26</v>
      </c>
      <c r="D150" s="71" t="s">
        <v>150</v>
      </c>
      <c r="E150" s="253"/>
      <c r="F150" s="76">
        <f t="shared" si="5"/>
        <v>0</v>
      </c>
    </row>
    <row r="151" spans="1:6" ht="12.75">
      <c r="A151" s="77" t="s">
        <v>56</v>
      </c>
      <c r="B151" s="78" t="s">
        <v>413</v>
      </c>
      <c r="C151" s="75">
        <v>2.29</v>
      </c>
      <c r="D151" s="71" t="s">
        <v>150</v>
      </c>
      <c r="E151" s="253"/>
      <c r="F151" s="76">
        <f t="shared" si="5"/>
        <v>0</v>
      </c>
    </row>
    <row r="152" spans="1:6" ht="12.75">
      <c r="A152" s="77"/>
      <c r="B152" s="79"/>
      <c r="C152" s="75"/>
      <c r="D152" s="71"/>
      <c r="E152" s="253"/>
      <c r="F152" s="76">
        <f t="shared" si="5"/>
        <v>0</v>
      </c>
    </row>
    <row r="153" spans="1:6" ht="12.75">
      <c r="A153" s="73">
        <v>13.2</v>
      </c>
      <c r="B153" s="74" t="s">
        <v>164</v>
      </c>
      <c r="C153" s="75"/>
      <c r="D153" s="71"/>
      <c r="E153" s="253"/>
      <c r="F153" s="76">
        <f t="shared" si="5"/>
        <v>0</v>
      </c>
    </row>
    <row r="154" spans="1:6" ht="12.75">
      <c r="A154" s="77" t="s">
        <v>58</v>
      </c>
      <c r="B154" s="79" t="s">
        <v>146</v>
      </c>
      <c r="C154" s="75">
        <v>104.41</v>
      </c>
      <c r="D154" s="71" t="s">
        <v>151</v>
      </c>
      <c r="E154" s="253"/>
      <c r="F154" s="76">
        <f t="shared" si="5"/>
        <v>0</v>
      </c>
    </row>
    <row r="155" spans="1:6" ht="12.75">
      <c r="A155" s="77" t="s">
        <v>59</v>
      </c>
      <c r="B155" s="79" t="s">
        <v>284</v>
      </c>
      <c r="C155" s="75">
        <v>9.8</v>
      </c>
      <c r="D155" s="71" t="s">
        <v>151</v>
      </c>
      <c r="E155" s="253"/>
      <c r="F155" s="76">
        <f t="shared" si="5"/>
        <v>0</v>
      </c>
    </row>
    <row r="156" spans="1:6" ht="12.75">
      <c r="A156" s="77" t="s">
        <v>60</v>
      </c>
      <c r="B156" s="79" t="s">
        <v>149</v>
      </c>
      <c r="C156" s="75">
        <v>184.4</v>
      </c>
      <c r="D156" s="71" t="s">
        <v>6</v>
      </c>
      <c r="E156" s="253"/>
      <c r="F156" s="76">
        <f t="shared" si="5"/>
        <v>0</v>
      </c>
    </row>
    <row r="157" spans="1:6" ht="12.75">
      <c r="A157" s="77"/>
      <c r="B157" s="78"/>
      <c r="C157" s="75"/>
      <c r="D157" s="71"/>
      <c r="E157" s="253"/>
      <c r="F157" s="80">
        <f t="shared" si="5"/>
        <v>0</v>
      </c>
    </row>
    <row r="158" spans="1:6" ht="12.75">
      <c r="A158" s="73">
        <v>14</v>
      </c>
      <c r="B158" s="74" t="s">
        <v>61</v>
      </c>
      <c r="C158" s="75"/>
      <c r="D158" s="71"/>
      <c r="E158" s="253"/>
      <c r="F158" s="76">
        <f t="shared" si="5"/>
        <v>0</v>
      </c>
    </row>
    <row r="159" spans="1:6" ht="12.75">
      <c r="A159" s="73">
        <v>14.1</v>
      </c>
      <c r="B159" s="81" t="s">
        <v>410</v>
      </c>
      <c r="C159" s="75"/>
      <c r="D159" s="71"/>
      <c r="E159" s="253"/>
      <c r="F159" s="76">
        <f t="shared" si="5"/>
        <v>0</v>
      </c>
    </row>
    <row r="160" spans="1:6" ht="12.75">
      <c r="A160" s="77" t="s">
        <v>62</v>
      </c>
      <c r="B160" s="78" t="s">
        <v>414</v>
      </c>
      <c r="C160" s="75">
        <v>1.32</v>
      </c>
      <c r="D160" s="71" t="s">
        <v>150</v>
      </c>
      <c r="E160" s="253"/>
      <c r="F160" s="76">
        <f t="shared" si="5"/>
        <v>0</v>
      </c>
    </row>
    <row r="161" spans="1:6" ht="12.75">
      <c r="A161" s="77"/>
      <c r="B161" s="78"/>
      <c r="C161" s="75"/>
      <c r="D161" s="71"/>
      <c r="E161" s="253"/>
      <c r="F161" s="76">
        <f t="shared" si="5"/>
        <v>0</v>
      </c>
    </row>
    <row r="162" spans="1:6" ht="12.75">
      <c r="A162" s="73">
        <v>14.2</v>
      </c>
      <c r="B162" s="81" t="s">
        <v>148</v>
      </c>
      <c r="C162" s="75"/>
      <c r="D162" s="71"/>
      <c r="E162" s="253"/>
      <c r="F162" s="76">
        <f t="shared" si="5"/>
        <v>0</v>
      </c>
    </row>
    <row r="163" spans="1:6" ht="12.75">
      <c r="A163" s="77" t="s">
        <v>63</v>
      </c>
      <c r="B163" s="78" t="s">
        <v>284</v>
      </c>
      <c r="C163" s="75">
        <v>11.43</v>
      </c>
      <c r="D163" s="71" t="s">
        <v>151</v>
      </c>
      <c r="E163" s="253"/>
      <c r="F163" s="76">
        <f t="shared" si="5"/>
        <v>0</v>
      </c>
    </row>
    <row r="164" spans="1:6" ht="12.75">
      <c r="A164" s="82" t="s">
        <v>64</v>
      </c>
      <c r="B164" s="83" t="s">
        <v>130</v>
      </c>
      <c r="C164" s="84">
        <v>13.96</v>
      </c>
      <c r="D164" s="85" t="s">
        <v>6</v>
      </c>
      <c r="E164" s="254"/>
      <c r="F164" s="86">
        <f t="shared" si="5"/>
        <v>0</v>
      </c>
    </row>
    <row r="165" spans="1:6" ht="12.75">
      <c r="A165" s="77"/>
      <c r="B165" s="78"/>
      <c r="C165" s="75"/>
      <c r="D165" s="71"/>
      <c r="E165" s="253"/>
      <c r="F165" s="76">
        <f t="shared" si="5"/>
        <v>0</v>
      </c>
    </row>
    <row r="166" spans="1:6" ht="12.75">
      <c r="A166" s="73">
        <v>15</v>
      </c>
      <c r="B166" s="81" t="s">
        <v>734</v>
      </c>
      <c r="C166" s="75"/>
      <c r="D166" s="71"/>
      <c r="E166" s="253"/>
      <c r="F166" s="76">
        <f t="shared" si="5"/>
        <v>0</v>
      </c>
    </row>
    <row r="167" spans="1:6" ht="12.75">
      <c r="A167" s="73">
        <v>15.1</v>
      </c>
      <c r="B167" s="74" t="s">
        <v>164</v>
      </c>
      <c r="C167" s="75"/>
      <c r="D167" s="71"/>
      <c r="E167" s="253"/>
      <c r="F167" s="76">
        <f t="shared" si="5"/>
        <v>0</v>
      </c>
    </row>
    <row r="168" spans="1:6" ht="12.75">
      <c r="A168" s="77" t="s">
        <v>65</v>
      </c>
      <c r="B168" s="79" t="s">
        <v>284</v>
      </c>
      <c r="C168" s="75">
        <v>7.7</v>
      </c>
      <c r="D168" s="71" t="s">
        <v>151</v>
      </c>
      <c r="E168" s="253"/>
      <c r="F168" s="76">
        <f t="shared" si="5"/>
        <v>0</v>
      </c>
    </row>
    <row r="169" spans="1:6" ht="12.75">
      <c r="A169" s="77" t="s">
        <v>66</v>
      </c>
      <c r="B169" s="79" t="s">
        <v>149</v>
      </c>
      <c r="C169" s="75">
        <v>5.4</v>
      </c>
      <c r="D169" s="71" t="s">
        <v>151</v>
      </c>
      <c r="E169" s="253"/>
      <c r="F169" s="76">
        <f t="shared" si="5"/>
        <v>0</v>
      </c>
    </row>
    <row r="170" spans="1:6" ht="12.75">
      <c r="A170" s="55"/>
      <c r="B170" s="39"/>
      <c r="C170" s="30"/>
      <c r="D170" s="3"/>
      <c r="E170" s="249"/>
      <c r="F170" s="72">
        <f t="shared" si="5"/>
        <v>0</v>
      </c>
    </row>
    <row r="171" spans="1:6" ht="12.75">
      <c r="A171" s="52">
        <v>16</v>
      </c>
      <c r="B171" s="38" t="s">
        <v>67</v>
      </c>
      <c r="C171" s="30"/>
      <c r="D171" s="3"/>
      <c r="E171" s="249"/>
      <c r="F171" s="72">
        <f t="shared" si="5"/>
        <v>0</v>
      </c>
    </row>
    <row r="172" spans="1:6" ht="12.75">
      <c r="A172" s="52"/>
      <c r="B172" s="38"/>
      <c r="C172" s="30"/>
      <c r="D172" s="3"/>
      <c r="E172" s="249"/>
      <c r="F172" s="72"/>
    </row>
    <row r="173" spans="1:6" ht="12.75">
      <c r="A173" s="52">
        <v>16.1</v>
      </c>
      <c r="B173" s="38" t="s">
        <v>164</v>
      </c>
      <c r="C173" s="30"/>
      <c r="D173" s="3"/>
      <c r="E173" s="249"/>
      <c r="F173" s="72">
        <f>ROUND(C173*E173,2)</f>
        <v>0</v>
      </c>
    </row>
    <row r="174" spans="1:6" ht="12.75">
      <c r="A174" s="55" t="s">
        <v>435</v>
      </c>
      <c r="B174" s="39" t="s">
        <v>146</v>
      </c>
      <c r="C174" s="30"/>
      <c r="D174" s="3"/>
      <c r="E174" s="249"/>
      <c r="F174" s="72">
        <f>ROUND(C174*E174,2)</f>
        <v>0</v>
      </c>
    </row>
    <row r="175" spans="1:6" ht="12.75">
      <c r="A175" s="55" t="s">
        <v>436</v>
      </c>
      <c r="B175" s="39" t="s">
        <v>284</v>
      </c>
      <c r="C175" s="30">
        <v>105.23</v>
      </c>
      <c r="D175" s="3" t="s">
        <v>151</v>
      </c>
      <c r="E175" s="249"/>
      <c r="F175" s="72">
        <f>ROUND(C175*E175,2)</f>
        <v>0</v>
      </c>
    </row>
    <row r="176" spans="1:6" ht="12.75">
      <c r="A176" s="55" t="s">
        <v>437</v>
      </c>
      <c r="B176" s="39" t="s">
        <v>130</v>
      </c>
      <c r="C176" s="30">
        <v>12.75</v>
      </c>
      <c r="D176" s="3" t="s">
        <v>151</v>
      </c>
      <c r="E176" s="249"/>
      <c r="F176" s="72">
        <f>ROUND(C176*E176,2)</f>
        <v>0</v>
      </c>
    </row>
    <row r="177" spans="1:6" ht="12.75">
      <c r="A177" s="55"/>
      <c r="B177" s="39"/>
      <c r="C177" s="30">
        <v>7.96</v>
      </c>
      <c r="D177" s="3" t="s">
        <v>6</v>
      </c>
      <c r="E177" s="249"/>
      <c r="F177" s="72">
        <f>ROUND(C177*E177,2)</f>
        <v>0</v>
      </c>
    </row>
    <row r="178" spans="1:6" ht="12.75">
      <c r="A178" s="52">
        <v>17</v>
      </c>
      <c r="B178" s="38" t="s">
        <v>735</v>
      </c>
      <c r="C178" s="30"/>
      <c r="D178" s="3"/>
      <c r="E178" s="249"/>
      <c r="F178" s="72">
        <f t="shared" si="5"/>
        <v>0</v>
      </c>
    </row>
    <row r="179" spans="1:6" ht="12.75">
      <c r="A179" s="52">
        <v>17.1</v>
      </c>
      <c r="B179" s="38" t="s">
        <v>410</v>
      </c>
      <c r="C179" s="30"/>
      <c r="D179" s="3"/>
      <c r="E179" s="249"/>
      <c r="F179" s="72">
        <f t="shared" si="5"/>
        <v>0</v>
      </c>
    </row>
    <row r="180" spans="1:6" ht="12.75">
      <c r="A180" s="55" t="s">
        <v>68</v>
      </c>
      <c r="B180" s="39" t="s">
        <v>415</v>
      </c>
      <c r="C180" s="30">
        <v>46.31</v>
      </c>
      <c r="D180" s="3" t="s">
        <v>150</v>
      </c>
      <c r="E180" s="249"/>
      <c r="F180" s="72">
        <f t="shared" si="5"/>
        <v>0</v>
      </c>
    </row>
    <row r="181" spans="1:6" ht="12.75">
      <c r="A181" s="55"/>
      <c r="B181" s="39"/>
      <c r="C181" s="30"/>
      <c r="D181" s="3"/>
      <c r="E181" s="249"/>
      <c r="F181" s="72">
        <f t="shared" si="5"/>
        <v>0</v>
      </c>
    </row>
    <row r="182" spans="1:6" ht="12.75">
      <c r="A182" s="52">
        <v>17.2</v>
      </c>
      <c r="B182" s="38" t="s">
        <v>164</v>
      </c>
      <c r="C182" s="30"/>
      <c r="D182" s="3"/>
      <c r="E182" s="249"/>
      <c r="F182" s="72">
        <f t="shared" si="5"/>
        <v>0</v>
      </c>
    </row>
    <row r="183" spans="1:6" ht="12.75">
      <c r="A183" s="55" t="s">
        <v>477</v>
      </c>
      <c r="B183" s="39" t="s">
        <v>146</v>
      </c>
      <c r="C183" s="30">
        <v>13.96</v>
      </c>
      <c r="D183" s="3" t="s">
        <v>151</v>
      </c>
      <c r="E183" s="249"/>
      <c r="F183" s="72">
        <f t="shared" si="5"/>
        <v>0</v>
      </c>
    </row>
    <row r="184" spans="1:6" ht="12.75">
      <c r="A184" s="55" t="s">
        <v>478</v>
      </c>
      <c r="B184" s="39" t="s">
        <v>284</v>
      </c>
      <c r="C184" s="30">
        <v>3.36</v>
      </c>
      <c r="D184" s="3" t="s">
        <v>151</v>
      </c>
      <c r="E184" s="249"/>
      <c r="F184" s="72">
        <f t="shared" si="5"/>
        <v>0</v>
      </c>
    </row>
    <row r="185" spans="1:6" ht="12.75">
      <c r="A185" s="55" t="s">
        <v>479</v>
      </c>
      <c r="B185" s="39" t="s">
        <v>130</v>
      </c>
      <c r="C185" s="30">
        <v>7.96</v>
      </c>
      <c r="D185" s="3" t="s">
        <v>6</v>
      </c>
      <c r="E185" s="249"/>
      <c r="F185" s="72">
        <f t="shared" si="5"/>
        <v>0</v>
      </c>
    </row>
    <row r="186" spans="1:6" ht="12.75">
      <c r="A186" s="55"/>
      <c r="B186" s="39"/>
      <c r="C186" s="30"/>
      <c r="D186" s="3"/>
      <c r="E186" s="249"/>
      <c r="F186" s="72">
        <f t="shared" si="5"/>
        <v>0</v>
      </c>
    </row>
    <row r="187" spans="1:6" ht="12.75">
      <c r="A187" s="52">
        <v>17.3</v>
      </c>
      <c r="B187" s="38" t="s">
        <v>147</v>
      </c>
      <c r="C187" s="30"/>
      <c r="D187" s="3"/>
      <c r="E187" s="249"/>
      <c r="F187" s="72">
        <f t="shared" si="5"/>
        <v>0</v>
      </c>
    </row>
    <row r="188" spans="1:6" ht="12.75">
      <c r="A188" s="55" t="s">
        <v>480</v>
      </c>
      <c r="B188" s="39" t="s">
        <v>165</v>
      </c>
      <c r="C188" s="30">
        <v>2</v>
      </c>
      <c r="D188" s="3" t="s">
        <v>135</v>
      </c>
      <c r="E188" s="249"/>
      <c r="F188" s="72">
        <f t="shared" si="5"/>
        <v>0</v>
      </c>
    </row>
    <row r="189" spans="1:6" ht="12.75">
      <c r="A189" s="87"/>
      <c r="B189" s="88"/>
      <c r="C189" s="30"/>
      <c r="D189" s="3"/>
      <c r="E189" s="249"/>
      <c r="F189" s="72">
        <f t="shared" si="5"/>
        <v>0</v>
      </c>
    </row>
    <row r="190" spans="1:6" ht="12.75">
      <c r="A190" s="52" t="s">
        <v>481</v>
      </c>
      <c r="B190" s="38" t="s">
        <v>166</v>
      </c>
      <c r="C190" s="30"/>
      <c r="D190" s="3"/>
      <c r="E190" s="249"/>
      <c r="F190" s="72">
        <f aca="true" t="shared" si="6" ref="F190:F260">ROUND(C190*E190,2)</f>
        <v>0</v>
      </c>
    </row>
    <row r="191" spans="1:6" ht="12.75">
      <c r="A191" s="55" t="s">
        <v>68</v>
      </c>
      <c r="B191" s="39" t="s">
        <v>313</v>
      </c>
      <c r="C191" s="30">
        <v>98.43</v>
      </c>
      <c r="D191" s="3" t="s">
        <v>6</v>
      </c>
      <c r="E191" s="249"/>
      <c r="F191" s="72">
        <f t="shared" si="6"/>
        <v>0</v>
      </c>
    </row>
    <row r="192" spans="1:6" ht="12.75">
      <c r="A192" s="55" t="s">
        <v>69</v>
      </c>
      <c r="B192" s="39" t="s">
        <v>374</v>
      </c>
      <c r="C192" s="30">
        <v>1</v>
      </c>
      <c r="D192" s="3" t="s">
        <v>135</v>
      </c>
      <c r="E192" s="249"/>
      <c r="F192" s="72">
        <f t="shared" si="6"/>
        <v>0</v>
      </c>
    </row>
    <row r="193" spans="1:6" ht="12.75">
      <c r="A193" s="55" t="s">
        <v>482</v>
      </c>
      <c r="B193" s="39" t="s">
        <v>375</v>
      </c>
      <c r="C193" s="30">
        <v>2</v>
      </c>
      <c r="D193" s="3" t="s">
        <v>135</v>
      </c>
      <c r="E193" s="249"/>
      <c r="F193" s="72">
        <f t="shared" si="6"/>
        <v>0</v>
      </c>
    </row>
    <row r="194" spans="1:6" ht="12.75">
      <c r="A194" s="55" t="s">
        <v>483</v>
      </c>
      <c r="B194" s="39" t="s">
        <v>376</v>
      </c>
      <c r="C194" s="30">
        <v>1</v>
      </c>
      <c r="D194" s="3" t="s">
        <v>135</v>
      </c>
      <c r="E194" s="249"/>
      <c r="F194" s="72">
        <f t="shared" si="6"/>
        <v>0</v>
      </c>
    </row>
    <row r="195" spans="1:6" ht="12.75">
      <c r="A195" s="55" t="s">
        <v>484</v>
      </c>
      <c r="B195" s="39" t="s">
        <v>377</v>
      </c>
      <c r="C195" s="30">
        <v>4</v>
      </c>
      <c r="D195" s="3" t="s">
        <v>135</v>
      </c>
      <c r="E195" s="249"/>
      <c r="F195" s="72">
        <f t="shared" si="6"/>
        <v>0</v>
      </c>
    </row>
    <row r="196" spans="1:6" ht="12.75">
      <c r="A196" s="55" t="s">
        <v>485</v>
      </c>
      <c r="B196" s="39" t="s">
        <v>314</v>
      </c>
      <c r="C196" s="30">
        <v>2</v>
      </c>
      <c r="D196" s="3" t="s">
        <v>135</v>
      </c>
      <c r="E196" s="249"/>
      <c r="F196" s="72">
        <f t="shared" si="6"/>
        <v>0</v>
      </c>
    </row>
    <row r="197" spans="1:6" ht="25.5">
      <c r="A197" s="55" t="s">
        <v>486</v>
      </c>
      <c r="B197" s="39" t="s">
        <v>378</v>
      </c>
      <c r="C197" s="30">
        <v>2</v>
      </c>
      <c r="D197" s="3" t="s">
        <v>135</v>
      </c>
      <c r="E197" s="249"/>
      <c r="F197" s="72">
        <f t="shared" si="6"/>
        <v>0</v>
      </c>
    </row>
    <row r="198" spans="1:6" ht="12.75">
      <c r="A198" s="55"/>
      <c r="B198" s="39"/>
      <c r="C198" s="30"/>
      <c r="D198" s="3"/>
      <c r="E198" s="249"/>
      <c r="F198" s="72">
        <f t="shared" si="6"/>
        <v>0</v>
      </c>
    </row>
    <row r="199" spans="1:6" ht="12.75">
      <c r="A199" s="52" t="s">
        <v>487</v>
      </c>
      <c r="B199" s="38" t="s">
        <v>145</v>
      </c>
      <c r="C199" s="30"/>
      <c r="D199" s="3"/>
      <c r="E199" s="249"/>
      <c r="F199" s="72">
        <f t="shared" si="6"/>
        <v>0</v>
      </c>
    </row>
    <row r="200" spans="1:6" ht="12.75">
      <c r="A200" s="55" t="s">
        <v>488</v>
      </c>
      <c r="B200" s="39" t="s">
        <v>315</v>
      </c>
      <c r="C200" s="30">
        <v>177.17</v>
      </c>
      <c r="D200" s="3" t="s">
        <v>150</v>
      </c>
      <c r="E200" s="249"/>
      <c r="F200" s="72">
        <f t="shared" si="6"/>
        <v>0</v>
      </c>
    </row>
    <row r="201" spans="1:6" ht="12.75">
      <c r="A201" s="55" t="s">
        <v>489</v>
      </c>
      <c r="B201" s="39" t="s">
        <v>176</v>
      </c>
      <c r="C201" s="30">
        <v>18.98</v>
      </c>
      <c r="D201" s="3" t="s">
        <v>150</v>
      </c>
      <c r="E201" s="249"/>
      <c r="F201" s="72">
        <f t="shared" si="6"/>
        <v>0</v>
      </c>
    </row>
    <row r="202" spans="1:6" ht="25.5">
      <c r="A202" s="55" t="s">
        <v>490</v>
      </c>
      <c r="B202" s="39" t="s">
        <v>119</v>
      </c>
      <c r="C202" s="30">
        <v>189.83</v>
      </c>
      <c r="D202" s="3" t="s">
        <v>150</v>
      </c>
      <c r="E202" s="249"/>
      <c r="F202" s="72">
        <f t="shared" si="6"/>
        <v>0</v>
      </c>
    </row>
    <row r="203" spans="1:6" ht="12.75">
      <c r="A203" s="55"/>
      <c r="B203" s="39"/>
      <c r="C203" s="30"/>
      <c r="D203" s="3"/>
      <c r="E203" s="249"/>
      <c r="F203" s="72">
        <f t="shared" si="6"/>
        <v>0</v>
      </c>
    </row>
    <row r="204" spans="1:6" ht="12.75">
      <c r="A204" s="52">
        <v>18</v>
      </c>
      <c r="B204" s="38" t="s">
        <v>736</v>
      </c>
      <c r="C204" s="30"/>
      <c r="D204" s="3"/>
      <c r="E204" s="249"/>
      <c r="F204" s="72">
        <f t="shared" si="6"/>
        <v>0</v>
      </c>
    </row>
    <row r="205" spans="1:6" ht="12.75">
      <c r="A205" s="52">
        <v>18.1</v>
      </c>
      <c r="B205" s="29" t="s">
        <v>164</v>
      </c>
      <c r="C205" s="30"/>
      <c r="D205" s="3"/>
      <c r="E205" s="249"/>
      <c r="F205" s="72">
        <f t="shared" si="6"/>
        <v>0</v>
      </c>
    </row>
    <row r="206" spans="1:6" ht="12.75">
      <c r="A206" s="55" t="s">
        <v>70</v>
      </c>
      <c r="B206" s="36" t="s">
        <v>284</v>
      </c>
      <c r="C206" s="30">
        <v>194.2</v>
      </c>
      <c r="D206" s="3" t="s">
        <v>151</v>
      </c>
      <c r="E206" s="249"/>
      <c r="F206" s="72">
        <f t="shared" si="6"/>
        <v>0</v>
      </c>
    </row>
    <row r="207" spans="1:6" ht="12.75">
      <c r="A207" s="55" t="s">
        <v>491</v>
      </c>
      <c r="B207" s="36" t="s">
        <v>149</v>
      </c>
      <c r="C207" s="30">
        <v>167.8</v>
      </c>
      <c r="D207" s="3" t="s">
        <v>6</v>
      </c>
      <c r="E207" s="249"/>
      <c r="F207" s="72">
        <f t="shared" si="6"/>
        <v>0</v>
      </c>
    </row>
    <row r="208" spans="1:6" ht="12.75">
      <c r="A208" s="55"/>
      <c r="B208" s="39"/>
      <c r="C208" s="30"/>
      <c r="D208" s="3"/>
      <c r="E208" s="249"/>
      <c r="F208" s="72">
        <f t="shared" si="6"/>
        <v>0</v>
      </c>
    </row>
    <row r="209" spans="1:6" ht="12.75">
      <c r="A209" s="52">
        <v>18.2</v>
      </c>
      <c r="B209" s="38" t="s">
        <v>169</v>
      </c>
      <c r="C209" s="30"/>
      <c r="D209" s="3"/>
      <c r="E209" s="249"/>
      <c r="F209" s="72">
        <f t="shared" si="6"/>
        <v>0</v>
      </c>
    </row>
    <row r="210" spans="1:6" ht="12.75">
      <c r="A210" s="55" t="s">
        <v>71</v>
      </c>
      <c r="B210" s="39" t="s">
        <v>316</v>
      </c>
      <c r="C210" s="30">
        <v>96.5</v>
      </c>
      <c r="D210" s="3" t="s">
        <v>6</v>
      </c>
      <c r="E210" s="249"/>
      <c r="F210" s="72">
        <f t="shared" si="6"/>
        <v>0</v>
      </c>
    </row>
    <row r="211" spans="1:6" ht="12.75">
      <c r="A211" s="55" t="s">
        <v>72</v>
      </c>
      <c r="B211" s="39" t="s">
        <v>317</v>
      </c>
      <c r="C211" s="30">
        <v>67.1</v>
      </c>
      <c r="D211" s="3" t="s">
        <v>6</v>
      </c>
      <c r="E211" s="249"/>
      <c r="F211" s="72">
        <f t="shared" si="6"/>
        <v>0</v>
      </c>
    </row>
    <row r="212" spans="1:6" ht="12.75">
      <c r="A212" s="55" t="s">
        <v>73</v>
      </c>
      <c r="B212" s="39" t="s">
        <v>170</v>
      </c>
      <c r="C212" s="30">
        <v>2</v>
      </c>
      <c r="D212" s="3" t="s">
        <v>135</v>
      </c>
      <c r="E212" s="249"/>
      <c r="F212" s="72">
        <f t="shared" si="6"/>
        <v>0</v>
      </c>
    </row>
    <row r="213" spans="1:6" ht="12.75">
      <c r="A213" s="55" t="s">
        <v>492</v>
      </c>
      <c r="B213" s="39" t="s">
        <v>171</v>
      </c>
      <c r="C213" s="30">
        <v>1</v>
      </c>
      <c r="D213" s="3" t="s">
        <v>135</v>
      </c>
      <c r="E213" s="249"/>
      <c r="F213" s="72">
        <f t="shared" si="6"/>
        <v>0</v>
      </c>
    </row>
    <row r="214" spans="1:6" ht="12.75">
      <c r="A214" s="57" t="s">
        <v>493</v>
      </c>
      <c r="B214" s="58" t="s">
        <v>172</v>
      </c>
      <c r="C214" s="59">
        <v>1</v>
      </c>
      <c r="D214" s="60" t="s">
        <v>135</v>
      </c>
      <c r="E214" s="251"/>
      <c r="F214" s="89">
        <f t="shared" si="6"/>
        <v>0</v>
      </c>
    </row>
    <row r="215" spans="1:6" ht="12.75">
      <c r="A215" s="55" t="s">
        <v>494</v>
      </c>
      <c r="B215" s="39" t="s">
        <v>167</v>
      </c>
      <c r="C215" s="30">
        <v>3</v>
      </c>
      <c r="D215" s="3" t="s">
        <v>135</v>
      </c>
      <c r="E215" s="249"/>
      <c r="F215" s="72">
        <f t="shared" si="6"/>
        <v>0</v>
      </c>
    </row>
    <row r="216" spans="1:6" ht="12.75">
      <c r="A216" s="55" t="s">
        <v>495</v>
      </c>
      <c r="B216" s="88" t="s">
        <v>173</v>
      </c>
      <c r="C216" s="30">
        <v>2</v>
      </c>
      <c r="D216" s="3" t="s">
        <v>135</v>
      </c>
      <c r="E216" s="249"/>
      <c r="F216" s="72">
        <f t="shared" si="6"/>
        <v>0</v>
      </c>
    </row>
    <row r="217" spans="1:6" ht="12.75">
      <c r="A217" s="55" t="s">
        <v>496</v>
      </c>
      <c r="B217" s="88" t="s">
        <v>174</v>
      </c>
      <c r="C217" s="30">
        <v>2</v>
      </c>
      <c r="D217" s="3" t="s">
        <v>135</v>
      </c>
      <c r="E217" s="249"/>
      <c r="F217" s="72">
        <f t="shared" si="6"/>
        <v>0</v>
      </c>
    </row>
    <row r="218" spans="1:6" ht="12.75">
      <c r="A218" s="55" t="s">
        <v>497</v>
      </c>
      <c r="B218" s="39" t="s">
        <v>168</v>
      </c>
      <c r="C218" s="30">
        <v>2</v>
      </c>
      <c r="D218" s="3" t="s">
        <v>135</v>
      </c>
      <c r="E218" s="249"/>
      <c r="F218" s="72">
        <f t="shared" si="6"/>
        <v>0</v>
      </c>
    </row>
    <row r="219" spans="1:6" s="68" customFormat="1" ht="12.75">
      <c r="A219" s="55" t="s">
        <v>498</v>
      </c>
      <c r="B219" s="39" t="s">
        <v>714</v>
      </c>
      <c r="C219" s="30">
        <v>12</v>
      </c>
      <c r="D219" s="3" t="s">
        <v>131</v>
      </c>
      <c r="E219" s="249"/>
      <c r="F219" s="27">
        <f t="shared" si="6"/>
        <v>0</v>
      </c>
    </row>
    <row r="220" spans="1:6" ht="12.75">
      <c r="A220" s="55"/>
      <c r="B220" s="39"/>
      <c r="C220" s="30"/>
      <c r="D220" s="3"/>
      <c r="E220" s="249"/>
      <c r="F220" s="72">
        <f t="shared" si="6"/>
        <v>0</v>
      </c>
    </row>
    <row r="221" spans="1:6" ht="12.75">
      <c r="A221" s="52">
        <v>18.3</v>
      </c>
      <c r="B221" s="38" t="s">
        <v>145</v>
      </c>
      <c r="C221" s="30"/>
      <c r="D221" s="3"/>
      <c r="E221" s="249"/>
      <c r="F221" s="72">
        <f t="shared" si="6"/>
        <v>0</v>
      </c>
    </row>
    <row r="222" spans="1:6" ht="12.75">
      <c r="A222" s="55" t="s">
        <v>74</v>
      </c>
      <c r="B222" s="39" t="s">
        <v>175</v>
      </c>
      <c r="C222" s="30">
        <v>281.94</v>
      </c>
      <c r="D222" s="3" t="s">
        <v>150</v>
      </c>
      <c r="E222" s="249"/>
      <c r="F222" s="72">
        <f t="shared" si="6"/>
        <v>0</v>
      </c>
    </row>
    <row r="223" spans="1:6" ht="12.75">
      <c r="A223" s="55" t="s">
        <v>499</v>
      </c>
      <c r="B223" s="39" t="s">
        <v>176</v>
      </c>
      <c r="C223" s="30">
        <v>276.32</v>
      </c>
      <c r="D223" s="3" t="s">
        <v>150</v>
      </c>
      <c r="E223" s="249"/>
      <c r="F223" s="72">
        <f t="shared" si="6"/>
        <v>0</v>
      </c>
    </row>
    <row r="224" spans="1:6" ht="25.5">
      <c r="A224" s="55" t="s">
        <v>500</v>
      </c>
      <c r="B224" s="39" t="s">
        <v>119</v>
      </c>
      <c r="C224" s="30">
        <v>54.74</v>
      </c>
      <c r="D224" s="3" t="s">
        <v>150</v>
      </c>
      <c r="E224" s="249"/>
      <c r="F224" s="72">
        <f t="shared" si="6"/>
        <v>0</v>
      </c>
    </row>
    <row r="225" spans="1:6" ht="12.75">
      <c r="A225" s="55"/>
      <c r="B225" s="39"/>
      <c r="C225" s="30"/>
      <c r="D225" s="3"/>
      <c r="E225" s="249"/>
      <c r="F225" s="72">
        <f t="shared" si="6"/>
        <v>0</v>
      </c>
    </row>
    <row r="226" spans="1:6" ht="12.75">
      <c r="A226" s="52" t="s">
        <v>505</v>
      </c>
      <c r="B226" s="38" t="s">
        <v>612</v>
      </c>
      <c r="C226" s="30"/>
      <c r="D226" s="3"/>
      <c r="E226" s="249"/>
      <c r="F226" s="72"/>
    </row>
    <row r="227" spans="1:6" ht="12.75">
      <c r="A227" s="52" t="s">
        <v>506</v>
      </c>
      <c r="B227" s="29" t="s">
        <v>164</v>
      </c>
      <c r="C227" s="30"/>
      <c r="D227" s="3"/>
      <c r="E227" s="249"/>
      <c r="F227" s="72">
        <f>ROUND(C227*E227,2)</f>
        <v>0</v>
      </c>
    </row>
    <row r="228" spans="1:6" ht="12.75">
      <c r="A228" s="55" t="s">
        <v>75</v>
      </c>
      <c r="B228" s="36" t="s">
        <v>284</v>
      </c>
      <c r="C228" s="30">
        <v>1</v>
      </c>
      <c r="D228" s="3" t="s">
        <v>151</v>
      </c>
      <c r="E228" s="249"/>
      <c r="F228" s="72">
        <f>ROUND(C228*E228,2)</f>
        <v>0</v>
      </c>
    </row>
    <row r="229" spans="1:6" ht="12.75">
      <c r="A229" s="55" t="s">
        <v>76</v>
      </c>
      <c r="B229" s="36" t="s">
        <v>149</v>
      </c>
      <c r="C229" s="30">
        <v>9.6</v>
      </c>
      <c r="D229" s="3" t="s">
        <v>6</v>
      </c>
      <c r="E229" s="249"/>
      <c r="F229" s="72">
        <f>ROUND(C229*E229,2)</f>
        <v>0</v>
      </c>
    </row>
    <row r="230" spans="1:6" ht="12.75">
      <c r="A230" s="55"/>
      <c r="B230" s="39"/>
      <c r="C230" s="30"/>
      <c r="D230" s="3"/>
      <c r="E230" s="249"/>
      <c r="F230" s="72"/>
    </row>
    <row r="231" spans="1:6" ht="12.75">
      <c r="A231" s="52" t="s">
        <v>507</v>
      </c>
      <c r="B231" s="29" t="s">
        <v>508</v>
      </c>
      <c r="C231" s="30"/>
      <c r="D231" s="3"/>
      <c r="E231" s="249"/>
      <c r="F231" s="72"/>
    </row>
    <row r="232" spans="1:6" ht="12.75">
      <c r="A232" s="55" t="s">
        <v>77</v>
      </c>
      <c r="B232" s="36" t="s">
        <v>509</v>
      </c>
      <c r="C232" s="30">
        <v>4</v>
      </c>
      <c r="D232" s="3" t="s">
        <v>135</v>
      </c>
      <c r="E232" s="249"/>
      <c r="F232" s="72">
        <f>ROUND(C232*E232,2)</f>
        <v>0</v>
      </c>
    </row>
    <row r="233" spans="1:6" ht="38.25">
      <c r="A233" s="55" t="s">
        <v>78</v>
      </c>
      <c r="B233" s="36" t="s">
        <v>510</v>
      </c>
      <c r="C233" s="3">
        <v>3.6</v>
      </c>
      <c r="D233" s="3" t="s">
        <v>6</v>
      </c>
      <c r="E233" s="249"/>
      <c r="F233" s="72">
        <f>ROUND(C233*E233,2)</f>
        <v>0</v>
      </c>
    </row>
    <row r="234" spans="1:6" ht="12.75">
      <c r="A234" s="52">
        <v>20</v>
      </c>
      <c r="B234" s="38" t="s">
        <v>80</v>
      </c>
      <c r="C234" s="30"/>
      <c r="D234" s="3"/>
      <c r="E234" s="249"/>
      <c r="F234" s="72">
        <f t="shared" si="6"/>
        <v>0</v>
      </c>
    </row>
    <row r="235" spans="1:6" ht="12.75">
      <c r="A235" s="52">
        <v>20.1</v>
      </c>
      <c r="B235" s="29" t="s">
        <v>164</v>
      </c>
      <c r="C235" s="30"/>
      <c r="D235" s="3"/>
      <c r="E235" s="249"/>
      <c r="F235" s="72">
        <f t="shared" si="6"/>
        <v>0</v>
      </c>
    </row>
    <row r="236" spans="1:6" ht="12.75">
      <c r="A236" s="55" t="s">
        <v>79</v>
      </c>
      <c r="B236" s="36" t="s">
        <v>177</v>
      </c>
      <c r="C236" s="30">
        <v>194.21</v>
      </c>
      <c r="D236" s="3" t="s">
        <v>151</v>
      </c>
      <c r="E236" s="249"/>
      <c r="F236" s="72">
        <f t="shared" si="6"/>
        <v>0</v>
      </c>
    </row>
    <row r="237" spans="1:6" ht="12.75">
      <c r="A237" s="55"/>
      <c r="B237" s="39"/>
      <c r="C237" s="30"/>
      <c r="D237" s="3"/>
      <c r="E237" s="249"/>
      <c r="F237" s="72">
        <f t="shared" si="6"/>
        <v>0</v>
      </c>
    </row>
    <row r="238" spans="1:6" ht="12.75">
      <c r="A238" s="55">
        <v>20.2</v>
      </c>
      <c r="B238" s="39" t="s">
        <v>178</v>
      </c>
      <c r="C238" s="30">
        <v>202.6</v>
      </c>
      <c r="D238" s="3" t="s">
        <v>6</v>
      </c>
      <c r="E238" s="249"/>
      <c r="F238" s="72">
        <f t="shared" si="6"/>
        <v>0</v>
      </c>
    </row>
    <row r="239" spans="1:6" ht="12.75">
      <c r="A239" s="55">
        <v>20.3</v>
      </c>
      <c r="B239" s="39" t="s">
        <v>179</v>
      </c>
      <c r="C239" s="30">
        <v>14</v>
      </c>
      <c r="D239" s="3" t="s">
        <v>135</v>
      </c>
      <c r="E239" s="249"/>
      <c r="F239" s="72">
        <f t="shared" si="6"/>
        <v>0</v>
      </c>
    </row>
    <row r="240" spans="1:6" ht="12.75">
      <c r="A240" s="55">
        <v>20.4</v>
      </c>
      <c r="B240" s="39" t="s">
        <v>180</v>
      </c>
      <c r="C240" s="30">
        <v>2</v>
      </c>
      <c r="D240" s="3" t="s">
        <v>135</v>
      </c>
      <c r="E240" s="249"/>
      <c r="F240" s="72">
        <f t="shared" si="6"/>
        <v>0</v>
      </c>
    </row>
    <row r="241" spans="1:6" ht="12.75">
      <c r="A241" s="55">
        <v>20.5</v>
      </c>
      <c r="B241" s="39" t="s">
        <v>181</v>
      </c>
      <c r="C241" s="30">
        <v>1</v>
      </c>
      <c r="D241" s="3" t="s">
        <v>135</v>
      </c>
      <c r="E241" s="249"/>
      <c r="F241" s="72">
        <f t="shared" si="6"/>
        <v>0</v>
      </c>
    </row>
    <row r="242" spans="1:6" ht="12.75">
      <c r="A242" s="55"/>
      <c r="B242" s="39"/>
      <c r="C242" s="30"/>
      <c r="D242" s="3"/>
      <c r="E242" s="249"/>
      <c r="F242" s="72">
        <f t="shared" si="6"/>
        <v>0</v>
      </c>
    </row>
    <row r="243" spans="1:6" ht="12.75">
      <c r="A243" s="52">
        <v>21</v>
      </c>
      <c r="B243" s="38" t="s">
        <v>182</v>
      </c>
      <c r="C243" s="30"/>
      <c r="D243" s="3"/>
      <c r="E243" s="249"/>
      <c r="F243" s="72">
        <f t="shared" si="6"/>
        <v>0</v>
      </c>
    </row>
    <row r="244" spans="1:6" ht="12.75">
      <c r="A244" s="55">
        <v>21.1</v>
      </c>
      <c r="B244" s="39" t="s">
        <v>371</v>
      </c>
      <c r="C244" s="30">
        <v>95.52</v>
      </c>
      <c r="D244" s="3" t="s">
        <v>151</v>
      </c>
      <c r="E244" s="249"/>
      <c r="F244" s="72">
        <f t="shared" si="6"/>
        <v>0</v>
      </c>
    </row>
    <row r="245" spans="1:6" ht="12.75">
      <c r="A245" s="55">
        <v>21.2</v>
      </c>
      <c r="B245" s="39" t="s">
        <v>149</v>
      </c>
      <c r="C245" s="30">
        <v>81.7</v>
      </c>
      <c r="D245" s="3" t="s">
        <v>6</v>
      </c>
      <c r="E245" s="249"/>
      <c r="F245" s="72">
        <f t="shared" si="6"/>
        <v>0</v>
      </c>
    </row>
    <row r="246" spans="1:6" ht="12.75">
      <c r="A246" s="55">
        <v>21.3</v>
      </c>
      <c r="B246" s="39" t="s">
        <v>183</v>
      </c>
      <c r="C246" s="30">
        <v>318.31</v>
      </c>
      <c r="D246" s="3" t="s">
        <v>151</v>
      </c>
      <c r="E246" s="249"/>
      <c r="F246" s="72">
        <f t="shared" si="6"/>
        <v>0</v>
      </c>
    </row>
    <row r="247" spans="1:6" ht="12.75">
      <c r="A247" s="55">
        <v>21.4</v>
      </c>
      <c r="B247" s="39" t="s">
        <v>184</v>
      </c>
      <c r="C247" s="30">
        <v>1</v>
      </c>
      <c r="D247" s="3" t="s">
        <v>135</v>
      </c>
      <c r="E247" s="249"/>
      <c r="F247" s="72">
        <f t="shared" si="6"/>
        <v>0</v>
      </c>
    </row>
    <row r="248" spans="1:6" ht="12.75">
      <c r="A248" s="55"/>
      <c r="B248" s="39"/>
      <c r="C248" s="30"/>
      <c r="D248" s="3"/>
      <c r="E248" s="249"/>
      <c r="F248" s="72">
        <f t="shared" si="6"/>
        <v>0</v>
      </c>
    </row>
    <row r="249" spans="1:6" ht="12.75">
      <c r="A249" s="52" t="s">
        <v>501</v>
      </c>
      <c r="B249" s="38" t="s">
        <v>318</v>
      </c>
      <c r="C249" s="30"/>
      <c r="D249" s="3"/>
      <c r="E249" s="249"/>
      <c r="F249" s="72">
        <f t="shared" si="6"/>
        <v>0</v>
      </c>
    </row>
    <row r="250" spans="1:6" ht="12.75">
      <c r="A250" s="55" t="s">
        <v>511</v>
      </c>
      <c r="B250" s="39" t="s">
        <v>737</v>
      </c>
      <c r="C250" s="30">
        <v>1072.6</v>
      </c>
      <c r="D250" s="3" t="s">
        <v>6</v>
      </c>
      <c r="E250" s="249"/>
      <c r="F250" s="72">
        <f t="shared" si="6"/>
        <v>0</v>
      </c>
    </row>
    <row r="251" spans="1:6" ht="12.75">
      <c r="A251" s="55"/>
      <c r="B251" s="90"/>
      <c r="C251" s="30"/>
      <c r="D251" s="3"/>
      <c r="E251" s="249"/>
      <c r="F251" s="72">
        <f t="shared" si="6"/>
        <v>0</v>
      </c>
    </row>
    <row r="252" spans="1:6" ht="12.75">
      <c r="A252" s="52">
        <v>23</v>
      </c>
      <c r="B252" s="29" t="s">
        <v>81</v>
      </c>
      <c r="C252" s="30"/>
      <c r="D252" s="3"/>
      <c r="E252" s="249"/>
      <c r="F252" s="72">
        <f t="shared" si="6"/>
        <v>0</v>
      </c>
    </row>
    <row r="253" spans="1:6" ht="12.75">
      <c r="A253" s="52">
        <v>23.1</v>
      </c>
      <c r="B253" s="38" t="s">
        <v>410</v>
      </c>
      <c r="C253" s="30"/>
      <c r="D253" s="3"/>
      <c r="E253" s="249"/>
      <c r="F253" s="72">
        <f t="shared" si="6"/>
        <v>0</v>
      </c>
    </row>
    <row r="254" spans="1:6" ht="12.75">
      <c r="A254" s="55" t="s">
        <v>512</v>
      </c>
      <c r="B254" s="39" t="s">
        <v>416</v>
      </c>
      <c r="C254" s="30">
        <v>16.78</v>
      </c>
      <c r="D254" s="3" t="s">
        <v>150</v>
      </c>
      <c r="E254" s="249"/>
      <c r="F254" s="72">
        <f t="shared" si="6"/>
        <v>0</v>
      </c>
    </row>
    <row r="255" spans="1:6" ht="12.75">
      <c r="A255" s="55"/>
      <c r="B255" s="39"/>
      <c r="C255" s="30"/>
      <c r="D255" s="3"/>
      <c r="E255" s="249"/>
      <c r="F255" s="72">
        <f t="shared" si="6"/>
        <v>0</v>
      </c>
    </row>
    <row r="256" spans="1:6" ht="12.75">
      <c r="A256" s="52">
        <v>23.2</v>
      </c>
      <c r="B256" s="38" t="s">
        <v>186</v>
      </c>
      <c r="C256" s="30"/>
      <c r="D256" s="3"/>
      <c r="E256" s="249"/>
      <c r="F256" s="72">
        <f t="shared" si="6"/>
        <v>0</v>
      </c>
    </row>
    <row r="257" spans="1:6" ht="12.75">
      <c r="A257" s="55" t="s">
        <v>513</v>
      </c>
      <c r="B257" s="39" t="s">
        <v>185</v>
      </c>
      <c r="C257" s="30">
        <v>15.84</v>
      </c>
      <c r="D257" s="3" t="s">
        <v>151</v>
      </c>
      <c r="E257" s="249"/>
      <c r="F257" s="72">
        <f t="shared" si="6"/>
        <v>0</v>
      </c>
    </row>
    <row r="258" spans="1:6" ht="12.75">
      <c r="A258" s="55"/>
      <c r="B258" s="39"/>
      <c r="C258" s="30"/>
      <c r="D258" s="3"/>
      <c r="E258" s="249"/>
      <c r="F258" s="72">
        <f t="shared" si="6"/>
        <v>0</v>
      </c>
    </row>
    <row r="259" spans="1:6" ht="12.75">
      <c r="A259" s="52">
        <v>23.3</v>
      </c>
      <c r="B259" s="38" t="s">
        <v>164</v>
      </c>
      <c r="C259" s="30"/>
      <c r="D259" s="3"/>
      <c r="E259" s="249"/>
      <c r="F259" s="72">
        <f t="shared" si="6"/>
        <v>0</v>
      </c>
    </row>
    <row r="260" spans="1:6" ht="12.75">
      <c r="A260" s="55" t="s">
        <v>514</v>
      </c>
      <c r="B260" s="39" t="s">
        <v>187</v>
      </c>
      <c r="C260" s="30">
        <v>307.45</v>
      </c>
      <c r="D260" s="3" t="s">
        <v>151</v>
      </c>
      <c r="E260" s="249"/>
      <c r="F260" s="72">
        <f t="shared" si="6"/>
        <v>0</v>
      </c>
    </row>
    <row r="261" spans="1:6" ht="12.75">
      <c r="A261" s="55" t="s">
        <v>515</v>
      </c>
      <c r="B261" s="39" t="s">
        <v>188</v>
      </c>
      <c r="C261" s="30">
        <v>114.64</v>
      </c>
      <c r="D261" s="3" t="s">
        <v>151</v>
      </c>
      <c r="E261" s="249"/>
      <c r="F261" s="72">
        <f aca="true" t="shared" si="7" ref="F261:F318">ROUND(C261*E261,2)</f>
        <v>0</v>
      </c>
    </row>
    <row r="262" spans="1:6" ht="12.75">
      <c r="A262" s="55" t="s">
        <v>516</v>
      </c>
      <c r="B262" s="39" t="s">
        <v>149</v>
      </c>
      <c r="C262" s="30">
        <v>159.92</v>
      </c>
      <c r="D262" s="3" t="s">
        <v>6</v>
      </c>
      <c r="E262" s="249"/>
      <c r="F262" s="72">
        <f t="shared" si="7"/>
        <v>0</v>
      </c>
    </row>
    <row r="263" spans="1:6" ht="12.75">
      <c r="A263" s="55" t="s">
        <v>517</v>
      </c>
      <c r="B263" s="39" t="s">
        <v>146</v>
      </c>
      <c r="C263" s="30">
        <v>21.51</v>
      </c>
      <c r="D263" s="3" t="s">
        <v>151</v>
      </c>
      <c r="E263" s="249"/>
      <c r="F263" s="72">
        <f t="shared" si="7"/>
        <v>0</v>
      </c>
    </row>
    <row r="264" spans="1:6" ht="12.75">
      <c r="A264" s="57" t="s">
        <v>518</v>
      </c>
      <c r="B264" s="58" t="s">
        <v>284</v>
      </c>
      <c r="C264" s="59">
        <v>5.45</v>
      </c>
      <c r="D264" s="60" t="s">
        <v>151</v>
      </c>
      <c r="E264" s="251"/>
      <c r="F264" s="89">
        <f t="shared" si="7"/>
        <v>0</v>
      </c>
    </row>
    <row r="265" spans="1:6" ht="12.75">
      <c r="A265" s="69" t="s">
        <v>519</v>
      </c>
      <c r="B265" s="70" t="s">
        <v>189</v>
      </c>
      <c r="C265" s="64">
        <v>21.51</v>
      </c>
      <c r="D265" s="65" t="s">
        <v>151</v>
      </c>
      <c r="E265" s="252"/>
      <c r="F265" s="21">
        <f t="shared" si="7"/>
        <v>0</v>
      </c>
    </row>
    <row r="266" spans="1:6" ht="12.75">
      <c r="A266" s="55" t="s">
        <v>520</v>
      </c>
      <c r="B266" s="39" t="s">
        <v>190</v>
      </c>
      <c r="C266" s="30">
        <v>110.62</v>
      </c>
      <c r="D266" s="3" t="s">
        <v>151</v>
      </c>
      <c r="E266" s="249"/>
      <c r="F266" s="72">
        <f t="shared" si="7"/>
        <v>0</v>
      </c>
    </row>
    <row r="267" spans="1:6" ht="12.75">
      <c r="A267" s="55" t="s">
        <v>521</v>
      </c>
      <c r="B267" s="39" t="s">
        <v>183</v>
      </c>
      <c r="C267" s="30">
        <v>845.31</v>
      </c>
      <c r="D267" s="3" t="s">
        <v>151</v>
      </c>
      <c r="E267" s="249"/>
      <c r="F267" s="72">
        <f t="shared" si="7"/>
        <v>0</v>
      </c>
    </row>
    <row r="268" spans="1:6" ht="12.75">
      <c r="A268" s="55" t="s">
        <v>522</v>
      </c>
      <c r="B268" s="39" t="s">
        <v>146</v>
      </c>
      <c r="C268" s="30">
        <v>329.3</v>
      </c>
      <c r="D268" s="3" t="s">
        <v>151</v>
      </c>
      <c r="E268" s="249"/>
      <c r="F268" s="72">
        <f t="shared" si="7"/>
        <v>0</v>
      </c>
    </row>
    <row r="269" spans="1:6" ht="12.75">
      <c r="A269" s="55" t="s">
        <v>523</v>
      </c>
      <c r="B269" s="39" t="s">
        <v>191</v>
      </c>
      <c r="C269" s="30">
        <v>208.56</v>
      </c>
      <c r="D269" s="3" t="s">
        <v>151</v>
      </c>
      <c r="E269" s="249"/>
      <c r="F269" s="72">
        <f t="shared" si="7"/>
        <v>0</v>
      </c>
    </row>
    <row r="270" spans="1:6" ht="12.75">
      <c r="A270" s="55" t="s">
        <v>524</v>
      </c>
      <c r="B270" s="39" t="s">
        <v>192</v>
      </c>
      <c r="C270" s="30">
        <v>9.46</v>
      </c>
      <c r="D270" s="3" t="s">
        <v>151</v>
      </c>
      <c r="E270" s="249"/>
      <c r="F270" s="72">
        <f t="shared" si="7"/>
        <v>0</v>
      </c>
    </row>
    <row r="271" spans="1:6" ht="12.75">
      <c r="A271" s="52"/>
      <c r="B271" s="38"/>
      <c r="C271" s="30"/>
      <c r="D271" s="3"/>
      <c r="E271" s="249"/>
      <c r="F271" s="72">
        <f t="shared" si="7"/>
        <v>0</v>
      </c>
    </row>
    <row r="272" spans="1:6" ht="12.75">
      <c r="A272" s="52">
        <v>23.4</v>
      </c>
      <c r="B272" s="38" t="s">
        <v>195</v>
      </c>
      <c r="C272" s="30"/>
      <c r="D272" s="3"/>
      <c r="E272" s="249"/>
      <c r="F272" s="72">
        <f t="shared" si="7"/>
        <v>0</v>
      </c>
    </row>
    <row r="273" spans="1:6" ht="25.5">
      <c r="A273" s="55" t="s">
        <v>525</v>
      </c>
      <c r="B273" s="39" t="s">
        <v>379</v>
      </c>
      <c r="C273" s="30">
        <v>0.75</v>
      </c>
      <c r="D273" s="3" t="s">
        <v>150</v>
      </c>
      <c r="E273" s="249"/>
      <c r="F273" s="72">
        <f t="shared" si="7"/>
        <v>0</v>
      </c>
    </row>
    <row r="274" spans="1:6" ht="12.75">
      <c r="A274" s="55" t="s">
        <v>526</v>
      </c>
      <c r="B274" s="39" t="s">
        <v>196</v>
      </c>
      <c r="C274" s="30">
        <v>0.31</v>
      </c>
      <c r="D274" s="3" t="s">
        <v>135</v>
      </c>
      <c r="E274" s="249"/>
      <c r="F274" s="72">
        <f t="shared" si="7"/>
        <v>0</v>
      </c>
    </row>
    <row r="275" spans="1:6" ht="12.75">
      <c r="A275" s="55" t="s">
        <v>527</v>
      </c>
      <c r="B275" s="39" t="s">
        <v>193</v>
      </c>
      <c r="C275" s="30">
        <v>8.85</v>
      </c>
      <c r="D275" s="3" t="s">
        <v>151</v>
      </c>
      <c r="E275" s="249"/>
      <c r="F275" s="72">
        <f t="shared" si="7"/>
        <v>0</v>
      </c>
    </row>
    <row r="276" spans="1:6" ht="12.75">
      <c r="A276" s="55" t="s">
        <v>528</v>
      </c>
      <c r="B276" s="39" t="s">
        <v>146</v>
      </c>
      <c r="C276" s="30">
        <v>14.21</v>
      </c>
      <c r="D276" s="3" t="s">
        <v>151</v>
      </c>
      <c r="E276" s="249"/>
      <c r="F276" s="72">
        <f t="shared" si="7"/>
        <v>0</v>
      </c>
    </row>
    <row r="277" spans="1:6" ht="12.75">
      <c r="A277" s="55" t="s">
        <v>529</v>
      </c>
      <c r="B277" s="39" t="s">
        <v>149</v>
      </c>
      <c r="C277" s="30">
        <v>31.82</v>
      </c>
      <c r="D277" s="3" t="s">
        <v>6</v>
      </c>
      <c r="E277" s="249"/>
      <c r="F277" s="72">
        <f t="shared" si="7"/>
        <v>0</v>
      </c>
    </row>
    <row r="278" spans="1:6" ht="12.75">
      <c r="A278" s="55" t="s">
        <v>530</v>
      </c>
      <c r="B278" s="39" t="s">
        <v>194</v>
      </c>
      <c r="C278" s="30">
        <v>11.32</v>
      </c>
      <c r="D278" s="3" t="s">
        <v>6</v>
      </c>
      <c r="E278" s="249"/>
      <c r="F278" s="72">
        <f t="shared" si="7"/>
        <v>0</v>
      </c>
    </row>
    <row r="279" spans="1:6" ht="12.75">
      <c r="A279" s="55"/>
      <c r="B279" s="39"/>
      <c r="C279" s="30"/>
      <c r="D279" s="3"/>
      <c r="E279" s="249"/>
      <c r="F279" s="72">
        <f t="shared" si="7"/>
        <v>0</v>
      </c>
    </row>
    <row r="280" spans="1:6" ht="12.75">
      <c r="A280" s="52">
        <v>23.5</v>
      </c>
      <c r="B280" s="38" t="s">
        <v>195</v>
      </c>
      <c r="C280" s="30"/>
      <c r="D280" s="3"/>
      <c r="E280" s="249"/>
      <c r="F280" s="72">
        <f t="shared" si="7"/>
        <v>0</v>
      </c>
    </row>
    <row r="281" spans="1:6" ht="25.5">
      <c r="A281" s="55" t="s">
        <v>531</v>
      </c>
      <c r="B281" s="39" t="s">
        <v>379</v>
      </c>
      <c r="C281" s="30">
        <v>0.28</v>
      </c>
      <c r="D281" s="3" t="s">
        <v>150</v>
      </c>
      <c r="E281" s="249"/>
      <c r="F281" s="72">
        <f t="shared" si="7"/>
        <v>0</v>
      </c>
    </row>
    <row r="282" spans="1:6" ht="12.75">
      <c r="A282" s="55" t="s">
        <v>532</v>
      </c>
      <c r="B282" s="39" t="s">
        <v>196</v>
      </c>
      <c r="C282" s="30">
        <v>0.18</v>
      </c>
      <c r="D282" s="3" t="s">
        <v>135</v>
      </c>
      <c r="E282" s="249"/>
      <c r="F282" s="72">
        <f t="shared" si="7"/>
        <v>0</v>
      </c>
    </row>
    <row r="283" spans="1:6" ht="12.75">
      <c r="A283" s="55" t="s">
        <v>533</v>
      </c>
      <c r="B283" s="39" t="s">
        <v>193</v>
      </c>
      <c r="C283" s="30">
        <v>1.58</v>
      </c>
      <c r="D283" s="3" t="s">
        <v>135</v>
      </c>
      <c r="E283" s="249"/>
      <c r="F283" s="72">
        <f t="shared" si="7"/>
        <v>0</v>
      </c>
    </row>
    <row r="284" spans="1:6" ht="12.75">
      <c r="A284" s="55" t="s">
        <v>534</v>
      </c>
      <c r="B284" s="39" t="s">
        <v>146</v>
      </c>
      <c r="C284" s="30">
        <v>0.18</v>
      </c>
      <c r="D284" s="3" t="s">
        <v>151</v>
      </c>
      <c r="E284" s="249"/>
      <c r="F284" s="72">
        <f t="shared" si="7"/>
        <v>0</v>
      </c>
    </row>
    <row r="285" spans="1:6" ht="12.75">
      <c r="A285" s="55" t="s">
        <v>535</v>
      </c>
      <c r="B285" s="39" t="s">
        <v>149</v>
      </c>
      <c r="C285" s="30">
        <v>8.49</v>
      </c>
      <c r="D285" s="3" t="s">
        <v>6</v>
      </c>
      <c r="E285" s="249"/>
      <c r="F285" s="72">
        <f t="shared" si="7"/>
        <v>0</v>
      </c>
    </row>
    <row r="286" spans="1:6" ht="12.75">
      <c r="A286" s="55" t="s">
        <v>536</v>
      </c>
      <c r="B286" s="39" t="s">
        <v>194</v>
      </c>
      <c r="C286" s="30">
        <v>4.68</v>
      </c>
      <c r="D286" s="3" t="s">
        <v>6</v>
      </c>
      <c r="E286" s="249"/>
      <c r="F286" s="72">
        <f t="shared" si="7"/>
        <v>0</v>
      </c>
    </row>
    <row r="287" spans="1:6" ht="12.75">
      <c r="A287" s="55"/>
      <c r="B287" s="39"/>
      <c r="C287" s="30"/>
      <c r="D287" s="3"/>
      <c r="E287" s="249"/>
      <c r="F287" s="72">
        <f t="shared" si="7"/>
        <v>0</v>
      </c>
    </row>
    <row r="288" spans="1:6" ht="12.75">
      <c r="A288" s="52">
        <v>23.6</v>
      </c>
      <c r="B288" s="38" t="s">
        <v>197</v>
      </c>
      <c r="C288" s="30"/>
      <c r="D288" s="3"/>
      <c r="E288" s="249"/>
      <c r="F288" s="72">
        <f t="shared" si="7"/>
        <v>0</v>
      </c>
    </row>
    <row r="289" spans="1:6" ht="12.75">
      <c r="A289" s="55" t="s">
        <v>537</v>
      </c>
      <c r="B289" s="39" t="s">
        <v>380</v>
      </c>
      <c r="C289" s="30">
        <v>1</v>
      </c>
      <c r="D289" s="3" t="s">
        <v>135</v>
      </c>
      <c r="E289" s="249"/>
      <c r="F289" s="72">
        <f t="shared" si="7"/>
        <v>0</v>
      </c>
    </row>
    <row r="290" spans="1:6" ht="12.75">
      <c r="A290" s="55" t="s">
        <v>538</v>
      </c>
      <c r="B290" s="39" t="s">
        <v>381</v>
      </c>
      <c r="C290" s="30">
        <v>5</v>
      </c>
      <c r="D290" s="3" t="s">
        <v>135</v>
      </c>
      <c r="E290" s="249"/>
      <c r="F290" s="72">
        <f t="shared" si="7"/>
        <v>0</v>
      </c>
    </row>
    <row r="291" spans="1:6" ht="12.75">
      <c r="A291" s="55"/>
      <c r="B291" s="39"/>
      <c r="C291" s="30"/>
      <c r="D291" s="3"/>
      <c r="E291" s="249"/>
      <c r="F291" s="72">
        <f t="shared" si="7"/>
        <v>0</v>
      </c>
    </row>
    <row r="292" spans="1:6" ht="12.75">
      <c r="A292" s="52">
        <v>23.7</v>
      </c>
      <c r="B292" s="38" t="s">
        <v>198</v>
      </c>
      <c r="C292" s="30"/>
      <c r="D292" s="3"/>
      <c r="E292" s="249"/>
      <c r="F292" s="72">
        <f t="shared" si="7"/>
        <v>0</v>
      </c>
    </row>
    <row r="293" spans="1:6" ht="12.75">
      <c r="A293" s="55" t="s">
        <v>539</v>
      </c>
      <c r="B293" s="39" t="s">
        <v>199</v>
      </c>
      <c r="C293" s="30">
        <v>81.78</v>
      </c>
      <c r="D293" s="3" t="s">
        <v>152</v>
      </c>
      <c r="E293" s="249"/>
      <c r="F293" s="72">
        <f t="shared" si="7"/>
        <v>0</v>
      </c>
    </row>
    <row r="294" spans="1:6" ht="12.75">
      <c r="A294" s="55"/>
      <c r="B294" s="39"/>
      <c r="C294" s="30"/>
      <c r="D294" s="3"/>
      <c r="E294" s="249"/>
      <c r="F294" s="72">
        <f t="shared" si="7"/>
        <v>0</v>
      </c>
    </row>
    <row r="295" spans="1:6" ht="12.75">
      <c r="A295" s="55">
        <v>23.8</v>
      </c>
      <c r="B295" s="39" t="s">
        <v>200</v>
      </c>
      <c r="C295" s="30">
        <v>1</v>
      </c>
      <c r="D295" s="3" t="s">
        <v>135</v>
      </c>
      <c r="E295" s="249"/>
      <c r="F295" s="72">
        <f t="shared" si="7"/>
        <v>0</v>
      </c>
    </row>
    <row r="296" spans="1:6" ht="12.75">
      <c r="A296" s="55">
        <v>23.9</v>
      </c>
      <c r="B296" s="39" t="s">
        <v>201</v>
      </c>
      <c r="C296" s="30">
        <v>4</v>
      </c>
      <c r="D296" s="3" t="s">
        <v>135</v>
      </c>
      <c r="E296" s="249"/>
      <c r="F296" s="72">
        <f t="shared" si="7"/>
        <v>0</v>
      </c>
    </row>
    <row r="297" spans="1:6" ht="25.5">
      <c r="A297" s="55">
        <v>23.1</v>
      </c>
      <c r="B297" s="39" t="s">
        <v>319</v>
      </c>
      <c r="C297" s="30">
        <v>2</v>
      </c>
      <c r="D297" s="3" t="s">
        <v>135</v>
      </c>
      <c r="E297" s="249"/>
      <c r="F297" s="72">
        <f t="shared" si="7"/>
        <v>0</v>
      </c>
    </row>
    <row r="298" spans="1:6" ht="25.5">
      <c r="A298" s="55">
        <v>23.11</v>
      </c>
      <c r="B298" s="39" t="s">
        <v>202</v>
      </c>
      <c r="C298" s="30">
        <v>2</v>
      </c>
      <c r="D298" s="3" t="s">
        <v>135</v>
      </c>
      <c r="E298" s="249"/>
      <c r="F298" s="72">
        <f t="shared" si="7"/>
        <v>0</v>
      </c>
    </row>
    <row r="299" spans="1:6" ht="12.75">
      <c r="A299" s="55">
        <v>23.12</v>
      </c>
      <c r="B299" s="39" t="s">
        <v>203</v>
      </c>
      <c r="C299" s="30">
        <v>1</v>
      </c>
      <c r="D299" s="3" t="s">
        <v>135</v>
      </c>
      <c r="E299" s="249"/>
      <c r="F299" s="72">
        <f t="shared" si="7"/>
        <v>0</v>
      </c>
    </row>
    <row r="300" spans="1:6" ht="12.75">
      <c r="A300" s="55"/>
      <c r="B300" s="39"/>
      <c r="C300" s="30"/>
      <c r="D300" s="3"/>
      <c r="E300" s="250"/>
      <c r="F300" s="72">
        <f t="shared" si="7"/>
        <v>0</v>
      </c>
    </row>
    <row r="301" spans="1:6" ht="25.5">
      <c r="A301" s="52">
        <v>23.14</v>
      </c>
      <c r="B301" s="38" t="s">
        <v>738</v>
      </c>
      <c r="C301" s="30"/>
      <c r="D301" s="3"/>
      <c r="E301" s="244"/>
      <c r="F301" s="72">
        <f t="shared" si="7"/>
        <v>0</v>
      </c>
    </row>
    <row r="302" spans="1:6" ht="12.75">
      <c r="A302" s="55" t="s">
        <v>540</v>
      </c>
      <c r="B302" s="92" t="s">
        <v>204</v>
      </c>
      <c r="C302" s="30">
        <v>1</v>
      </c>
      <c r="D302" s="3" t="s">
        <v>135</v>
      </c>
      <c r="E302" s="249"/>
      <c r="F302" s="72">
        <f t="shared" si="7"/>
        <v>0</v>
      </c>
    </row>
    <row r="303" spans="1:6" ht="12.75">
      <c r="A303" s="55" t="s">
        <v>541</v>
      </c>
      <c r="B303" s="92" t="s">
        <v>205</v>
      </c>
      <c r="C303" s="30">
        <v>36</v>
      </c>
      <c r="D303" s="3" t="s">
        <v>135</v>
      </c>
      <c r="E303" s="249"/>
      <c r="F303" s="72">
        <f t="shared" si="7"/>
        <v>0</v>
      </c>
    </row>
    <row r="304" spans="1:6" ht="12.75">
      <c r="A304" s="55" t="s">
        <v>542</v>
      </c>
      <c r="B304" s="92" t="s">
        <v>206</v>
      </c>
      <c r="C304" s="30">
        <v>6</v>
      </c>
      <c r="D304" s="3" t="s">
        <v>135</v>
      </c>
      <c r="E304" s="249"/>
      <c r="F304" s="72">
        <f t="shared" si="7"/>
        <v>0</v>
      </c>
    </row>
    <row r="305" spans="1:6" ht="12.75">
      <c r="A305" s="55" t="s">
        <v>543</v>
      </c>
      <c r="B305" s="92" t="s">
        <v>207</v>
      </c>
      <c r="C305" s="30">
        <v>1</v>
      </c>
      <c r="D305" s="3" t="s">
        <v>135</v>
      </c>
      <c r="E305" s="249"/>
      <c r="F305" s="72">
        <f t="shared" si="7"/>
        <v>0</v>
      </c>
    </row>
    <row r="306" spans="1:6" ht="12.75">
      <c r="A306" s="55" t="s">
        <v>544</v>
      </c>
      <c r="B306" s="92" t="s">
        <v>208</v>
      </c>
      <c r="C306" s="30">
        <v>6</v>
      </c>
      <c r="D306" s="3" t="s">
        <v>135</v>
      </c>
      <c r="E306" s="249"/>
      <c r="F306" s="72">
        <f t="shared" si="7"/>
        <v>0</v>
      </c>
    </row>
    <row r="307" spans="1:6" ht="12.75">
      <c r="A307" s="55" t="s">
        <v>545</v>
      </c>
      <c r="B307" s="92" t="s">
        <v>209</v>
      </c>
      <c r="C307" s="30">
        <v>3</v>
      </c>
      <c r="D307" s="3" t="s">
        <v>135</v>
      </c>
      <c r="E307" s="249"/>
      <c r="F307" s="72">
        <f t="shared" si="7"/>
        <v>0</v>
      </c>
    </row>
    <row r="308" spans="1:6" ht="12.75">
      <c r="A308" s="55" t="s">
        <v>546</v>
      </c>
      <c r="B308" s="92" t="s">
        <v>210</v>
      </c>
      <c r="C308" s="30">
        <v>8</v>
      </c>
      <c r="D308" s="3" t="s">
        <v>135</v>
      </c>
      <c r="E308" s="249"/>
      <c r="F308" s="72">
        <f t="shared" si="7"/>
        <v>0</v>
      </c>
    </row>
    <row r="309" spans="1:6" ht="12.75">
      <c r="A309" s="55" t="s">
        <v>547</v>
      </c>
      <c r="B309" s="92" t="s">
        <v>211</v>
      </c>
      <c r="C309" s="30">
        <v>7</v>
      </c>
      <c r="D309" s="3" t="s">
        <v>135</v>
      </c>
      <c r="E309" s="249"/>
      <c r="F309" s="72">
        <f t="shared" si="7"/>
        <v>0</v>
      </c>
    </row>
    <row r="310" spans="1:6" ht="12.75">
      <c r="A310" s="55" t="s">
        <v>548</v>
      </c>
      <c r="B310" s="92" t="s">
        <v>212</v>
      </c>
      <c r="C310" s="30">
        <v>5</v>
      </c>
      <c r="D310" s="3" t="s">
        <v>135</v>
      </c>
      <c r="E310" s="249"/>
      <c r="F310" s="72">
        <f t="shared" si="7"/>
        <v>0</v>
      </c>
    </row>
    <row r="311" spans="1:6" ht="12.75">
      <c r="A311" s="55" t="s">
        <v>549</v>
      </c>
      <c r="B311" s="92" t="s">
        <v>320</v>
      </c>
      <c r="C311" s="30">
        <v>40</v>
      </c>
      <c r="D311" s="3" t="s">
        <v>354</v>
      </c>
      <c r="E311" s="249"/>
      <c r="F311" s="72">
        <f t="shared" si="7"/>
        <v>0</v>
      </c>
    </row>
    <row r="312" spans="1:6" ht="12.75">
      <c r="A312" s="55" t="s">
        <v>550</v>
      </c>
      <c r="B312" s="93" t="s">
        <v>213</v>
      </c>
      <c r="C312" s="59">
        <v>16</v>
      </c>
      <c r="D312" s="60" t="s">
        <v>135</v>
      </c>
      <c r="E312" s="251"/>
      <c r="F312" s="89">
        <f t="shared" si="7"/>
        <v>0</v>
      </c>
    </row>
    <row r="313" spans="1:6" ht="12.75">
      <c r="A313" s="57" t="s">
        <v>551</v>
      </c>
      <c r="B313" s="94" t="s">
        <v>214</v>
      </c>
      <c r="C313" s="64">
        <v>1</v>
      </c>
      <c r="D313" s="65" t="s">
        <v>135</v>
      </c>
      <c r="E313" s="252"/>
      <c r="F313" s="21">
        <f t="shared" si="7"/>
        <v>0</v>
      </c>
    </row>
    <row r="314" spans="1:6" ht="12.75">
      <c r="A314" s="69" t="s">
        <v>552</v>
      </c>
      <c r="B314" s="92" t="s">
        <v>215</v>
      </c>
      <c r="C314" s="30">
        <v>8</v>
      </c>
      <c r="D314" s="3" t="s">
        <v>135</v>
      </c>
      <c r="E314" s="249"/>
      <c r="F314" s="72">
        <f t="shared" si="7"/>
        <v>0</v>
      </c>
    </row>
    <row r="315" spans="1:6" ht="12.75">
      <c r="A315" s="55" t="s">
        <v>553</v>
      </c>
      <c r="B315" s="92" t="s">
        <v>216</v>
      </c>
      <c r="C315" s="30">
        <v>2</v>
      </c>
      <c r="D315" s="3" t="s">
        <v>135</v>
      </c>
      <c r="E315" s="249"/>
      <c r="F315" s="72">
        <f t="shared" si="7"/>
        <v>0</v>
      </c>
    </row>
    <row r="316" spans="1:6" ht="12.75">
      <c r="A316" s="55" t="s">
        <v>554</v>
      </c>
      <c r="B316" s="92" t="s">
        <v>321</v>
      </c>
      <c r="C316" s="30">
        <v>5</v>
      </c>
      <c r="D316" s="3" t="s">
        <v>82</v>
      </c>
      <c r="E316" s="249"/>
      <c r="F316" s="72">
        <f t="shared" si="7"/>
        <v>0</v>
      </c>
    </row>
    <row r="317" spans="1:6" ht="12.75">
      <c r="A317" s="55" t="s">
        <v>555</v>
      </c>
      <c r="B317" s="92" t="s">
        <v>217</v>
      </c>
      <c r="C317" s="30">
        <v>4</v>
      </c>
      <c r="D317" s="3" t="s">
        <v>135</v>
      </c>
      <c r="E317" s="249"/>
      <c r="F317" s="72">
        <f t="shared" si="7"/>
        <v>0</v>
      </c>
    </row>
    <row r="318" spans="1:6" ht="12.75">
      <c r="A318" s="55" t="s">
        <v>556</v>
      </c>
      <c r="B318" s="92" t="s">
        <v>322</v>
      </c>
      <c r="C318" s="30">
        <v>1</v>
      </c>
      <c r="D318" s="3" t="s">
        <v>135</v>
      </c>
      <c r="E318" s="27"/>
      <c r="F318" s="72">
        <f t="shared" si="7"/>
        <v>0</v>
      </c>
    </row>
    <row r="319" spans="1:6" ht="25.5">
      <c r="A319" s="55" t="s">
        <v>557</v>
      </c>
      <c r="B319" s="95" t="s">
        <v>323</v>
      </c>
      <c r="C319" s="30">
        <v>1</v>
      </c>
      <c r="D319" s="3" t="s">
        <v>135</v>
      </c>
      <c r="E319" s="27"/>
      <c r="F319" s="72">
        <f aca="true" t="shared" si="8" ref="F319:F382">ROUND(C319*E319,2)</f>
        <v>0</v>
      </c>
    </row>
    <row r="320" spans="1:6" ht="12.75">
      <c r="A320" s="55"/>
      <c r="B320" s="39"/>
      <c r="C320" s="30"/>
      <c r="D320" s="3"/>
      <c r="E320" s="27"/>
      <c r="F320" s="72">
        <f t="shared" si="8"/>
        <v>0</v>
      </c>
    </row>
    <row r="321" spans="1:6" ht="12.75">
      <c r="A321" s="52">
        <v>23.15</v>
      </c>
      <c r="B321" s="38" t="s">
        <v>324</v>
      </c>
      <c r="C321" s="30"/>
      <c r="D321" s="3"/>
      <c r="E321" s="27"/>
      <c r="F321" s="72">
        <f t="shared" si="8"/>
        <v>0</v>
      </c>
    </row>
    <row r="322" spans="1:6" ht="12.75">
      <c r="A322" s="55" t="s">
        <v>558</v>
      </c>
      <c r="B322" s="39" t="s">
        <v>739</v>
      </c>
      <c r="C322" s="30">
        <v>12.2</v>
      </c>
      <c r="D322" s="3" t="s">
        <v>6</v>
      </c>
      <c r="E322" s="27"/>
      <c r="F322" s="72">
        <f t="shared" si="8"/>
        <v>0</v>
      </c>
    </row>
    <row r="323" spans="1:6" ht="12.75">
      <c r="A323" s="55" t="s">
        <v>559</v>
      </c>
      <c r="B323" s="39" t="s">
        <v>740</v>
      </c>
      <c r="C323" s="30">
        <v>6</v>
      </c>
      <c r="D323" s="3" t="s">
        <v>135</v>
      </c>
      <c r="E323" s="27"/>
      <c r="F323" s="72">
        <f t="shared" si="8"/>
        <v>0</v>
      </c>
    </row>
    <row r="324" spans="1:6" ht="12.75">
      <c r="A324" s="55" t="s">
        <v>560</v>
      </c>
      <c r="B324" s="39" t="s">
        <v>741</v>
      </c>
      <c r="C324" s="30">
        <v>2</v>
      </c>
      <c r="D324" s="3" t="s">
        <v>135</v>
      </c>
      <c r="E324" s="27"/>
      <c r="F324" s="72">
        <f t="shared" si="8"/>
        <v>0</v>
      </c>
    </row>
    <row r="325" spans="1:6" ht="12.75">
      <c r="A325" s="55" t="s">
        <v>561</v>
      </c>
      <c r="B325" s="88" t="s">
        <v>742</v>
      </c>
      <c r="C325" s="30">
        <v>2</v>
      </c>
      <c r="D325" s="3" t="s">
        <v>135</v>
      </c>
      <c r="E325" s="27"/>
      <c r="F325" s="72">
        <f t="shared" si="8"/>
        <v>0</v>
      </c>
    </row>
    <row r="326" spans="1:6" ht="12.75">
      <c r="A326" s="55"/>
      <c r="B326" s="39"/>
      <c r="C326" s="30"/>
      <c r="D326" s="3"/>
      <c r="E326" s="27"/>
      <c r="F326" s="72">
        <f t="shared" si="8"/>
        <v>0</v>
      </c>
    </row>
    <row r="327" spans="1:6" ht="12.75">
      <c r="A327" s="52">
        <v>23.16</v>
      </c>
      <c r="B327" s="38" t="s">
        <v>227</v>
      </c>
      <c r="C327" s="30"/>
      <c r="D327" s="3"/>
      <c r="E327" s="27"/>
      <c r="F327" s="72">
        <f t="shared" si="8"/>
        <v>0</v>
      </c>
    </row>
    <row r="328" spans="1:6" ht="12.75">
      <c r="A328" s="55" t="s">
        <v>562</v>
      </c>
      <c r="B328" s="39" t="s">
        <v>218</v>
      </c>
      <c r="C328" s="30">
        <v>1</v>
      </c>
      <c r="D328" s="3" t="s">
        <v>135</v>
      </c>
      <c r="E328" s="27"/>
      <c r="F328" s="72">
        <f t="shared" si="8"/>
        <v>0</v>
      </c>
    </row>
    <row r="329" spans="1:6" ht="12.75">
      <c r="A329" s="55" t="s">
        <v>563</v>
      </c>
      <c r="B329" s="39" t="s">
        <v>219</v>
      </c>
      <c r="C329" s="30">
        <v>1</v>
      </c>
      <c r="D329" s="3" t="s">
        <v>135</v>
      </c>
      <c r="E329" s="27"/>
      <c r="F329" s="72">
        <f t="shared" si="8"/>
        <v>0</v>
      </c>
    </row>
    <row r="330" spans="1:6" ht="12.75">
      <c r="A330" s="55" t="s">
        <v>564</v>
      </c>
      <c r="B330" s="39" t="s">
        <v>220</v>
      </c>
      <c r="C330" s="30">
        <v>1</v>
      </c>
      <c r="D330" s="3" t="s">
        <v>135</v>
      </c>
      <c r="E330" s="27"/>
      <c r="F330" s="72">
        <f t="shared" si="8"/>
        <v>0</v>
      </c>
    </row>
    <row r="331" spans="1:6" ht="12.75">
      <c r="A331" s="55" t="s">
        <v>565</v>
      </c>
      <c r="B331" s="39" t="s">
        <v>221</v>
      </c>
      <c r="C331" s="30">
        <v>1</v>
      </c>
      <c r="D331" s="3" t="s">
        <v>135</v>
      </c>
      <c r="E331" s="27"/>
      <c r="F331" s="72">
        <f t="shared" si="8"/>
        <v>0</v>
      </c>
    </row>
    <row r="332" spans="1:6" ht="12.75">
      <c r="A332" s="55" t="s">
        <v>566</v>
      </c>
      <c r="B332" s="39" t="s">
        <v>222</v>
      </c>
      <c r="C332" s="30">
        <v>1</v>
      </c>
      <c r="D332" s="3" t="s">
        <v>135</v>
      </c>
      <c r="E332" s="27"/>
      <c r="F332" s="72">
        <f t="shared" si="8"/>
        <v>0</v>
      </c>
    </row>
    <row r="333" spans="1:6" ht="12.75">
      <c r="A333" s="55" t="s">
        <v>567</v>
      </c>
      <c r="B333" s="39" t="s">
        <v>223</v>
      </c>
      <c r="C333" s="30">
        <v>1</v>
      </c>
      <c r="D333" s="3" t="s">
        <v>135</v>
      </c>
      <c r="E333" s="27"/>
      <c r="F333" s="72">
        <f t="shared" si="8"/>
        <v>0</v>
      </c>
    </row>
    <row r="334" spans="1:6" ht="12.75">
      <c r="A334" s="55" t="s">
        <v>568</v>
      </c>
      <c r="B334" s="39" t="s">
        <v>743</v>
      </c>
      <c r="C334" s="30">
        <v>1</v>
      </c>
      <c r="D334" s="3" t="s">
        <v>135</v>
      </c>
      <c r="E334" s="27"/>
      <c r="F334" s="72">
        <f t="shared" si="8"/>
        <v>0</v>
      </c>
    </row>
    <row r="335" spans="1:6" ht="12.75">
      <c r="A335" s="55" t="s">
        <v>569</v>
      </c>
      <c r="B335" s="36" t="s">
        <v>744</v>
      </c>
      <c r="C335" s="30">
        <v>11.58</v>
      </c>
      <c r="D335" s="3" t="s">
        <v>6</v>
      </c>
      <c r="E335" s="27"/>
      <c r="F335" s="72">
        <f t="shared" si="8"/>
        <v>0</v>
      </c>
    </row>
    <row r="336" spans="1:6" ht="12.75">
      <c r="A336" s="55" t="s">
        <v>570</v>
      </c>
      <c r="B336" s="36" t="s">
        <v>745</v>
      </c>
      <c r="C336" s="30">
        <v>28.95</v>
      </c>
      <c r="D336" s="3" t="s">
        <v>6</v>
      </c>
      <c r="E336" s="27"/>
      <c r="F336" s="72">
        <f t="shared" si="8"/>
        <v>0</v>
      </c>
    </row>
    <row r="337" spans="1:6" ht="12.75">
      <c r="A337" s="55" t="s">
        <v>571</v>
      </c>
      <c r="B337" s="36" t="s">
        <v>746</v>
      </c>
      <c r="C337" s="30">
        <v>144.75</v>
      </c>
      <c r="D337" s="3" t="s">
        <v>6</v>
      </c>
      <c r="E337" s="27"/>
      <c r="F337" s="72">
        <f t="shared" si="8"/>
        <v>0</v>
      </c>
    </row>
    <row r="338" spans="1:6" ht="12.75">
      <c r="A338" s="55" t="s">
        <v>572</v>
      </c>
      <c r="B338" s="39" t="s">
        <v>224</v>
      </c>
      <c r="C338" s="30">
        <v>2</v>
      </c>
      <c r="D338" s="3" t="s">
        <v>135</v>
      </c>
      <c r="E338" s="27"/>
      <c r="F338" s="72">
        <f t="shared" si="8"/>
        <v>0</v>
      </c>
    </row>
    <row r="339" spans="1:6" ht="12.75">
      <c r="A339" s="55" t="s">
        <v>573</v>
      </c>
      <c r="B339" s="36" t="s">
        <v>325</v>
      </c>
      <c r="C339" s="30">
        <v>1</v>
      </c>
      <c r="D339" s="3" t="s">
        <v>135</v>
      </c>
      <c r="E339" s="27"/>
      <c r="F339" s="72">
        <f t="shared" si="8"/>
        <v>0</v>
      </c>
    </row>
    <row r="340" spans="1:6" ht="12.75">
      <c r="A340" s="55" t="s">
        <v>574</v>
      </c>
      <c r="B340" s="36" t="s">
        <v>225</v>
      </c>
      <c r="C340" s="30">
        <v>1</v>
      </c>
      <c r="D340" s="3" t="s">
        <v>135</v>
      </c>
      <c r="E340" s="27"/>
      <c r="F340" s="72">
        <f t="shared" si="8"/>
        <v>0</v>
      </c>
    </row>
    <row r="341" spans="1:6" ht="12.75">
      <c r="A341" s="55" t="s">
        <v>575</v>
      </c>
      <c r="B341" s="39" t="s">
        <v>226</v>
      </c>
      <c r="C341" s="30">
        <v>1</v>
      </c>
      <c r="D341" s="3" t="s">
        <v>135</v>
      </c>
      <c r="E341" s="27"/>
      <c r="F341" s="72">
        <f t="shared" si="8"/>
        <v>0</v>
      </c>
    </row>
    <row r="342" spans="1:6" ht="12.75">
      <c r="A342" s="55"/>
      <c r="B342" s="39"/>
      <c r="C342" s="30"/>
      <c r="D342" s="3"/>
      <c r="E342" s="27"/>
      <c r="F342" s="72">
        <f t="shared" si="8"/>
        <v>0</v>
      </c>
    </row>
    <row r="343" spans="1:6" ht="12.75">
      <c r="A343" s="52">
        <v>23.17</v>
      </c>
      <c r="B343" s="38" t="s">
        <v>233</v>
      </c>
      <c r="C343" s="30"/>
      <c r="D343" s="3"/>
      <c r="E343" s="27"/>
      <c r="F343" s="72">
        <f t="shared" si="8"/>
        <v>0</v>
      </c>
    </row>
    <row r="344" spans="1:6" ht="12.75">
      <c r="A344" s="55" t="s">
        <v>576</v>
      </c>
      <c r="B344" s="39" t="s">
        <v>234</v>
      </c>
      <c r="C344" s="30">
        <v>2</v>
      </c>
      <c r="D344" s="3" t="s">
        <v>135</v>
      </c>
      <c r="E344" s="27"/>
      <c r="F344" s="72">
        <f t="shared" si="8"/>
        <v>0</v>
      </c>
    </row>
    <row r="345" spans="1:6" ht="12.75">
      <c r="A345" s="55" t="s">
        <v>577</v>
      </c>
      <c r="B345" s="39" t="s">
        <v>235</v>
      </c>
      <c r="C345" s="30">
        <v>1</v>
      </c>
      <c r="D345" s="3" t="s">
        <v>135</v>
      </c>
      <c r="E345" s="27"/>
      <c r="F345" s="72">
        <f t="shared" si="8"/>
        <v>0</v>
      </c>
    </row>
    <row r="346" spans="1:6" ht="12.75">
      <c r="A346" s="55" t="s">
        <v>578</v>
      </c>
      <c r="B346" s="39" t="s">
        <v>228</v>
      </c>
      <c r="C346" s="30">
        <v>12</v>
      </c>
      <c r="D346" s="3" t="s">
        <v>135</v>
      </c>
      <c r="E346" s="27"/>
      <c r="F346" s="72">
        <f t="shared" si="8"/>
        <v>0</v>
      </c>
    </row>
    <row r="347" spans="1:6" s="35" customFormat="1" ht="12.75">
      <c r="A347" s="55" t="s">
        <v>579</v>
      </c>
      <c r="B347" s="39" t="s">
        <v>326</v>
      </c>
      <c r="C347" s="30">
        <v>8</v>
      </c>
      <c r="D347" s="3" t="s">
        <v>135</v>
      </c>
      <c r="E347" s="27"/>
      <c r="F347" s="72">
        <f t="shared" si="8"/>
        <v>0</v>
      </c>
    </row>
    <row r="348" spans="1:6" ht="12.75">
      <c r="A348" s="55" t="s">
        <v>580</v>
      </c>
      <c r="B348" s="36" t="s">
        <v>229</v>
      </c>
      <c r="C348" s="30">
        <v>9</v>
      </c>
      <c r="D348" s="3" t="s">
        <v>135</v>
      </c>
      <c r="E348" s="27"/>
      <c r="F348" s="72">
        <f t="shared" si="8"/>
        <v>0</v>
      </c>
    </row>
    <row r="349" spans="1:6" s="96" customFormat="1" ht="12.75">
      <c r="A349" s="55" t="s">
        <v>581</v>
      </c>
      <c r="B349" s="39" t="s">
        <v>230</v>
      </c>
      <c r="C349" s="30">
        <v>1</v>
      </c>
      <c r="D349" s="3" t="s">
        <v>135</v>
      </c>
      <c r="E349" s="27"/>
      <c r="F349" s="72">
        <f t="shared" si="8"/>
        <v>0</v>
      </c>
    </row>
    <row r="350" spans="1:6" s="96" customFormat="1" ht="12.75">
      <c r="A350" s="55" t="s">
        <v>582</v>
      </c>
      <c r="B350" s="39" t="s">
        <v>231</v>
      </c>
      <c r="C350" s="30">
        <v>12</v>
      </c>
      <c r="D350" s="3" t="s">
        <v>135</v>
      </c>
      <c r="E350" s="27"/>
      <c r="F350" s="72">
        <f t="shared" si="8"/>
        <v>0</v>
      </c>
    </row>
    <row r="351" spans="1:6" s="96" customFormat="1" ht="12.75">
      <c r="A351" s="55" t="s">
        <v>583</v>
      </c>
      <c r="B351" s="39" t="s">
        <v>232</v>
      </c>
      <c r="C351" s="30">
        <v>1</v>
      </c>
      <c r="D351" s="3" t="s">
        <v>135</v>
      </c>
      <c r="E351" s="27"/>
      <c r="F351" s="72">
        <f t="shared" si="8"/>
        <v>0</v>
      </c>
    </row>
    <row r="352" spans="1:6" s="96" customFormat="1" ht="12.75">
      <c r="A352" s="55"/>
      <c r="B352" s="39"/>
      <c r="C352" s="30"/>
      <c r="D352" s="3"/>
      <c r="E352" s="27"/>
      <c r="F352" s="72">
        <f t="shared" si="8"/>
        <v>0</v>
      </c>
    </row>
    <row r="353" spans="1:6" s="96" customFormat="1" ht="12.75">
      <c r="A353" s="52">
        <v>23.18</v>
      </c>
      <c r="B353" s="38" t="s">
        <v>237</v>
      </c>
      <c r="C353" s="30"/>
      <c r="D353" s="3"/>
      <c r="E353" s="27"/>
      <c r="F353" s="72">
        <f t="shared" si="8"/>
        <v>0</v>
      </c>
    </row>
    <row r="354" spans="1:6" s="96" customFormat="1" ht="25.5">
      <c r="A354" s="48" t="s">
        <v>584</v>
      </c>
      <c r="B354" s="39" t="s">
        <v>327</v>
      </c>
      <c r="C354" s="30">
        <v>5.81</v>
      </c>
      <c r="D354" s="3" t="s">
        <v>6</v>
      </c>
      <c r="E354" s="27"/>
      <c r="F354" s="72">
        <f t="shared" si="8"/>
        <v>0</v>
      </c>
    </row>
    <row r="355" spans="1:6" s="96" customFormat="1" ht="25.5">
      <c r="A355" s="48" t="s">
        <v>585</v>
      </c>
      <c r="B355" s="39" t="s">
        <v>328</v>
      </c>
      <c r="C355" s="30">
        <v>5.81</v>
      </c>
      <c r="D355" s="3" t="s">
        <v>6</v>
      </c>
      <c r="E355" s="27"/>
      <c r="F355" s="72">
        <f t="shared" si="8"/>
        <v>0</v>
      </c>
    </row>
    <row r="356" spans="1:6" s="96" customFormat="1" ht="12.75">
      <c r="A356" s="48" t="s">
        <v>586</v>
      </c>
      <c r="B356" s="39" t="s">
        <v>236</v>
      </c>
      <c r="C356" s="30">
        <v>4.36</v>
      </c>
      <c r="D356" s="3" t="s">
        <v>151</v>
      </c>
      <c r="E356" s="27"/>
      <c r="F356" s="72">
        <f t="shared" si="8"/>
        <v>0</v>
      </c>
    </row>
    <row r="357" spans="1:6" s="96" customFormat="1" ht="12.75">
      <c r="A357" s="55"/>
      <c r="B357" s="39"/>
      <c r="C357" s="30"/>
      <c r="D357" s="3"/>
      <c r="E357" s="27"/>
      <c r="F357" s="72">
        <f t="shared" si="8"/>
        <v>0</v>
      </c>
    </row>
    <row r="358" spans="1:6" s="96" customFormat="1" ht="12.75">
      <c r="A358" s="52">
        <v>23.19</v>
      </c>
      <c r="B358" s="38" t="s">
        <v>245</v>
      </c>
      <c r="C358" s="30"/>
      <c r="D358" s="3"/>
      <c r="E358" s="27"/>
      <c r="F358" s="72">
        <f t="shared" si="8"/>
        <v>0</v>
      </c>
    </row>
    <row r="359" spans="1:6" s="96" customFormat="1" ht="12.75">
      <c r="A359" s="55" t="s">
        <v>587</v>
      </c>
      <c r="B359" s="39" t="s">
        <v>329</v>
      </c>
      <c r="C359" s="30">
        <v>1</v>
      </c>
      <c r="D359" s="3" t="s">
        <v>135</v>
      </c>
      <c r="E359" s="27"/>
      <c r="F359" s="72">
        <f t="shared" si="8"/>
        <v>0</v>
      </c>
    </row>
    <row r="360" spans="1:6" s="96" customFormat="1" ht="12.75">
      <c r="A360" s="55" t="s">
        <v>588</v>
      </c>
      <c r="B360" s="39" t="s">
        <v>238</v>
      </c>
      <c r="C360" s="30">
        <v>1</v>
      </c>
      <c r="D360" s="3" t="s">
        <v>135</v>
      </c>
      <c r="E360" s="27"/>
      <c r="F360" s="72">
        <f t="shared" si="8"/>
        <v>0</v>
      </c>
    </row>
    <row r="361" spans="1:6" s="96" customFormat="1" ht="12.75">
      <c r="A361" s="55" t="s">
        <v>589</v>
      </c>
      <c r="B361" s="39" t="s">
        <v>239</v>
      </c>
      <c r="C361" s="30">
        <v>1</v>
      </c>
      <c r="D361" s="3" t="s">
        <v>135</v>
      </c>
      <c r="E361" s="27"/>
      <c r="F361" s="72">
        <f t="shared" si="8"/>
        <v>0</v>
      </c>
    </row>
    <row r="362" spans="1:6" s="96" customFormat="1" ht="12.75">
      <c r="A362" s="57" t="s">
        <v>590</v>
      </c>
      <c r="B362" s="58" t="s">
        <v>240</v>
      </c>
      <c r="C362" s="59">
        <v>2</v>
      </c>
      <c r="D362" s="60" t="s">
        <v>135</v>
      </c>
      <c r="E362" s="61"/>
      <c r="F362" s="89">
        <f t="shared" si="8"/>
        <v>0</v>
      </c>
    </row>
    <row r="363" spans="1:6" s="96" customFormat="1" ht="12.75">
      <c r="A363" s="55" t="s">
        <v>591</v>
      </c>
      <c r="B363" s="39" t="s">
        <v>241</v>
      </c>
      <c r="C363" s="30">
        <v>2</v>
      </c>
      <c r="D363" s="3" t="s">
        <v>135</v>
      </c>
      <c r="E363" s="27"/>
      <c r="F363" s="72">
        <f t="shared" si="8"/>
        <v>0</v>
      </c>
    </row>
    <row r="364" spans="1:6" s="96" customFormat="1" ht="12.75">
      <c r="A364" s="55" t="s">
        <v>592</v>
      </c>
      <c r="B364" s="39" t="s">
        <v>242</v>
      </c>
      <c r="C364" s="30">
        <v>12</v>
      </c>
      <c r="D364" s="3" t="s">
        <v>135</v>
      </c>
      <c r="E364" s="27"/>
      <c r="F364" s="72">
        <f t="shared" si="8"/>
        <v>0</v>
      </c>
    </row>
    <row r="365" spans="1:6" s="96" customFormat="1" ht="12.75">
      <c r="A365" s="55" t="s">
        <v>593</v>
      </c>
      <c r="B365" s="39" t="s">
        <v>243</v>
      </c>
      <c r="C365" s="30">
        <v>2</v>
      </c>
      <c r="D365" s="3" t="s">
        <v>135</v>
      </c>
      <c r="E365" s="27"/>
      <c r="F365" s="72">
        <f t="shared" si="8"/>
        <v>0</v>
      </c>
    </row>
    <row r="366" spans="1:6" s="96" customFormat="1" ht="12.75">
      <c r="A366" s="55" t="s">
        <v>594</v>
      </c>
      <c r="B366" s="39" t="s">
        <v>244</v>
      </c>
      <c r="C366" s="30">
        <v>1</v>
      </c>
      <c r="D366" s="3" t="s">
        <v>135</v>
      </c>
      <c r="E366" s="27"/>
      <c r="F366" s="72">
        <f t="shared" si="8"/>
        <v>0</v>
      </c>
    </row>
    <row r="367" spans="1:6" s="96" customFormat="1" ht="12.75">
      <c r="A367" s="55"/>
      <c r="B367" s="39"/>
      <c r="C367" s="30"/>
      <c r="D367" s="3"/>
      <c r="E367" s="27"/>
      <c r="F367" s="72">
        <f t="shared" si="8"/>
        <v>0</v>
      </c>
    </row>
    <row r="368" spans="1:6" s="96" customFormat="1" ht="12.75">
      <c r="A368" s="52">
        <v>23.2</v>
      </c>
      <c r="B368" s="38" t="s">
        <v>246</v>
      </c>
      <c r="C368" s="30"/>
      <c r="D368" s="3"/>
      <c r="E368" s="27"/>
      <c r="F368" s="72">
        <f t="shared" si="8"/>
        <v>0</v>
      </c>
    </row>
    <row r="369" spans="1:6" s="96" customFormat="1" ht="12.75">
      <c r="A369" s="55" t="s">
        <v>595</v>
      </c>
      <c r="B369" s="39" t="s">
        <v>247</v>
      </c>
      <c r="C369" s="30">
        <v>3</v>
      </c>
      <c r="D369" s="3" t="s">
        <v>135</v>
      </c>
      <c r="E369" s="27"/>
      <c r="F369" s="72">
        <f t="shared" si="8"/>
        <v>0</v>
      </c>
    </row>
    <row r="370" spans="1:6" s="96" customFormat="1" ht="12.75">
      <c r="A370" s="55" t="s">
        <v>596</v>
      </c>
      <c r="B370" s="39" t="s">
        <v>248</v>
      </c>
      <c r="C370" s="30">
        <v>1</v>
      </c>
      <c r="D370" s="3" t="s">
        <v>135</v>
      </c>
      <c r="E370" s="27"/>
      <c r="F370" s="72">
        <f t="shared" si="8"/>
        <v>0</v>
      </c>
    </row>
    <row r="371" spans="1:6" s="96" customFormat="1" ht="12.75">
      <c r="A371" s="55" t="s">
        <v>597</v>
      </c>
      <c r="B371" s="39" t="s">
        <v>330</v>
      </c>
      <c r="C371" s="30">
        <v>1</v>
      </c>
      <c r="D371" s="3" t="s">
        <v>135</v>
      </c>
      <c r="E371" s="27"/>
      <c r="F371" s="72">
        <f t="shared" si="8"/>
        <v>0</v>
      </c>
    </row>
    <row r="372" spans="1:6" s="96" customFormat="1" ht="12.75">
      <c r="A372" s="55"/>
      <c r="B372" s="39"/>
      <c r="C372" s="30"/>
      <c r="D372" s="3"/>
      <c r="E372" s="27"/>
      <c r="F372" s="72">
        <f t="shared" si="8"/>
        <v>0</v>
      </c>
    </row>
    <row r="373" spans="1:6" s="96" customFormat="1" ht="12.75">
      <c r="A373" s="52">
        <v>23.21</v>
      </c>
      <c r="B373" s="38" t="s">
        <v>259</v>
      </c>
      <c r="C373" s="30"/>
      <c r="D373" s="3"/>
      <c r="E373" s="27"/>
      <c r="F373" s="72">
        <f t="shared" si="8"/>
        <v>0</v>
      </c>
    </row>
    <row r="374" spans="1:6" s="96" customFormat="1" ht="12.75">
      <c r="A374" s="55" t="s">
        <v>598</v>
      </c>
      <c r="B374" s="39" t="s">
        <v>331</v>
      </c>
      <c r="C374" s="30">
        <v>2</v>
      </c>
      <c r="D374" s="3" t="s">
        <v>135</v>
      </c>
      <c r="E374" s="27"/>
      <c r="F374" s="72">
        <f t="shared" si="8"/>
        <v>0</v>
      </c>
    </row>
    <row r="375" spans="1:6" s="96" customFormat="1" ht="12.75">
      <c r="A375" s="55" t="s">
        <v>599</v>
      </c>
      <c r="B375" s="39" t="s">
        <v>249</v>
      </c>
      <c r="C375" s="30">
        <v>4</v>
      </c>
      <c r="D375" s="3" t="s">
        <v>135</v>
      </c>
      <c r="E375" s="27"/>
      <c r="F375" s="72">
        <f t="shared" si="8"/>
        <v>0</v>
      </c>
    </row>
    <row r="376" spans="1:6" s="96" customFormat="1" ht="12.75">
      <c r="A376" s="55" t="s">
        <v>600</v>
      </c>
      <c r="B376" s="39" t="s">
        <v>332</v>
      </c>
      <c r="C376" s="30">
        <v>4</v>
      </c>
      <c r="D376" s="3" t="s">
        <v>135</v>
      </c>
      <c r="E376" s="27"/>
      <c r="F376" s="72">
        <f t="shared" si="8"/>
        <v>0</v>
      </c>
    </row>
    <row r="377" spans="1:6" s="96" customFormat="1" ht="12.75">
      <c r="A377" s="55" t="s">
        <v>601</v>
      </c>
      <c r="B377" s="39" t="s">
        <v>250</v>
      </c>
      <c r="C377" s="30">
        <v>2</v>
      </c>
      <c r="D377" s="3" t="s">
        <v>135</v>
      </c>
      <c r="E377" s="27"/>
      <c r="F377" s="72">
        <f t="shared" si="8"/>
        <v>0</v>
      </c>
    </row>
    <row r="378" spans="1:6" s="96" customFormat="1" ht="12.75">
      <c r="A378" s="55" t="s">
        <v>602</v>
      </c>
      <c r="B378" s="39" t="s">
        <v>251</v>
      </c>
      <c r="C378" s="30">
        <v>2</v>
      </c>
      <c r="D378" s="3" t="s">
        <v>135</v>
      </c>
      <c r="E378" s="27"/>
      <c r="F378" s="72">
        <f t="shared" si="8"/>
        <v>0</v>
      </c>
    </row>
    <row r="379" spans="1:6" s="96" customFormat="1" ht="12.75">
      <c r="A379" s="55" t="s">
        <v>603</v>
      </c>
      <c r="B379" s="39" t="s">
        <v>252</v>
      </c>
      <c r="C379" s="30">
        <v>2</v>
      </c>
      <c r="D379" s="3" t="s">
        <v>135</v>
      </c>
      <c r="E379" s="27"/>
      <c r="F379" s="72">
        <f t="shared" si="8"/>
        <v>0</v>
      </c>
    </row>
    <row r="380" spans="1:6" s="96" customFormat="1" ht="12.75">
      <c r="A380" s="55" t="s">
        <v>604</v>
      </c>
      <c r="B380" s="39" t="s">
        <v>333</v>
      </c>
      <c r="C380" s="30">
        <v>260</v>
      </c>
      <c r="D380" s="3" t="s">
        <v>82</v>
      </c>
      <c r="E380" s="27"/>
      <c r="F380" s="72">
        <f t="shared" si="8"/>
        <v>0</v>
      </c>
    </row>
    <row r="381" spans="1:6" s="96" customFormat="1" ht="12.75">
      <c r="A381" s="55" t="s">
        <v>605</v>
      </c>
      <c r="B381" s="39" t="s">
        <v>253</v>
      </c>
      <c r="C381" s="30">
        <v>2</v>
      </c>
      <c r="D381" s="3" t="s">
        <v>135</v>
      </c>
      <c r="E381" s="27"/>
      <c r="F381" s="72">
        <f t="shared" si="8"/>
        <v>0</v>
      </c>
    </row>
    <row r="382" spans="1:6" s="96" customFormat="1" ht="12.75">
      <c r="A382" s="55" t="s">
        <v>606</v>
      </c>
      <c r="B382" s="39" t="s">
        <v>254</v>
      </c>
      <c r="C382" s="30">
        <v>2</v>
      </c>
      <c r="D382" s="3" t="s">
        <v>135</v>
      </c>
      <c r="E382" s="27"/>
      <c r="F382" s="72">
        <f t="shared" si="8"/>
        <v>0</v>
      </c>
    </row>
    <row r="383" spans="1:6" s="96" customFormat="1" ht="12.75">
      <c r="A383" s="55" t="s">
        <v>607</v>
      </c>
      <c r="B383" s="39" t="s">
        <v>255</v>
      </c>
      <c r="C383" s="30">
        <v>1</v>
      </c>
      <c r="D383" s="3" t="s">
        <v>83</v>
      </c>
      <c r="E383" s="27"/>
      <c r="F383" s="72">
        <f aca="true" t="shared" si="9" ref="F383:F390">ROUND(C383*E383,2)</f>
        <v>0</v>
      </c>
    </row>
    <row r="384" spans="1:6" s="96" customFormat="1" ht="12.75">
      <c r="A384" s="55" t="s">
        <v>608</v>
      </c>
      <c r="B384" s="39" t="s">
        <v>256</v>
      </c>
      <c r="C384" s="30">
        <v>2</v>
      </c>
      <c r="D384" s="3" t="s">
        <v>135</v>
      </c>
      <c r="E384" s="27"/>
      <c r="F384" s="72">
        <f t="shared" si="9"/>
        <v>0</v>
      </c>
    </row>
    <row r="385" spans="1:6" s="96" customFormat="1" ht="12.75">
      <c r="A385" s="55" t="s">
        <v>609</v>
      </c>
      <c r="B385" s="39" t="s">
        <v>257</v>
      </c>
      <c r="C385" s="30">
        <v>2</v>
      </c>
      <c r="D385" s="3" t="s">
        <v>135</v>
      </c>
      <c r="E385" s="27"/>
      <c r="F385" s="72">
        <f t="shared" si="9"/>
        <v>0</v>
      </c>
    </row>
    <row r="386" spans="1:6" s="96" customFormat="1" ht="12.75">
      <c r="A386" s="55" t="s">
        <v>610</v>
      </c>
      <c r="B386" s="39" t="s">
        <v>258</v>
      </c>
      <c r="C386" s="30">
        <v>2</v>
      </c>
      <c r="D386" s="3" t="s">
        <v>135</v>
      </c>
      <c r="E386" s="27"/>
      <c r="F386" s="72">
        <f t="shared" si="9"/>
        <v>0</v>
      </c>
    </row>
    <row r="387" spans="1:6" s="96" customFormat="1" ht="12.75">
      <c r="A387" s="55"/>
      <c r="B387" s="39"/>
      <c r="C387" s="30"/>
      <c r="D387" s="3"/>
      <c r="E387" s="27"/>
      <c r="F387" s="72">
        <f t="shared" si="9"/>
        <v>0</v>
      </c>
    </row>
    <row r="388" spans="1:6" s="96" customFormat="1" ht="12.75">
      <c r="A388" s="52" t="s">
        <v>502</v>
      </c>
      <c r="B388" s="36" t="s">
        <v>260</v>
      </c>
      <c r="C388" s="30">
        <v>1</v>
      </c>
      <c r="D388" s="3" t="s">
        <v>84</v>
      </c>
      <c r="E388" s="27"/>
      <c r="F388" s="72">
        <f t="shared" si="9"/>
        <v>0</v>
      </c>
    </row>
    <row r="389" spans="1:6" s="96" customFormat="1" ht="12.75">
      <c r="A389" s="52" t="s">
        <v>503</v>
      </c>
      <c r="B389" s="36" t="s">
        <v>261</v>
      </c>
      <c r="C389" s="30">
        <v>1</v>
      </c>
      <c r="D389" s="3" t="s">
        <v>135</v>
      </c>
      <c r="E389" s="27"/>
      <c r="F389" s="72">
        <f t="shared" si="9"/>
        <v>0</v>
      </c>
    </row>
    <row r="390" spans="1:6" s="96" customFormat="1" ht="12.75">
      <c r="A390" s="52" t="s">
        <v>611</v>
      </c>
      <c r="B390" s="36" t="s">
        <v>431</v>
      </c>
      <c r="C390" s="30"/>
      <c r="D390" s="97" t="s">
        <v>151</v>
      </c>
      <c r="E390" s="27"/>
      <c r="F390" s="72">
        <f t="shared" si="9"/>
        <v>0</v>
      </c>
    </row>
    <row r="391" spans="1:6" s="96" customFormat="1" ht="12.75">
      <c r="A391" s="98"/>
      <c r="B391" s="99" t="s">
        <v>85</v>
      </c>
      <c r="C391" s="100"/>
      <c r="D391" s="101"/>
      <c r="E391" s="255"/>
      <c r="F391" s="102">
        <f>SUM(F30:F390)</f>
        <v>0</v>
      </c>
    </row>
    <row r="392" spans="1:6" s="96" customFormat="1" ht="12.75">
      <c r="A392" s="55"/>
      <c r="B392" s="90"/>
      <c r="C392" s="53"/>
      <c r="D392" s="51"/>
      <c r="E392" s="256"/>
      <c r="F392" s="72">
        <f aca="true" t="shared" si="10" ref="F392:F403">ROUND(C392*E392,2)</f>
        <v>0</v>
      </c>
    </row>
    <row r="393" spans="1:6" s="96" customFormat="1" ht="25.5">
      <c r="A393" s="22" t="s">
        <v>93</v>
      </c>
      <c r="B393" s="29" t="s">
        <v>747</v>
      </c>
      <c r="C393" s="31"/>
      <c r="D393" s="31"/>
      <c r="E393" s="257"/>
      <c r="F393" s="27">
        <f t="shared" si="10"/>
        <v>0</v>
      </c>
    </row>
    <row r="394" spans="1:6" s="96" customFormat="1" ht="12.75">
      <c r="A394" s="22"/>
      <c r="B394" s="23"/>
      <c r="C394" s="31"/>
      <c r="D394" s="31"/>
      <c r="E394" s="27"/>
      <c r="F394" s="27">
        <f t="shared" si="10"/>
        <v>0</v>
      </c>
    </row>
    <row r="395" spans="1:6" s="96" customFormat="1" ht="12.75">
      <c r="A395" s="52">
        <v>1</v>
      </c>
      <c r="B395" s="29" t="s">
        <v>89</v>
      </c>
      <c r="C395" s="31"/>
      <c r="D395" s="31"/>
      <c r="E395" s="27"/>
      <c r="F395" s="27">
        <f t="shared" si="10"/>
        <v>0</v>
      </c>
    </row>
    <row r="396" spans="1:6" s="96" customFormat="1" ht="12.75">
      <c r="A396" s="55">
        <v>1.1</v>
      </c>
      <c r="B396" s="39" t="s">
        <v>334</v>
      </c>
      <c r="C396" s="30">
        <v>176.4</v>
      </c>
      <c r="D396" s="31" t="s">
        <v>150</v>
      </c>
      <c r="E396" s="27"/>
      <c r="F396" s="27">
        <f t="shared" si="10"/>
        <v>0</v>
      </c>
    </row>
    <row r="397" spans="1:6" s="96" customFormat="1" ht="12.75">
      <c r="A397" s="55">
        <v>1.2</v>
      </c>
      <c r="B397" s="39" t="s">
        <v>335</v>
      </c>
      <c r="C397" s="30">
        <v>276.49</v>
      </c>
      <c r="D397" s="31" t="s">
        <v>150</v>
      </c>
      <c r="E397" s="27"/>
      <c r="F397" s="27">
        <f t="shared" si="10"/>
        <v>0</v>
      </c>
    </row>
    <row r="398" spans="1:6" s="96" customFormat="1" ht="25.5">
      <c r="A398" s="55">
        <v>1.3</v>
      </c>
      <c r="B398" s="39" t="s">
        <v>119</v>
      </c>
      <c r="C398" s="30">
        <v>458.61</v>
      </c>
      <c r="D398" s="31" t="s">
        <v>150</v>
      </c>
      <c r="E398" s="27"/>
      <c r="F398" s="27">
        <f t="shared" si="10"/>
        <v>0</v>
      </c>
    </row>
    <row r="399" spans="1:6" s="96" customFormat="1" ht="12.75">
      <c r="A399" s="55"/>
      <c r="B399" s="39"/>
      <c r="C399" s="30"/>
      <c r="D399" s="31"/>
      <c r="E399" s="27"/>
      <c r="F399" s="27">
        <f t="shared" si="10"/>
        <v>0</v>
      </c>
    </row>
    <row r="400" spans="1:6" s="96" customFormat="1" ht="17.25">
      <c r="A400" s="52">
        <v>2</v>
      </c>
      <c r="B400" s="29" t="s">
        <v>748</v>
      </c>
      <c r="C400" s="30"/>
      <c r="D400" s="31"/>
      <c r="E400" s="27"/>
      <c r="F400" s="27">
        <f t="shared" si="10"/>
        <v>0</v>
      </c>
    </row>
    <row r="401" spans="1:6" s="96" customFormat="1" ht="12.75">
      <c r="A401" s="55">
        <v>2.1</v>
      </c>
      <c r="B401" s="36" t="s">
        <v>417</v>
      </c>
      <c r="C401" s="30">
        <v>0.74</v>
      </c>
      <c r="D401" s="31" t="s">
        <v>150</v>
      </c>
      <c r="E401" s="27"/>
      <c r="F401" s="27">
        <f t="shared" si="10"/>
        <v>0</v>
      </c>
    </row>
    <row r="402" spans="1:6" s="96" customFormat="1" ht="12.75">
      <c r="A402" s="55">
        <v>2.2</v>
      </c>
      <c r="B402" s="36" t="s">
        <v>418</v>
      </c>
      <c r="C402" s="30">
        <v>3.5</v>
      </c>
      <c r="D402" s="31" t="s">
        <v>150</v>
      </c>
      <c r="E402" s="27"/>
      <c r="F402" s="27">
        <f t="shared" si="10"/>
        <v>0</v>
      </c>
    </row>
    <row r="403" spans="1:6" s="96" customFormat="1" ht="12.75">
      <c r="A403" s="55">
        <v>2.3</v>
      </c>
      <c r="B403" s="36" t="s">
        <v>419</v>
      </c>
      <c r="C403" s="30">
        <v>60.77</v>
      </c>
      <c r="D403" s="31" t="s">
        <v>150</v>
      </c>
      <c r="E403" s="27"/>
      <c r="F403" s="27">
        <f t="shared" si="10"/>
        <v>0</v>
      </c>
    </row>
    <row r="404" spans="1:6" s="96" customFormat="1" ht="12.75">
      <c r="A404" s="55"/>
      <c r="B404" s="36"/>
      <c r="C404" s="30"/>
      <c r="D404" s="31"/>
      <c r="E404" s="27"/>
      <c r="F404" s="27"/>
    </row>
    <row r="405" spans="1:6" s="96" customFormat="1" ht="38.25">
      <c r="A405" s="52">
        <v>3</v>
      </c>
      <c r="B405" s="29" t="s">
        <v>749</v>
      </c>
      <c r="C405" s="30"/>
      <c r="D405" s="31"/>
      <c r="E405" s="27"/>
      <c r="F405" s="27">
        <f aca="true" t="shared" si="11" ref="F405:F448">ROUND(C405*E405,2)</f>
        <v>0</v>
      </c>
    </row>
    <row r="406" spans="1:6" s="96" customFormat="1" ht="12.75">
      <c r="A406" s="55">
        <v>3.1</v>
      </c>
      <c r="B406" s="36" t="s">
        <v>382</v>
      </c>
      <c r="C406" s="30">
        <v>42.15</v>
      </c>
      <c r="D406" s="31" t="s">
        <v>6</v>
      </c>
      <c r="E406" s="27"/>
      <c r="F406" s="27">
        <f t="shared" si="11"/>
        <v>0</v>
      </c>
    </row>
    <row r="407" spans="1:6" s="96" customFormat="1" ht="12.75">
      <c r="A407" s="55">
        <v>3.2</v>
      </c>
      <c r="B407" s="36" t="s">
        <v>383</v>
      </c>
      <c r="C407" s="30">
        <v>9</v>
      </c>
      <c r="D407" s="31" t="s">
        <v>6</v>
      </c>
      <c r="E407" s="27"/>
      <c r="F407" s="27">
        <f t="shared" si="11"/>
        <v>0</v>
      </c>
    </row>
    <row r="408" spans="1:6" s="96" customFormat="1" ht="12.75">
      <c r="A408" s="55">
        <v>3.3</v>
      </c>
      <c r="B408" s="36" t="s">
        <v>384</v>
      </c>
      <c r="C408" s="30">
        <v>39.8</v>
      </c>
      <c r="D408" s="31" t="s">
        <v>6</v>
      </c>
      <c r="E408" s="27"/>
      <c r="F408" s="27">
        <f t="shared" si="11"/>
        <v>0</v>
      </c>
    </row>
    <row r="409" spans="1:6" s="96" customFormat="1" ht="12.75">
      <c r="A409" s="55">
        <v>3.4</v>
      </c>
      <c r="B409" s="36" t="s">
        <v>385</v>
      </c>
      <c r="C409" s="30">
        <v>7.4</v>
      </c>
      <c r="D409" s="31" t="s">
        <v>6</v>
      </c>
      <c r="E409" s="27"/>
      <c r="F409" s="27">
        <f t="shared" si="11"/>
        <v>0</v>
      </c>
    </row>
    <row r="410" spans="1:6" s="96" customFormat="1" ht="12.75">
      <c r="A410" s="55">
        <v>3.5</v>
      </c>
      <c r="B410" s="36" t="s">
        <v>386</v>
      </c>
      <c r="C410" s="30">
        <v>34.4</v>
      </c>
      <c r="D410" s="31" t="s">
        <v>6</v>
      </c>
      <c r="E410" s="27"/>
      <c r="F410" s="27">
        <f t="shared" si="11"/>
        <v>0</v>
      </c>
    </row>
    <row r="411" spans="1:6" s="96" customFormat="1" ht="12.75">
      <c r="A411" s="57">
        <v>3.6</v>
      </c>
      <c r="B411" s="104" t="s">
        <v>374</v>
      </c>
      <c r="C411" s="59">
        <v>2</v>
      </c>
      <c r="D411" s="105" t="s">
        <v>135</v>
      </c>
      <c r="E411" s="61"/>
      <c r="F411" s="61">
        <f t="shared" si="11"/>
        <v>0</v>
      </c>
    </row>
    <row r="412" spans="1:6" s="96" customFormat="1" ht="12.75">
      <c r="A412" s="69">
        <v>3.7</v>
      </c>
      <c r="B412" s="106" t="s">
        <v>387</v>
      </c>
      <c r="C412" s="64">
        <v>3</v>
      </c>
      <c r="D412" s="107" t="s">
        <v>135</v>
      </c>
      <c r="E412" s="66"/>
      <c r="F412" s="66">
        <f t="shared" si="11"/>
        <v>0</v>
      </c>
    </row>
    <row r="413" spans="1:6" s="96" customFormat="1" ht="12.75">
      <c r="A413" s="55">
        <v>3.8</v>
      </c>
      <c r="B413" s="36" t="s">
        <v>171</v>
      </c>
      <c r="C413" s="30">
        <v>2</v>
      </c>
      <c r="D413" s="31" t="s">
        <v>135</v>
      </c>
      <c r="E413" s="27"/>
      <c r="F413" s="27">
        <f t="shared" si="11"/>
        <v>0</v>
      </c>
    </row>
    <row r="414" spans="1:6" s="96" customFormat="1" ht="12.75">
      <c r="A414" s="55">
        <v>3.9</v>
      </c>
      <c r="B414" s="36" t="s">
        <v>388</v>
      </c>
      <c r="C414" s="30">
        <v>1</v>
      </c>
      <c r="D414" s="31" t="s">
        <v>135</v>
      </c>
      <c r="E414" s="27"/>
      <c r="F414" s="27">
        <f t="shared" si="11"/>
        <v>0</v>
      </c>
    </row>
    <row r="415" spans="1:6" s="96" customFormat="1" ht="12.75">
      <c r="A415" s="55">
        <v>3.1</v>
      </c>
      <c r="B415" s="36" t="s">
        <v>389</v>
      </c>
      <c r="C415" s="30">
        <v>1</v>
      </c>
      <c r="D415" s="31" t="s">
        <v>135</v>
      </c>
      <c r="E415" s="27"/>
      <c r="F415" s="27">
        <f t="shared" si="11"/>
        <v>0</v>
      </c>
    </row>
    <row r="416" spans="1:6" s="96" customFormat="1" ht="12.75">
      <c r="A416" s="55">
        <v>3.11</v>
      </c>
      <c r="B416" s="36" t="s">
        <v>390</v>
      </c>
      <c r="C416" s="30">
        <v>2</v>
      </c>
      <c r="D416" s="31" t="s">
        <v>135</v>
      </c>
      <c r="E416" s="27"/>
      <c r="F416" s="27">
        <f t="shared" si="11"/>
        <v>0</v>
      </c>
    </row>
    <row r="417" spans="1:6" s="35" customFormat="1" ht="12.75">
      <c r="A417" s="55">
        <v>3.12</v>
      </c>
      <c r="B417" s="36" t="s">
        <v>391</v>
      </c>
      <c r="C417" s="30">
        <v>1</v>
      </c>
      <c r="D417" s="31" t="s">
        <v>135</v>
      </c>
      <c r="E417" s="27"/>
      <c r="F417" s="27">
        <f t="shared" si="11"/>
        <v>0</v>
      </c>
    </row>
    <row r="418" spans="1:6" s="96" customFormat="1" ht="12.75">
      <c r="A418" s="55">
        <v>3.13</v>
      </c>
      <c r="B418" s="36" t="s">
        <v>392</v>
      </c>
      <c r="C418" s="30">
        <v>1</v>
      </c>
      <c r="D418" s="31" t="s">
        <v>135</v>
      </c>
      <c r="E418" s="27"/>
      <c r="F418" s="27">
        <f t="shared" si="11"/>
        <v>0</v>
      </c>
    </row>
    <row r="419" spans="1:6" s="96" customFormat="1" ht="12.75">
      <c r="A419" s="55">
        <v>3.14</v>
      </c>
      <c r="B419" s="36" t="s">
        <v>393</v>
      </c>
      <c r="C419" s="30">
        <v>4</v>
      </c>
      <c r="D419" s="31" t="s">
        <v>135</v>
      </c>
      <c r="E419" s="27"/>
      <c r="F419" s="27">
        <f t="shared" si="11"/>
        <v>0</v>
      </c>
    </row>
    <row r="420" spans="1:6" s="96" customFormat="1" ht="12.75">
      <c r="A420" s="55">
        <v>3.15</v>
      </c>
      <c r="B420" s="36" t="s">
        <v>394</v>
      </c>
      <c r="C420" s="30">
        <v>4</v>
      </c>
      <c r="D420" s="31" t="s">
        <v>135</v>
      </c>
      <c r="E420" s="27"/>
      <c r="F420" s="27">
        <f t="shared" si="11"/>
        <v>0</v>
      </c>
    </row>
    <row r="421" spans="1:6" s="96" customFormat="1" ht="25.5">
      <c r="A421" s="55">
        <v>3.16</v>
      </c>
      <c r="B421" s="36" t="s">
        <v>395</v>
      </c>
      <c r="C421" s="30">
        <v>2</v>
      </c>
      <c r="D421" s="31" t="s">
        <v>135</v>
      </c>
      <c r="E421" s="27"/>
      <c r="F421" s="27">
        <f t="shared" si="11"/>
        <v>0</v>
      </c>
    </row>
    <row r="422" spans="1:6" s="96" customFormat="1" ht="25.5">
      <c r="A422" s="55">
        <v>3.17</v>
      </c>
      <c r="B422" s="36" t="s">
        <v>396</v>
      </c>
      <c r="C422" s="30">
        <v>2</v>
      </c>
      <c r="D422" s="31" t="s">
        <v>135</v>
      </c>
      <c r="E422" s="27"/>
      <c r="F422" s="27">
        <f t="shared" si="11"/>
        <v>0</v>
      </c>
    </row>
    <row r="423" spans="1:6" s="96" customFormat="1" ht="12.75">
      <c r="A423" s="55">
        <v>3.18</v>
      </c>
      <c r="B423" s="36" t="s">
        <v>397</v>
      </c>
      <c r="C423" s="30">
        <v>2</v>
      </c>
      <c r="D423" s="31" t="s">
        <v>135</v>
      </c>
      <c r="E423" s="27"/>
      <c r="F423" s="27">
        <f t="shared" si="11"/>
        <v>0</v>
      </c>
    </row>
    <row r="424" spans="1:6" s="96" customFormat="1" ht="12.75">
      <c r="A424" s="55">
        <v>3.19</v>
      </c>
      <c r="B424" s="36" t="s">
        <v>398</v>
      </c>
      <c r="C424" s="30">
        <v>2</v>
      </c>
      <c r="D424" s="31" t="s">
        <v>135</v>
      </c>
      <c r="E424" s="27"/>
      <c r="F424" s="27">
        <f t="shared" si="11"/>
        <v>0</v>
      </c>
    </row>
    <row r="425" spans="1:6" s="96" customFormat="1" ht="12.75">
      <c r="A425" s="55">
        <v>3.2</v>
      </c>
      <c r="B425" s="26" t="s">
        <v>336</v>
      </c>
      <c r="C425" s="30">
        <v>1</v>
      </c>
      <c r="D425" s="31" t="s">
        <v>135</v>
      </c>
      <c r="E425" s="27"/>
      <c r="F425" s="27">
        <f t="shared" si="11"/>
        <v>0</v>
      </c>
    </row>
    <row r="426" spans="1:6" s="96" customFormat="1" ht="12.75">
      <c r="A426" s="55">
        <v>3.21</v>
      </c>
      <c r="B426" s="36" t="s">
        <v>337</v>
      </c>
      <c r="C426" s="30">
        <v>1</v>
      </c>
      <c r="D426" s="31" t="s">
        <v>135</v>
      </c>
      <c r="E426" s="27"/>
      <c r="F426" s="27">
        <f t="shared" si="11"/>
        <v>0</v>
      </c>
    </row>
    <row r="427" spans="1:6" s="96" customFormat="1" ht="12.75">
      <c r="A427" s="55">
        <v>3.22</v>
      </c>
      <c r="B427" s="26" t="s">
        <v>279</v>
      </c>
      <c r="C427" s="30">
        <v>1</v>
      </c>
      <c r="D427" s="31" t="s">
        <v>135</v>
      </c>
      <c r="E427" s="27"/>
      <c r="F427" s="27">
        <f t="shared" si="11"/>
        <v>0</v>
      </c>
    </row>
    <row r="428" spans="1:6" s="96" customFormat="1" ht="12.75">
      <c r="A428" s="28"/>
      <c r="B428" s="26"/>
      <c r="C428" s="30"/>
      <c r="D428" s="31"/>
      <c r="E428" s="27"/>
      <c r="F428" s="27">
        <f t="shared" si="11"/>
        <v>0</v>
      </c>
    </row>
    <row r="429" spans="1:6" s="96" customFormat="1" ht="25.5">
      <c r="A429" s="52">
        <v>4</v>
      </c>
      <c r="B429" s="29" t="s">
        <v>750</v>
      </c>
      <c r="C429" s="30"/>
      <c r="D429" s="31"/>
      <c r="E429" s="27"/>
      <c r="F429" s="27">
        <f t="shared" si="11"/>
        <v>0</v>
      </c>
    </row>
    <row r="430" spans="1:6" s="96" customFormat="1" ht="12.75">
      <c r="A430" s="48">
        <v>4.1</v>
      </c>
      <c r="B430" s="36" t="s">
        <v>338</v>
      </c>
      <c r="C430" s="30">
        <v>133.26</v>
      </c>
      <c r="D430" s="31" t="s">
        <v>150</v>
      </c>
      <c r="E430" s="27"/>
      <c r="F430" s="27">
        <f t="shared" si="11"/>
        <v>0</v>
      </c>
    </row>
    <row r="431" spans="1:6" s="96" customFormat="1" ht="12.75">
      <c r="A431" s="48">
        <v>4.2</v>
      </c>
      <c r="B431" s="36" t="s">
        <v>176</v>
      </c>
      <c r="C431" s="30">
        <v>105.77</v>
      </c>
      <c r="D431" s="31" t="s">
        <v>150</v>
      </c>
      <c r="E431" s="27"/>
      <c r="F431" s="27">
        <f t="shared" si="11"/>
        <v>0</v>
      </c>
    </row>
    <row r="432" spans="1:6" s="96" customFormat="1" ht="25.5">
      <c r="A432" s="48">
        <v>4.3</v>
      </c>
      <c r="B432" s="36" t="s">
        <v>119</v>
      </c>
      <c r="C432" s="30">
        <v>25.86</v>
      </c>
      <c r="D432" s="31" t="s">
        <v>150</v>
      </c>
      <c r="E432" s="27"/>
      <c r="F432" s="27">
        <f t="shared" si="11"/>
        <v>0</v>
      </c>
    </row>
    <row r="433" spans="1:6" s="96" customFormat="1" ht="12.75">
      <c r="A433" s="28"/>
      <c r="B433" s="108"/>
      <c r="C433" s="30"/>
      <c r="D433" s="31"/>
      <c r="E433" s="27"/>
      <c r="F433" s="27">
        <f t="shared" si="11"/>
        <v>0</v>
      </c>
    </row>
    <row r="434" spans="1:6" s="96" customFormat="1" ht="12.75">
      <c r="A434" s="52">
        <v>5</v>
      </c>
      <c r="B434" s="29" t="s">
        <v>90</v>
      </c>
      <c r="C434" s="30"/>
      <c r="D434" s="31"/>
      <c r="E434" s="27"/>
      <c r="F434" s="27">
        <f t="shared" si="11"/>
        <v>0</v>
      </c>
    </row>
    <row r="435" spans="1:6" s="96" customFormat="1" ht="12.75">
      <c r="A435" s="55">
        <v>5.1</v>
      </c>
      <c r="B435" s="36" t="s">
        <v>339</v>
      </c>
      <c r="C435" s="30">
        <v>1</v>
      </c>
      <c r="D435" s="31" t="s">
        <v>135</v>
      </c>
      <c r="E435" s="27"/>
      <c r="F435" s="27">
        <f t="shared" si="11"/>
        <v>0</v>
      </c>
    </row>
    <row r="436" spans="1:6" s="96" customFormat="1" ht="12.75">
      <c r="A436" s="55">
        <v>5.2</v>
      </c>
      <c r="B436" s="36" t="s">
        <v>280</v>
      </c>
      <c r="C436" s="30">
        <v>1</v>
      </c>
      <c r="D436" s="31" t="s">
        <v>135</v>
      </c>
      <c r="E436" s="27"/>
      <c r="F436" s="27">
        <f t="shared" si="11"/>
        <v>0</v>
      </c>
    </row>
    <row r="437" spans="1:6" s="96" customFormat="1" ht="12.75">
      <c r="A437" s="28"/>
      <c r="B437" s="108"/>
      <c r="C437" s="30"/>
      <c r="D437" s="31"/>
      <c r="E437" s="27"/>
      <c r="F437" s="27">
        <f t="shared" si="11"/>
        <v>0</v>
      </c>
    </row>
    <row r="438" spans="1:6" s="109" customFormat="1" ht="12.75">
      <c r="A438" s="55">
        <v>6</v>
      </c>
      <c r="B438" s="36" t="s">
        <v>372</v>
      </c>
      <c r="C438" s="30">
        <v>80.74</v>
      </c>
      <c r="D438" s="31" t="s">
        <v>151</v>
      </c>
      <c r="E438" s="27"/>
      <c r="F438" s="27">
        <f t="shared" si="11"/>
        <v>0</v>
      </c>
    </row>
    <row r="439" spans="1:6" s="96" customFormat="1" ht="12.75">
      <c r="A439" s="28"/>
      <c r="B439" s="108"/>
      <c r="C439" s="30"/>
      <c r="D439" s="31"/>
      <c r="E439" s="27"/>
      <c r="F439" s="27">
        <f t="shared" si="11"/>
        <v>0</v>
      </c>
    </row>
    <row r="440" spans="1:6" s="35" customFormat="1" ht="12.75">
      <c r="A440" s="52">
        <v>7</v>
      </c>
      <c r="B440" s="29" t="s">
        <v>91</v>
      </c>
      <c r="C440" s="30"/>
      <c r="D440" s="31"/>
      <c r="E440" s="27"/>
      <c r="F440" s="27">
        <f t="shared" si="11"/>
        <v>0</v>
      </c>
    </row>
    <row r="441" spans="1:6" s="96" customFormat="1" ht="12.75">
      <c r="A441" s="52">
        <v>7.1</v>
      </c>
      <c r="B441" s="29" t="s">
        <v>92</v>
      </c>
      <c r="C441" s="30"/>
      <c r="D441" s="31"/>
      <c r="E441" s="27"/>
      <c r="F441" s="27">
        <f t="shared" si="11"/>
        <v>0</v>
      </c>
    </row>
    <row r="442" spans="1:6" s="96" customFormat="1" ht="12.75">
      <c r="A442" s="55" t="s">
        <v>26</v>
      </c>
      <c r="B442" s="36" t="s">
        <v>175</v>
      </c>
      <c r="C442" s="30">
        <v>65.72</v>
      </c>
      <c r="D442" s="31" t="s">
        <v>150</v>
      </c>
      <c r="E442" s="27"/>
      <c r="F442" s="27">
        <f t="shared" si="11"/>
        <v>0</v>
      </c>
    </row>
    <row r="443" spans="1:6" s="96" customFormat="1" ht="25.5">
      <c r="A443" s="55" t="s">
        <v>420</v>
      </c>
      <c r="B443" s="36" t="s">
        <v>119</v>
      </c>
      <c r="C443" s="30">
        <v>78.86</v>
      </c>
      <c r="D443" s="31" t="s">
        <v>150</v>
      </c>
      <c r="E443" s="27"/>
      <c r="F443" s="27">
        <f t="shared" si="11"/>
        <v>0</v>
      </c>
    </row>
    <row r="444" spans="1:6" s="96" customFormat="1" ht="12.75">
      <c r="A444" s="55" t="s">
        <v>421</v>
      </c>
      <c r="B444" s="36" t="s">
        <v>281</v>
      </c>
      <c r="C444" s="30">
        <v>186</v>
      </c>
      <c r="D444" s="31" t="s">
        <v>151</v>
      </c>
      <c r="E444" s="27"/>
      <c r="F444" s="27">
        <f t="shared" si="11"/>
        <v>0</v>
      </c>
    </row>
    <row r="445" spans="1:6" s="96" customFormat="1" ht="12.75">
      <c r="A445" s="55"/>
      <c r="B445" s="36"/>
      <c r="C445" s="30"/>
      <c r="D445" s="31"/>
      <c r="E445" s="27"/>
      <c r="F445" s="27">
        <f t="shared" si="11"/>
        <v>0</v>
      </c>
    </row>
    <row r="446" spans="1:6" s="96" customFormat="1" ht="25.5">
      <c r="A446" s="77">
        <v>8</v>
      </c>
      <c r="B446" s="79" t="s">
        <v>340</v>
      </c>
      <c r="C446" s="75">
        <v>430</v>
      </c>
      <c r="D446" s="110" t="s">
        <v>151</v>
      </c>
      <c r="E446" s="80"/>
      <c r="F446" s="80">
        <f t="shared" si="11"/>
        <v>0</v>
      </c>
    </row>
    <row r="447" spans="1:6" s="96" customFormat="1" ht="12.75">
      <c r="A447" s="55">
        <v>9</v>
      </c>
      <c r="B447" s="36" t="s">
        <v>282</v>
      </c>
      <c r="C447" s="30">
        <v>1</v>
      </c>
      <c r="D447" s="31" t="s">
        <v>135</v>
      </c>
      <c r="E447" s="27"/>
      <c r="F447" s="27">
        <f t="shared" si="11"/>
        <v>0</v>
      </c>
    </row>
    <row r="448" spans="1:6" s="96" customFormat="1" ht="12.75">
      <c r="A448" s="55">
        <v>10</v>
      </c>
      <c r="B448" s="36" t="s">
        <v>283</v>
      </c>
      <c r="C448" s="30">
        <v>1</v>
      </c>
      <c r="D448" s="31" t="s">
        <v>135</v>
      </c>
      <c r="E448" s="27"/>
      <c r="F448" s="27">
        <f t="shared" si="11"/>
        <v>0</v>
      </c>
    </row>
    <row r="449" spans="1:6" s="96" customFormat="1" ht="12.75">
      <c r="A449" s="98"/>
      <c r="B449" s="99" t="s">
        <v>104</v>
      </c>
      <c r="C449" s="44"/>
      <c r="D449" s="45"/>
      <c r="E449" s="46"/>
      <c r="F449" s="47">
        <f>SUM(F396:F448)</f>
        <v>0</v>
      </c>
    </row>
    <row r="450" spans="1:6" s="96" customFormat="1" ht="12.75">
      <c r="A450" s="48"/>
      <c r="B450" s="41"/>
      <c r="C450" s="30"/>
      <c r="D450" s="31"/>
      <c r="E450" s="27"/>
      <c r="F450" s="27">
        <f aca="true" t="shared" si="12" ref="F450:F479">ROUND(C450*E450,2)</f>
        <v>0</v>
      </c>
    </row>
    <row r="451" spans="1:6" s="96" customFormat="1" ht="12.75">
      <c r="A451" s="22" t="s">
        <v>96</v>
      </c>
      <c r="B451" s="23" t="s">
        <v>751</v>
      </c>
      <c r="C451" s="30"/>
      <c r="D451" s="31"/>
      <c r="E451" s="27"/>
      <c r="F451" s="27">
        <f t="shared" si="12"/>
        <v>0</v>
      </c>
    </row>
    <row r="452" spans="1:6" s="96" customFormat="1" ht="12.75">
      <c r="A452" s="55">
        <v>1</v>
      </c>
      <c r="B452" s="41" t="s">
        <v>399</v>
      </c>
      <c r="C452" s="30">
        <v>1</v>
      </c>
      <c r="D452" s="31" t="s">
        <v>135</v>
      </c>
      <c r="E452" s="27"/>
      <c r="F452" s="27">
        <f t="shared" si="12"/>
        <v>0</v>
      </c>
    </row>
    <row r="453" spans="1:6" s="96" customFormat="1" ht="12.75">
      <c r="A453" s="55">
        <f aca="true" t="shared" si="13" ref="A453:A465">A452+1</f>
        <v>2</v>
      </c>
      <c r="B453" s="41" t="s">
        <v>400</v>
      </c>
      <c r="C453" s="30">
        <v>1</v>
      </c>
      <c r="D453" s="31" t="s">
        <v>135</v>
      </c>
      <c r="E453" s="27"/>
      <c r="F453" s="27">
        <f t="shared" si="12"/>
        <v>0</v>
      </c>
    </row>
    <row r="454" spans="1:6" s="96" customFormat="1" ht="12.75">
      <c r="A454" s="55">
        <f t="shared" si="13"/>
        <v>3</v>
      </c>
      <c r="B454" s="41" t="s">
        <v>401</v>
      </c>
      <c r="C454" s="30">
        <v>2</v>
      </c>
      <c r="D454" s="31" t="s">
        <v>135</v>
      </c>
      <c r="E454" s="27"/>
      <c r="F454" s="27">
        <f t="shared" si="12"/>
        <v>0</v>
      </c>
    </row>
    <row r="455" spans="1:6" s="96" customFormat="1" ht="12.75">
      <c r="A455" s="55">
        <f t="shared" si="13"/>
        <v>4</v>
      </c>
      <c r="B455" s="41" t="s">
        <v>402</v>
      </c>
      <c r="C455" s="30">
        <v>1</v>
      </c>
      <c r="D455" s="31" t="s">
        <v>135</v>
      </c>
      <c r="E455" s="27"/>
      <c r="F455" s="27">
        <f t="shared" si="12"/>
        <v>0</v>
      </c>
    </row>
    <row r="456" spans="1:6" s="96" customFormat="1" ht="12.75">
      <c r="A456" s="55">
        <f t="shared" si="13"/>
        <v>5</v>
      </c>
      <c r="B456" s="41" t="s">
        <v>403</v>
      </c>
      <c r="C456" s="30">
        <v>250</v>
      </c>
      <c r="D456" s="31" t="s">
        <v>6</v>
      </c>
      <c r="E456" s="27"/>
      <c r="F456" s="27">
        <f t="shared" si="12"/>
        <v>0</v>
      </c>
    </row>
    <row r="457" spans="1:6" s="96" customFormat="1" ht="12.75">
      <c r="A457" s="55">
        <f t="shared" si="13"/>
        <v>6</v>
      </c>
      <c r="B457" s="41" t="s">
        <v>404</v>
      </c>
      <c r="C457" s="30">
        <v>40</v>
      </c>
      <c r="D457" s="31" t="s">
        <v>82</v>
      </c>
      <c r="E457" s="27"/>
      <c r="F457" s="27">
        <f t="shared" si="12"/>
        <v>0</v>
      </c>
    </row>
    <row r="458" spans="1:6" s="96" customFormat="1" ht="12.75">
      <c r="A458" s="57">
        <f t="shared" si="13"/>
        <v>7</v>
      </c>
      <c r="B458" s="111" t="s">
        <v>405</v>
      </c>
      <c r="C458" s="59">
        <v>4</v>
      </c>
      <c r="D458" s="105" t="s">
        <v>135</v>
      </c>
      <c r="E458" s="61"/>
      <c r="F458" s="61">
        <f t="shared" si="12"/>
        <v>0</v>
      </c>
    </row>
    <row r="459" spans="1:6" s="96" customFormat="1" ht="12.75">
      <c r="A459" s="55">
        <f t="shared" si="13"/>
        <v>8</v>
      </c>
      <c r="B459" s="41" t="s">
        <v>406</v>
      </c>
      <c r="C459" s="30">
        <v>4</v>
      </c>
      <c r="D459" s="31" t="s">
        <v>135</v>
      </c>
      <c r="E459" s="27"/>
      <c r="F459" s="27">
        <f t="shared" si="12"/>
        <v>0</v>
      </c>
    </row>
    <row r="460" spans="1:6" s="96" customFormat="1" ht="12.75">
      <c r="A460" s="55">
        <f t="shared" si="13"/>
        <v>9</v>
      </c>
      <c r="B460" s="41" t="s">
        <v>262</v>
      </c>
      <c r="C460" s="30">
        <v>1000</v>
      </c>
      <c r="D460" s="31" t="s">
        <v>82</v>
      </c>
      <c r="E460" s="27"/>
      <c r="F460" s="27">
        <f t="shared" si="12"/>
        <v>0</v>
      </c>
    </row>
    <row r="461" spans="1:6" s="96" customFormat="1" ht="12.75">
      <c r="A461" s="55">
        <f t="shared" si="13"/>
        <v>10</v>
      </c>
      <c r="B461" s="41" t="s">
        <v>263</v>
      </c>
      <c r="C461" s="30">
        <v>3000</v>
      </c>
      <c r="D461" s="31" t="s">
        <v>82</v>
      </c>
      <c r="E461" s="27"/>
      <c r="F461" s="27">
        <f t="shared" si="12"/>
        <v>0</v>
      </c>
    </row>
    <row r="462" spans="1:6" s="96" customFormat="1" ht="12.75">
      <c r="A462" s="55">
        <f t="shared" si="13"/>
        <v>11</v>
      </c>
      <c r="B462" s="41" t="s">
        <v>264</v>
      </c>
      <c r="C462" s="30">
        <v>500</v>
      </c>
      <c r="D462" s="31" t="s">
        <v>82</v>
      </c>
      <c r="E462" s="27"/>
      <c r="F462" s="27">
        <f t="shared" si="12"/>
        <v>0</v>
      </c>
    </row>
    <row r="463" spans="1:6" s="96" customFormat="1" ht="12.75">
      <c r="A463" s="55">
        <f t="shared" si="13"/>
        <v>12</v>
      </c>
      <c r="B463" s="41" t="s">
        <v>407</v>
      </c>
      <c r="C463" s="30">
        <v>11</v>
      </c>
      <c r="D463" s="31" t="s">
        <v>135</v>
      </c>
      <c r="E463" s="27"/>
      <c r="F463" s="27">
        <f t="shared" si="12"/>
        <v>0</v>
      </c>
    </row>
    <row r="464" spans="1:6" s="96" customFormat="1" ht="12.75">
      <c r="A464" s="55">
        <f t="shared" si="13"/>
        <v>13</v>
      </c>
      <c r="B464" s="36" t="s">
        <v>408</v>
      </c>
      <c r="C464" s="30">
        <v>6</v>
      </c>
      <c r="D464" s="31" t="s">
        <v>135</v>
      </c>
      <c r="E464" s="27"/>
      <c r="F464" s="27">
        <f t="shared" si="12"/>
        <v>0</v>
      </c>
    </row>
    <row r="465" spans="1:6" s="96" customFormat="1" ht="25.5">
      <c r="A465" s="55">
        <f t="shared" si="13"/>
        <v>14</v>
      </c>
      <c r="B465" s="36" t="s">
        <v>265</v>
      </c>
      <c r="C465" s="30">
        <v>1</v>
      </c>
      <c r="D465" s="31" t="s">
        <v>135</v>
      </c>
      <c r="E465" s="27"/>
      <c r="F465" s="27">
        <f t="shared" si="12"/>
        <v>0</v>
      </c>
    </row>
    <row r="466" spans="1:6" s="96" customFormat="1" ht="12.75">
      <c r="A466" s="55">
        <v>15</v>
      </c>
      <c r="B466" s="41" t="s">
        <v>409</v>
      </c>
      <c r="C466" s="30">
        <v>10</v>
      </c>
      <c r="D466" s="31" t="s">
        <v>135</v>
      </c>
      <c r="E466" s="27"/>
      <c r="F466" s="27">
        <f t="shared" si="12"/>
        <v>0</v>
      </c>
    </row>
    <row r="467" spans="1:6" s="96" customFormat="1" ht="12.75">
      <c r="A467" s="55">
        <v>16</v>
      </c>
      <c r="B467" s="41" t="s">
        <v>266</v>
      </c>
      <c r="C467" s="30">
        <v>1</v>
      </c>
      <c r="D467" s="31" t="s">
        <v>135</v>
      </c>
      <c r="E467" s="27"/>
      <c r="F467" s="27">
        <f t="shared" si="12"/>
        <v>0</v>
      </c>
    </row>
    <row r="468" spans="1:6" s="96" customFormat="1" ht="12.75">
      <c r="A468" s="55">
        <v>17</v>
      </c>
      <c r="B468" s="41" t="s">
        <v>267</v>
      </c>
      <c r="C468" s="30">
        <v>21</v>
      </c>
      <c r="D468" s="31" t="s">
        <v>135</v>
      </c>
      <c r="E468" s="27"/>
      <c r="F468" s="27">
        <f t="shared" si="12"/>
        <v>0</v>
      </c>
    </row>
    <row r="469" spans="1:6" s="96" customFormat="1" ht="12.75">
      <c r="A469" s="55">
        <v>18</v>
      </c>
      <c r="B469" s="41" t="s">
        <v>268</v>
      </c>
      <c r="C469" s="30">
        <v>1</v>
      </c>
      <c r="D469" s="31" t="s">
        <v>135</v>
      </c>
      <c r="E469" s="27"/>
      <c r="F469" s="27">
        <f t="shared" si="12"/>
        <v>0</v>
      </c>
    </row>
    <row r="470" spans="1:6" s="96" customFormat="1" ht="12.75">
      <c r="A470" s="55">
        <v>19</v>
      </c>
      <c r="B470" s="41" t="s">
        <v>269</v>
      </c>
      <c r="C470" s="30">
        <v>21</v>
      </c>
      <c r="D470" s="31" t="s">
        <v>135</v>
      </c>
      <c r="E470" s="27"/>
      <c r="F470" s="27">
        <f t="shared" si="12"/>
        <v>0</v>
      </c>
    </row>
    <row r="471" spans="1:6" s="96" customFormat="1" ht="12.75">
      <c r="A471" s="55">
        <v>20</v>
      </c>
      <c r="B471" s="41" t="s">
        <v>270</v>
      </c>
      <c r="C471" s="30">
        <v>5</v>
      </c>
      <c r="D471" s="31" t="s">
        <v>135</v>
      </c>
      <c r="E471" s="27"/>
      <c r="F471" s="27">
        <f t="shared" si="12"/>
        <v>0</v>
      </c>
    </row>
    <row r="472" spans="1:6" s="96" customFormat="1" ht="12.75">
      <c r="A472" s="55">
        <v>21</v>
      </c>
      <c r="B472" s="41" t="s">
        <v>271</v>
      </c>
      <c r="C472" s="30">
        <v>22</v>
      </c>
      <c r="D472" s="31" t="s">
        <v>135</v>
      </c>
      <c r="E472" s="27"/>
      <c r="F472" s="27">
        <f t="shared" si="12"/>
        <v>0</v>
      </c>
    </row>
    <row r="473" spans="1:6" s="96" customFormat="1" ht="12.75">
      <c r="A473" s="55">
        <v>22</v>
      </c>
      <c r="B473" s="41" t="s">
        <v>272</v>
      </c>
      <c r="C473" s="30">
        <v>6</v>
      </c>
      <c r="D473" s="31" t="s">
        <v>135</v>
      </c>
      <c r="E473" s="27"/>
      <c r="F473" s="27">
        <f t="shared" si="12"/>
        <v>0</v>
      </c>
    </row>
    <row r="474" spans="1:6" s="96" customFormat="1" ht="12.75">
      <c r="A474" s="55">
        <v>23</v>
      </c>
      <c r="B474" s="41" t="s">
        <v>273</v>
      </c>
      <c r="C474" s="30">
        <v>7</v>
      </c>
      <c r="D474" s="31" t="s">
        <v>135</v>
      </c>
      <c r="E474" s="27"/>
      <c r="F474" s="27">
        <f t="shared" si="12"/>
        <v>0</v>
      </c>
    </row>
    <row r="475" spans="1:6" s="96" customFormat="1" ht="12.75">
      <c r="A475" s="55">
        <v>24</v>
      </c>
      <c r="B475" s="41" t="s">
        <v>274</v>
      </c>
      <c r="C475" s="30">
        <v>11</v>
      </c>
      <c r="D475" s="31" t="s">
        <v>135</v>
      </c>
      <c r="E475" s="27"/>
      <c r="F475" s="27">
        <f t="shared" si="12"/>
        <v>0</v>
      </c>
    </row>
    <row r="476" spans="1:6" s="96" customFormat="1" ht="12.75">
      <c r="A476" s="55">
        <v>25</v>
      </c>
      <c r="B476" s="41" t="s">
        <v>275</v>
      </c>
      <c r="C476" s="30">
        <v>11</v>
      </c>
      <c r="D476" s="31" t="s">
        <v>135</v>
      </c>
      <c r="E476" s="27"/>
      <c r="F476" s="27">
        <f t="shared" si="12"/>
        <v>0</v>
      </c>
    </row>
    <row r="477" spans="1:6" s="96" customFormat="1" ht="12.75">
      <c r="A477" s="55">
        <f>A476+1</f>
        <v>26</v>
      </c>
      <c r="B477" s="41" t="s">
        <v>276</v>
      </c>
      <c r="C477" s="30">
        <v>11</v>
      </c>
      <c r="D477" s="31" t="s">
        <v>135</v>
      </c>
      <c r="E477" s="27"/>
      <c r="F477" s="27">
        <f t="shared" si="12"/>
        <v>0</v>
      </c>
    </row>
    <row r="478" spans="1:6" s="96" customFormat="1" ht="25.5">
      <c r="A478" s="55">
        <v>27</v>
      </c>
      <c r="B478" s="36" t="s">
        <v>277</v>
      </c>
      <c r="C478" s="30">
        <v>87.5</v>
      </c>
      <c r="D478" s="112" t="s">
        <v>150</v>
      </c>
      <c r="E478" s="27"/>
      <c r="F478" s="113">
        <f t="shared" si="12"/>
        <v>0</v>
      </c>
    </row>
    <row r="479" spans="1:6" s="96" customFormat="1" ht="12.75">
      <c r="A479" s="55">
        <f>A478+1</f>
        <v>28</v>
      </c>
      <c r="B479" s="36" t="s">
        <v>278</v>
      </c>
      <c r="C479" s="30">
        <v>0.2</v>
      </c>
      <c r="D479" s="112" t="s">
        <v>135</v>
      </c>
      <c r="E479" s="27"/>
      <c r="F479" s="113">
        <f t="shared" si="12"/>
        <v>0</v>
      </c>
    </row>
    <row r="480" spans="1:6" s="115" customFormat="1" ht="12.75">
      <c r="A480" s="114"/>
      <c r="B480" s="43" t="s">
        <v>105</v>
      </c>
      <c r="C480" s="44"/>
      <c r="D480" s="45"/>
      <c r="E480" s="46"/>
      <c r="F480" s="47">
        <f>SUM(F450:F479)</f>
        <v>0</v>
      </c>
    </row>
    <row r="481" spans="1:6" s="96" customFormat="1" ht="12.75">
      <c r="A481" s="55"/>
      <c r="B481" s="36"/>
      <c r="C481" s="30"/>
      <c r="D481" s="31"/>
      <c r="E481" s="27"/>
      <c r="F481" s="27">
        <f>ROUND(C481*E481,2)</f>
        <v>0</v>
      </c>
    </row>
    <row r="482" spans="1:6" s="96" customFormat="1" ht="12.75">
      <c r="A482" s="22" t="s">
        <v>97</v>
      </c>
      <c r="B482" s="29" t="s">
        <v>94</v>
      </c>
      <c r="C482" s="30"/>
      <c r="D482" s="31"/>
      <c r="E482" s="27"/>
      <c r="F482" s="27">
        <f>ROUND(C482*E482,2)</f>
        <v>0</v>
      </c>
    </row>
    <row r="483" spans="1:6" s="115" customFormat="1" ht="12.75">
      <c r="A483" s="48"/>
      <c r="B483" s="37"/>
      <c r="C483" s="30"/>
      <c r="D483" s="31"/>
      <c r="E483" s="27"/>
      <c r="F483" s="27">
        <f>ROUND(C483*E483,2)</f>
        <v>0</v>
      </c>
    </row>
    <row r="484" spans="1:6" s="96" customFormat="1" ht="12.75">
      <c r="A484" s="116">
        <v>1</v>
      </c>
      <c r="B484" s="23" t="s">
        <v>285</v>
      </c>
      <c r="C484" s="117"/>
      <c r="D484" s="103"/>
      <c r="E484" s="49"/>
      <c r="F484" s="49"/>
    </row>
    <row r="485" spans="1:6" s="96" customFormat="1" ht="12.75">
      <c r="A485" s="48">
        <v>1.1</v>
      </c>
      <c r="B485" s="41" t="s">
        <v>286</v>
      </c>
      <c r="C485" s="30">
        <v>1</v>
      </c>
      <c r="D485" s="31" t="s">
        <v>135</v>
      </c>
      <c r="E485" s="27"/>
      <c r="F485" s="27">
        <f>ROUND(C485*E485,2)</f>
        <v>0</v>
      </c>
    </row>
    <row r="486" spans="1:6" s="96" customFormat="1" ht="12.75">
      <c r="A486" s="48"/>
      <c r="B486" s="118"/>
      <c r="C486" s="30"/>
      <c r="D486" s="31"/>
      <c r="E486" s="27"/>
      <c r="F486" s="27">
        <f>ROUND(C486*E486,2)</f>
        <v>0</v>
      </c>
    </row>
    <row r="487" spans="1:6" s="96" customFormat="1" ht="12.75">
      <c r="A487" s="116">
        <v>1</v>
      </c>
      <c r="B487" s="23" t="s">
        <v>92</v>
      </c>
      <c r="C487" s="117"/>
      <c r="D487" s="103"/>
      <c r="E487" s="49"/>
      <c r="F487" s="49"/>
    </row>
    <row r="488" spans="1:6" s="96" customFormat="1" ht="12.75">
      <c r="A488" s="48">
        <v>1</v>
      </c>
      <c r="B488" s="41" t="s">
        <v>287</v>
      </c>
      <c r="C488" s="30"/>
      <c r="D488" s="31" t="s">
        <v>135</v>
      </c>
      <c r="E488" s="27"/>
      <c r="F488" s="27">
        <f>ROUND(C488*E488,2)</f>
        <v>0</v>
      </c>
    </row>
    <row r="489" spans="1:6" s="96" customFormat="1" ht="12.75">
      <c r="A489" s="48">
        <v>2</v>
      </c>
      <c r="B489" s="41" t="s">
        <v>122</v>
      </c>
      <c r="C489" s="30"/>
      <c r="D489" s="31" t="s">
        <v>135</v>
      </c>
      <c r="E489" s="27"/>
      <c r="F489" s="27">
        <f>ROUND(C489*E489,2)</f>
        <v>0</v>
      </c>
    </row>
    <row r="490" spans="1:6" s="35" customFormat="1" ht="12.75">
      <c r="A490" s="48"/>
      <c r="B490" s="118"/>
      <c r="C490" s="30"/>
      <c r="D490" s="31"/>
      <c r="E490" s="27"/>
      <c r="F490" s="27"/>
    </row>
    <row r="491" spans="1:6" s="96" customFormat="1" ht="12.75">
      <c r="A491" s="116">
        <v>3</v>
      </c>
      <c r="B491" s="23" t="s">
        <v>655</v>
      </c>
      <c r="C491" s="30"/>
      <c r="D491" s="31"/>
      <c r="E491" s="27"/>
      <c r="F491" s="27">
        <f>ROUND(C491*E491,2)</f>
        <v>0</v>
      </c>
    </row>
    <row r="492" spans="1:6" s="96" customFormat="1" ht="12.75">
      <c r="A492" s="48">
        <v>3.1</v>
      </c>
      <c r="B492" s="41" t="s">
        <v>288</v>
      </c>
      <c r="C492" s="30">
        <v>0.47</v>
      </c>
      <c r="D492" s="31" t="s">
        <v>150</v>
      </c>
      <c r="E492" s="27"/>
      <c r="F492" s="27">
        <f>ROUND(C492*E492,2)</f>
        <v>0</v>
      </c>
    </row>
    <row r="493" spans="1:6" s="96" customFormat="1" ht="12.75">
      <c r="A493" s="48">
        <v>3.2</v>
      </c>
      <c r="B493" s="41" t="s">
        <v>289</v>
      </c>
      <c r="C493" s="30">
        <v>0.14</v>
      </c>
      <c r="D493" s="31" t="s">
        <v>150</v>
      </c>
      <c r="E493" s="27"/>
      <c r="F493" s="27">
        <f>ROUND(C493*E493,2)</f>
        <v>0</v>
      </c>
    </row>
    <row r="494" spans="1:6" s="96" customFormat="1" ht="12.75">
      <c r="A494" s="48">
        <v>3.3</v>
      </c>
      <c r="B494" s="41" t="s">
        <v>290</v>
      </c>
      <c r="C494" s="30">
        <v>0.53</v>
      </c>
      <c r="D494" s="31" t="s">
        <v>150</v>
      </c>
      <c r="E494" s="27"/>
      <c r="F494" s="27">
        <f>ROUND(C494*E494,2)</f>
        <v>0</v>
      </c>
    </row>
    <row r="495" spans="1:6" s="96" customFormat="1" ht="12.75">
      <c r="A495" s="48"/>
      <c r="B495" s="41"/>
      <c r="C495" s="30"/>
      <c r="D495" s="31"/>
      <c r="E495" s="27"/>
      <c r="F495" s="27">
        <f>ROUND(C495*E495,2)</f>
        <v>0</v>
      </c>
    </row>
    <row r="496" spans="1:6" s="96" customFormat="1" ht="12.75">
      <c r="A496" s="116">
        <v>4</v>
      </c>
      <c r="B496" s="23" t="s">
        <v>291</v>
      </c>
      <c r="C496" s="30"/>
      <c r="D496" s="31"/>
      <c r="E496" s="27"/>
      <c r="F496" s="27"/>
    </row>
    <row r="497" spans="1:6" s="96" customFormat="1" ht="12.75">
      <c r="A497" s="48">
        <v>4.1</v>
      </c>
      <c r="B497" s="41" t="s">
        <v>292</v>
      </c>
      <c r="C497" s="30">
        <v>4</v>
      </c>
      <c r="D497" s="31" t="s">
        <v>151</v>
      </c>
      <c r="E497" s="27"/>
      <c r="F497" s="27">
        <f aca="true" t="shared" si="14" ref="F497:F533">ROUND(C497*E497,2)</f>
        <v>0</v>
      </c>
    </row>
    <row r="498" spans="1:6" s="96" customFormat="1" ht="12.75">
      <c r="A498" s="48">
        <v>4.2</v>
      </c>
      <c r="B498" s="41" t="s">
        <v>293</v>
      </c>
      <c r="C498" s="30">
        <v>21.6</v>
      </c>
      <c r="D498" s="31" t="s">
        <v>151</v>
      </c>
      <c r="E498" s="27"/>
      <c r="F498" s="27">
        <f t="shared" si="14"/>
        <v>0</v>
      </c>
    </row>
    <row r="499" spans="1:6" s="96" customFormat="1" ht="12.75">
      <c r="A499" s="48"/>
      <c r="B499" s="37"/>
      <c r="C499" s="30"/>
      <c r="D499" s="31"/>
      <c r="E499" s="27"/>
      <c r="F499" s="27">
        <f t="shared" si="14"/>
        <v>0</v>
      </c>
    </row>
    <row r="500" spans="1:6" s="96" customFormat="1" ht="12.75">
      <c r="A500" s="116">
        <v>5</v>
      </c>
      <c r="B500" s="23" t="s">
        <v>57</v>
      </c>
      <c r="C500" s="30"/>
      <c r="D500" s="31"/>
      <c r="E500" s="27"/>
      <c r="F500" s="27">
        <f t="shared" si="14"/>
        <v>0</v>
      </c>
    </row>
    <row r="501" spans="1:6" s="96" customFormat="1" ht="12.75">
      <c r="A501" s="48">
        <f>A500+0.1</f>
        <v>5.1</v>
      </c>
      <c r="B501" s="41" t="s">
        <v>146</v>
      </c>
      <c r="C501" s="30">
        <v>20.85</v>
      </c>
      <c r="D501" s="31" t="s">
        <v>151</v>
      </c>
      <c r="E501" s="27"/>
      <c r="F501" s="27">
        <f t="shared" si="14"/>
        <v>0</v>
      </c>
    </row>
    <row r="502" spans="1:6" s="96" customFormat="1" ht="12.75">
      <c r="A502" s="48">
        <f aca="true" t="shared" si="15" ref="A502:A509">A501+0.1</f>
        <v>5.199999999999999</v>
      </c>
      <c r="B502" s="41" t="s">
        <v>187</v>
      </c>
      <c r="C502" s="30">
        <v>21.61</v>
      </c>
      <c r="D502" s="31" t="s">
        <v>151</v>
      </c>
      <c r="E502" s="27"/>
      <c r="F502" s="27">
        <f t="shared" si="14"/>
        <v>0</v>
      </c>
    </row>
    <row r="503" spans="1:6" s="96" customFormat="1" ht="12.75">
      <c r="A503" s="48">
        <f t="shared" si="15"/>
        <v>5.299999999999999</v>
      </c>
      <c r="B503" s="41" t="s">
        <v>294</v>
      </c>
      <c r="C503" s="30">
        <v>4.84</v>
      </c>
      <c r="D503" s="31" t="s">
        <v>151</v>
      </c>
      <c r="E503" s="27"/>
      <c r="F503" s="27">
        <f t="shared" si="14"/>
        <v>0</v>
      </c>
    </row>
    <row r="504" spans="1:6" s="96" customFormat="1" ht="12.75">
      <c r="A504" s="48">
        <f t="shared" si="15"/>
        <v>5.399999999999999</v>
      </c>
      <c r="B504" s="41" t="s">
        <v>295</v>
      </c>
      <c r="C504" s="30">
        <v>8.41</v>
      </c>
      <c r="D504" s="31" t="s">
        <v>151</v>
      </c>
      <c r="E504" s="27"/>
      <c r="F504" s="27">
        <f t="shared" si="14"/>
        <v>0</v>
      </c>
    </row>
    <row r="505" spans="1:6" s="96" customFormat="1" ht="12.75">
      <c r="A505" s="48">
        <f t="shared" si="15"/>
        <v>5.499999999999998</v>
      </c>
      <c r="B505" s="39" t="s">
        <v>183</v>
      </c>
      <c r="C505" s="30">
        <v>49.33</v>
      </c>
      <c r="D505" s="31" t="s">
        <v>151</v>
      </c>
      <c r="E505" s="27"/>
      <c r="F505" s="27">
        <f t="shared" si="14"/>
        <v>0</v>
      </c>
    </row>
    <row r="506" spans="1:6" s="96" customFormat="1" ht="12.75">
      <c r="A506" s="48">
        <f t="shared" si="15"/>
        <v>5.599999999999998</v>
      </c>
      <c r="B506" s="41" t="s">
        <v>297</v>
      </c>
      <c r="C506" s="30">
        <v>4.97</v>
      </c>
      <c r="D506" s="31" t="s">
        <v>151</v>
      </c>
      <c r="E506" s="27"/>
      <c r="F506" s="27">
        <f t="shared" si="14"/>
        <v>0</v>
      </c>
    </row>
    <row r="507" spans="1:6" s="35" customFormat="1" ht="12.75">
      <c r="A507" s="48">
        <f t="shared" si="15"/>
        <v>5.6999999999999975</v>
      </c>
      <c r="B507" s="41" t="s">
        <v>149</v>
      </c>
      <c r="C507" s="30">
        <v>38.1</v>
      </c>
      <c r="D507" s="31" t="s">
        <v>6</v>
      </c>
      <c r="E507" s="258"/>
      <c r="F507" s="27">
        <f t="shared" si="14"/>
        <v>0</v>
      </c>
    </row>
    <row r="508" spans="1:6" s="96" customFormat="1" ht="12.75">
      <c r="A508" s="48">
        <f t="shared" si="15"/>
        <v>5.799999999999997</v>
      </c>
      <c r="B508" s="41" t="s">
        <v>192</v>
      </c>
      <c r="C508" s="30">
        <v>11.6</v>
      </c>
      <c r="D508" s="31" t="s">
        <v>6</v>
      </c>
      <c r="E508" s="27"/>
      <c r="F508" s="27">
        <f t="shared" si="14"/>
        <v>0</v>
      </c>
    </row>
    <row r="509" spans="1:6" s="96" customFormat="1" ht="12.75">
      <c r="A509" s="119">
        <f t="shared" si="15"/>
        <v>5.899999999999997</v>
      </c>
      <c r="B509" s="111" t="s">
        <v>296</v>
      </c>
      <c r="C509" s="59">
        <v>11.6</v>
      </c>
      <c r="D509" s="105" t="s">
        <v>6</v>
      </c>
      <c r="E509" s="61"/>
      <c r="F509" s="61">
        <f t="shared" si="14"/>
        <v>0</v>
      </c>
    </row>
    <row r="510" spans="1:6" s="96" customFormat="1" ht="12.75">
      <c r="A510" s="120"/>
      <c r="B510" s="121"/>
      <c r="C510" s="64"/>
      <c r="D510" s="107"/>
      <c r="E510" s="66"/>
      <c r="F510" s="66">
        <f t="shared" si="14"/>
        <v>0</v>
      </c>
    </row>
    <row r="511" spans="1:6" s="96" customFormat="1" ht="12.75">
      <c r="A511" s="116">
        <v>6</v>
      </c>
      <c r="B511" s="23" t="s">
        <v>95</v>
      </c>
      <c r="C511" s="30"/>
      <c r="D511" s="31"/>
      <c r="E511" s="27"/>
      <c r="F511" s="27">
        <f t="shared" si="14"/>
        <v>0</v>
      </c>
    </row>
    <row r="512" spans="1:6" s="96" customFormat="1" ht="12.75">
      <c r="A512" s="55">
        <f>A511+0.1</f>
        <v>6.1</v>
      </c>
      <c r="B512" s="36" t="s">
        <v>298</v>
      </c>
      <c r="C512" s="30">
        <v>1</v>
      </c>
      <c r="D512" s="31" t="s">
        <v>135</v>
      </c>
      <c r="E512" s="27"/>
      <c r="F512" s="27">
        <f t="shared" si="14"/>
        <v>0</v>
      </c>
    </row>
    <row r="513" spans="1:6" s="96" customFormat="1" ht="12.75">
      <c r="A513" s="55"/>
      <c r="B513" s="36"/>
      <c r="C513" s="30"/>
      <c r="D513" s="31"/>
      <c r="E513" s="27"/>
      <c r="F513" s="27">
        <f t="shared" si="14"/>
        <v>0</v>
      </c>
    </row>
    <row r="514" spans="1:6" s="96" customFormat="1" ht="12.75">
      <c r="A514" s="48">
        <v>7</v>
      </c>
      <c r="B514" s="122" t="s">
        <v>373</v>
      </c>
      <c r="C514" s="30">
        <v>7.44</v>
      </c>
      <c r="D514" s="31" t="s">
        <v>151</v>
      </c>
      <c r="E514" s="27"/>
      <c r="F514" s="27">
        <f t="shared" si="14"/>
        <v>0</v>
      </c>
    </row>
    <row r="515" spans="1:6" s="96" customFormat="1" ht="12.75">
      <c r="A515" s="48"/>
      <c r="B515" s="37"/>
      <c r="C515" s="30"/>
      <c r="D515" s="31"/>
      <c r="E515" s="27"/>
      <c r="F515" s="27">
        <f t="shared" si="14"/>
        <v>0</v>
      </c>
    </row>
    <row r="516" spans="1:6" s="96" customFormat="1" ht="12.75">
      <c r="A516" s="116">
        <v>8</v>
      </c>
      <c r="B516" s="23" t="s">
        <v>752</v>
      </c>
      <c r="C516" s="30"/>
      <c r="D516" s="31"/>
      <c r="E516" s="27"/>
      <c r="F516" s="27">
        <f t="shared" si="14"/>
        <v>0</v>
      </c>
    </row>
    <row r="517" spans="1:6" s="35" customFormat="1" ht="12.75">
      <c r="A517" s="48">
        <f>A516+0.1</f>
        <v>8.1</v>
      </c>
      <c r="B517" s="41" t="s">
        <v>341</v>
      </c>
      <c r="C517" s="30">
        <v>1</v>
      </c>
      <c r="D517" s="31" t="s">
        <v>83</v>
      </c>
      <c r="E517" s="27"/>
      <c r="F517" s="27">
        <f t="shared" si="14"/>
        <v>0</v>
      </c>
    </row>
    <row r="518" spans="1:6" s="96" customFormat="1" ht="12.75">
      <c r="A518" s="48">
        <f>A517+0.1</f>
        <v>8.2</v>
      </c>
      <c r="B518" s="123" t="s">
        <v>304</v>
      </c>
      <c r="C518" s="30">
        <v>3</v>
      </c>
      <c r="D518" s="31" t="s">
        <v>135</v>
      </c>
      <c r="E518" s="27"/>
      <c r="F518" s="27">
        <f t="shared" si="14"/>
        <v>0</v>
      </c>
    </row>
    <row r="519" spans="1:6" s="96" customFormat="1" ht="12.75">
      <c r="A519" s="48">
        <f>A518+0.1</f>
        <v>8.299999999999999</v>
      </c>
      <c r="B519" s="41" t="s">
        <v>342</v>
      </c>
      <c r="C519" s="30">
        <v>3</v>
      </c>
      <c r="D519" s="31" t="s">
        <v>135</v>
      </c>
      <c r="E519" s="27"/>
      <c r="F519" s="27">
        <f t="shared" si="14"/>
        <v>0</v>
      </c>
    </row>
    <row r="520" spans="1:6" s="96" customFormat="1" ht="12.75">
      <c r="A520" s="48">
        <f>A519+0.1</f>
        <v>8.399999999999999</v>
      </c>
      <c r="B520" s="41" t="s">
        <v>305</v>
      </c>
      <c r="C520" s="30">
        <v>2</v>
      </c>
      <c r="D520" s="31" t="s">
        <v>135</v>
      </c>
      <c r="E520" s="27"/>
      <c r="F520" s="27">
        <f t="shared" si="14"/>
        <v>0</v>
      </c>
    </row>
    <row r="521" spans="1:6" s="96" customFormat="1" ht="12.75">
      <c r="A521" s="48"/>
      <c r="B521" s="41"/>
      <c r="C521" s="30"/>
      <c r="D521" s="31"/>
      <c r="E521" s="27"/>
      <c r="F521" s="27">
        <f t="shared" si="14"/>
        <v>0</v>
      </c>
    </row>
    <row r="522" spans="1:6" s="96" customFormat="1" ht="12.75">
      <c r="A522" s="48">
        <v>9</v>
      </c>
      <c r="B522" s="41" t="s">
        <v>121</v>
      </c>
      <c r="C522" s="30">
        <v>1</v>
      </c>
      <c r="D522" s="31" t="s">
        <v>135</v>
      </c>
      <c r="E522" s="27"/>
      <c r="F522" s="27">
        <f t="shared" si="14"/>
        <v>0</v>
      </c>
    </row>
    <row r="523" spans="1:6" s="96" customFormat="1" ht="12.75">
      <c r="A523" s="48"/>
      <c r="B523" s="41"/>
      <c r="C523" s="30"/>
      <c r="D523" s="31"/>
      <c r="E523" s="27"/>
      <c r="F523" s="27">
        <f t="shared" si="14"/>
        <v>0</v>
      </c>
    </row>
    <row r="524" spans="1:6" s="96" customFormat="1" ht="12.75">
      <c r="A524" s="116">
        <v>10</v>
      </c>
      <c r="B524" s="124" t="s">
        <v>753</v>
      </c>
      <c r="C524" s="30">
        <v>0</v>
      </c>
      <c r="D524" s="31"/>
      <c r="E524" s="27"/>
      <c r="F524" s="27">
        <f t="shared" si="14"/>
        <v>0</v>
      </c>
    </row>
    <row r="525" spans="1:6" s="96" customFormat="1" ht="12.75">
      <c r="A525" s="48">
        <f aca="true" t="shared" si="16" ref="A525:A531">A524+0.1</f>
        <v>10.1</v>
      </c>
      <c r="B525" s="56" t="s">
        <v>343</v>
      </c>
      <c r="C525" s="30">
        <v>2</v>
      </c>
      <c r="D525" s="31" t="s">
        <v>135</v>
      </c>
      <c r="E525" s="27"/>
      <c r="F525" s="27">
        <f t="shared" si="14"/>
        <v>0</v>
      </c>
    </row>
    <row r="526" spans="1:6" s="96" customFormat="1" ht="12.75">
      <c r="A526" s="48">
        <f t="shared" si="16"/>
        <v>10.2</v>
      </c>
      <c r="B526" s="56" t="s">
        <v>299</v>
      </c>
      <c r="C526" s="30">
        <v>1</v>
      </c>
      <c r="D526" s="31" t="s">
        <v>135</v>
      </c>
      <c r="E526" s="27"/>
      <c r="F526" s="27">
        <f t="shared" si="14"/>
        <v>0</v>
      </c>
    </row>
    <row r="527" spans="1:6" s="96" customFormat="1" ht="12.75">
      <c r="A527" s="48">
        <f t="shared" si="16"/>
        <v>10.299999999999999</v>
      </c>
      <c r="B527" s="56" t="s">
        <v>344</v>
      </c>
      <c r="C527" s="30">
        <v>1</v>
      </c>
      <c r="D527" s="31" t="s">
        <v>135</v>
      </c>
      <c r="E527" s="27"/>
      <c r="F527" s="27">
        <f t="shared" si="14"/>
        <v>0</v>
      </c>
    </row>
    <row r="528" spans="1:6" s="96" customFormat="1" ht="12.75">
      <c r="A528" s="48">
        <f t="shared" si="16"/>
        <v>10.399999999999999</v>
      </c>
      <c r="B528" s="125" t="s">
        <v>300</v>
      </c>
      <c r="C528" s="30">
        <v>1</v>
      </c>
      <c r="D528" s="31" t="s">
        <v>135</v>
      </c>
      <c r="E528" s="27"/>
      <c r="F528" s="27">
        <f t="shared" si="14"/>
        <v>0</v>
      </c>
    </row>
    <row r="529" spans="1:6" s="35" customFormat="1" ht="12.75">
      <c r="A529" s="48">
        <f t="shared" si="16"/>
        <v>10.499999999999998</v>
      </c>
      <c r="B529" s="125" t="s">
        <v>301</v>
      </c>
      <c r="C529" s="30">
        <v>1</v>
      </c>
      <c r="D529" s="31" t="s">
        <v>83</v>
      </c>
      <c r="E529" s="27"/>
      <c r="F529" s="27">
        <f t="shared" si="14"/>
        <v>0</v>
      </c>
    </row>
    <row r="530" spans="1:6" s="96" customFormat="1" ht="12.75">
      <c r="A530" s="48">
        <f t="shared" si="16"/>
        <v>10.599999999999998</v>
      </c>
      <c r="B530" s="125" t="s">
        <v>345</v>
      </c>
      <c r="C530" s="30">
        <v>1</v>
      </c>
      <c r="D530" s="31" t="s">
        <v>135</v>
      </c>
      <c r="E530" s="27"/>
      <c r="F530" s="27">
        <f t="shared" si="14"/>
        <v>0</v>
      </c>
    </row>
    <row r="531" spans="1:6" ht="12.75">
      <c r="A531" s="48">
        <f t="shared" si="16"/>
        <v>10.699999999999998</v>
      </c>
      <c r="B531" s="125" t="s">
        <v>302</v>
      </c>
      <c r="C531" s="30">
        <v>1</v>
      </c>
      <c r="D531" s="31" t="s">
        <v>135</v>
      </c>
      <c r="E531" s="27"/>
      <c r="F531" s="27">
        <f t="shared" si="14"/>
        <v>0</v>
      </c>
    </row>
    <row r="532" spans="1:6" ht="12.75">
      <c r="A532" s="48"/>
      <c r="B532" s="125"/>
      <c r="C532" s="30"/>
      <c r="D532" s="31"/>
      <c r="E532" s="27"/>
      <c r="F532" s="27">
        <f t="shared" si="14"/>
        <v>0</v>
      </c>
    </row>
    <row r="533" spans="1:6" ht="12.75">
      <c r="A533" s="48">
        <v>11</v>
      </c>
      <c r="B533" s="125" t="s">
        <v>303</v>
      </c>
      <c r="C533" s="30">
        <v>1</v>
      </c>
      <c r="D533" s="31" t="s">
        <v>135</v>
      </c>
      <c r="E533" s="27"/>
      <c r="F533" s="27">
        <f t="shared" si="14"/>
        <v>0</v>
      </c>
    </row>
    <row r="534" spans="1:6" ht="12.75">
      <c r="A534" s="126"/>
      <c r="B534" s="43" t="s">
        <v>106</v>
      </c>
      <c r="C534" s="44"/>
      <c r="D534" s="45"/>
      <c r="E534" s="46"/>
      <c r="F534" s="47">
        <f>SUM(F481:F533)</f>
        <v>0</v>
      </c>
    </row>
    <row r="535" spans="1:6" ht="12.75">
      <c r="A535" s="127"/>
      <c r="B535" s="128"/>
      <c r="C535" s="129"/>
      <c r="D535" s="130"/>
      <c r="E535" s="131"/>
      <c r="F535" s="131"/>
    </row>
    <row r="536" spans="1:6" s="35" customFormat="1" ht="12.75">
      <c r="A536" s="22" t="s">
        <v>98</v>
      </c>
      <c r="B536" s="29" t="s">
        <v>646</v>
      </c>
      <c r="C536" s="30"/>
      <c r="D536" s="31"/>
      <c r="E536" s="27"/>
      <c r="F536" s="27">
        <f>ROUND(C536*E536,2)</f>
        <v>0</v>
      </c>
    </row>
    <row r="537" spans="1:6" ht="12.75">
      <c r="A537" s="48"/>
      <c r="B537" s="37"/>
      <c r="C537" s="30"/>
      <c r="D537" s="31"/>
      <c r="E537" s="27"/>
      <c r="F537" s="27">
        <f>ROUND(C537*E537,2)</f>
        <v>0</v>
      </c>
    </row>
    <row r="538" spans="1:6" s="132" customFormat="1" ht="12.75">
      <c r="A538" s="116">
        <v>1</v>
      </c>
      <c r="B538" s="23" t="s">
        <v>285</v>
      </c>
      <c r="C538" s="117"/>
      <c r="D538" s="103"/>
      <c r="E538" s="49"/>
      <c r="F538" s="49"/>
    </row>
    <row r="539" spans="1:6" ht="12.75">
      <c r="A539" s="48">
        <v>1.1</v>
      </c>
      <c r="B539" s="41" t="s">
        <v>286</v>
      </c>
      <c r="C539" s="30">
        <v>1</v>
      </c>
      <c r="D539" s="31" t="s">
        <v>135</v>
      </c>
      <c r="E539" s="27"/>
      <c r="F539" s="27">
        <f>ROUND(C539*E539,2)</f>
        <v>0</v>
      </c>
    </row>
    <row r="540" spans="1:6" ht="12.75">
      <c r="A540" s="48"/>
      <c r="B540" s="118"/>
      <c r="C540" s="30"/>
      <c r="D540" s="31"/>
      <c r="E540" s="27"/>
      <c r="F540" s="27">
        <f>ROUND(C540*E540,2)</f>
        <v>0</v>
      </c>
    </row>
    <row r="541" spans="1:6" ht="12.75">
      <c r="A541" s="116">
        <v>1</v>
      </c>
      <c r="B541" s="23" t="s">
        <v>92</v>
      </c>
      <c r="C541" s="117"/>
      <c r="D541" s="103"/>
      <c r="E541" s="49"/>
      <c r="F541" s="49"/>
    </row>
    <row r="542" spans="1:6" ht="12.75">
      <c r="A542" s="48">
        <v>1</v>
      </c>
      <c r="B542" s="41" t="s">
        <v>287</v>
      </c>
      <c r="C542" s="30">
        <v>6.779999999999999</v>
      </c>
      <c r="D542" s="31" t="s">
        <v>150</v>
      </c>
      <c r="E542" s="27"/>
      <c r="F542" s="27">
        <f>ROUND(C542*E542,2)</f>
        <v>0</v>
      </c>
    </row>
    <row r="543" spans="1:6" ht="12.75">
      <c r="A543" s="48">
        <v>2</v>
      </c>
      <c r="B543" s="41" t="s">
        <v>122</v>
      </c>
      <c r="C543" s="30">
        <v>3.772449999999999</v>
      </c>
      <c r="D543" s="31" t="s">
        <v>150</v>
      </c>
      <c r="E543" s="27"/>
      <c r="F543" s="27">
        <f>ROUND(C543*E543,2)</f>
        <v>0</v>
      </c>
    </row>
    <row r="544" spans="1:6" ht="12.75">
      <c r="A544" s="48"/>
      <c r="B544" s="118"/>
      <c r="C544" s="30"/>
      <c r="D544" s="31"/>
      <c r="E544" s="27"/>
      <c r="F544" s="27"/>
    </row>
    <row r="545" spans="1:6" ht="12.75">
      <c r="A545" s="116">
        <v>3</v>
      </c>
      <c r="B545" s="23" t="s">
        <v>754</v>
      </c>
      <c r="C545" s="30"/>
      <c r="D545" s="31"/>
      <c r="E545" s="27"/>
      <c r="F545" s="27">
        <f aca="true" t="shared" si="17" ref="F545:F550">ROUND(C545*E545,2)</f>
        <v>0</v>
      </c>
    </row>
    <row r="546" spans="1:6" ht="12.75">
      <c r="A546" s="48" t="s">
        <v>447</v>
      </c>
      <c r="B546" s="41" t="s">
        <v>654</v>
      </c>
      <c r="C546" s="30">
        <v>1.3499999999999999</v>
      </c>
      <c r="D546" s="31" t="s">
        <v>150</v>
      </c>
      <c r="E546" s="27"/>
      <c r="F546" s="27">
        <f t="shared" si="17"/>
        <v>0</v>
      </c>
    </row>
    <row r="547" spans="1:6" ht="12.75">
      <c r="A547" s="48" t="s">
        <v>650</v>
      </c>
      <c r="B547" s="41" t="s">
        <v>653</v>
      </c>
      <c r="C547" s="30">
        <v>0.3</v>
      </c>
      <c r="D547" s="31" t="s">
        <v>150</v>
      </c>
      <c r="E547" s="27"/>
      <c r="F547" s="27">
        <f>ROUND(C547*E547,2)</f>
        <v>0</v>
      </c>
    </row>
    <row r="548" spans="1:6" ht="12.75">
      <c r="A548" s="48" t="s">
        <v>651</v>
      </c>
      <c r="B548" s="41" t="s">
        <v>289</v>
      </c>
      <c r="C548" s="30">
        <v>1.5959999999999999</v>
      </c>
      <c r="D548" s="31" t="s">
        <v>150</v>
      </c>
      <c r="E548" s="27"/>
      <c r="F548" s="27">
        <f t="shared" si="17"/>
        <v>0</v>
      </c>
    </row>
    <row r="549" spans="1:6" ht="12.75">
      <c r="A549" s="48" t="s">
        <v>652</v>
      </c>
      <c r="B549" s="41" t="s">
        <v>290</v>
      </c>
      <c r="C549" s="30">
        <v>2.706</v>
      </c>
      <c r="D549" s="31" t="s">
        <v>150</v>
      </c>
      <c r="E549" s="27"/>
      <c r="F549" s="27">
        <f t="shared" si="17"/>
        <v>0</v>
      </c>
    </row>
    <row r="550" spans="1:6" ht="12.75">
      <c r="A550" s="48"/>
      <c r="B550" s="41"/>
      <c r="C550" s="30"/>
      <c r="D550" s="31"/>
      <c r="E550" s="27"/>
      <c r="F550" s="27">
        <f t="shared" si="17"/>
        <v>0</v>
      </c>
    </row>
    <row r="551" spans="1:6" ht="12.75">
      <c r="A551" s="116">
        <v>4</v>
      </c>
      <c r="B551" s="23" t="s">
        <v>291</v>
      </c>
      <c r="C551" s="30"/>
      <c r="D551" s="31"/>
      <c r="E551" s="27"/>
      <c r="F551" s="27"/>
    </row>
    <row r="552" spans="1:6" ht="12.75">
      <c r="A552" s="48" t="s">
        <v>440</v>
      </c>
      <c r="B552" s="41" t="s">
        <v>293</v>
      </c>
      <c r="C552" s="30">
        <v>30.509999999999998</v>
      </c>
      <c r="D552" s="31" t="s">
        <v>151</v>
      </c>
      <c r="E552" s="27"/>
      <c r="F552" s="27">
        <f>ROUND(C552*E552,2)</f>
        <v>0</v>
      </c>
    </row>
    <row r="553" spans="1:6" ht="12.75">
      <c r="A553" s="48" t="s">
        <v>443</v>
      </c>
      <c r="B553" s="41" t="s">
        <v>292</v>
      </c>
      <c r="C553" s="30">
        <v>4.5</v>
      </c>
      <c r="D553" s="31" t="s">
        <v>151</v>
      </c>
      <c r="E553" s="27"/>
      <c r="F553" s="27">
        <f aca="true" t="shared" si="18" ref="F553:F577">ROUND(C553*E553,2)</f>
        <v>0</v>
      </c>
    </row>
    <row r="554" spans="1:6" ht="12.75">
      <c r="A554" s="48"/>
      <c r="B554" s="37"/>
      <c r="C554" s="30"/>
      <c r="D554" s="31"/>
      <c r="E554" s="27"/>
      <c r="F554" s="27">
        <f t="shared" si="18"/>
        <v>0</v>
      </c>
    </row>
    <row r="555" spans="1:6" ht="12.75">
      <c r="A555" s="116">
        <v>5</v>
      </c>
      <c r="B555" s="23" t="s">
        <v>57</v>
      </c>
      <c r="C555" s="30"/>
      <c r="D555" s="31"/>
      <c r="E555" s="27"/>
      <c r="F555" s="27">
        <f t="shared" si="18"/>
        <v>0</v>
      </c>
    </row>
    <row r="556" spans="1:6" ht="12.75">
      <c r="A556" s="48">
        <f>A555+0.1</f>
        <v>5.1</v>
      </c>
      <c r="B556" s="41" t="s">
        <v>146</v>
      </c>
      <c r="C556" s="30">
        <v>30.509999999999998</v>
      </c>
      <c r="D556" s="31" t="s">
        <v>151</v>
      </c>
      <c r="E556" s="27"/>
      <c r="F556" s="27">
        <f t="shared" si="18"/>
        <v>0</v>
      </c>
    </row>
    <row r="557" spans="1:6" ht="12.75">
      <c r="A557" s="48">
        <f aca="true" t="shared" si="19" ref="A557:A564">A556+0.1</f>
        <v>5.199999999999999</v>
      </c>
      <c r="B557" s="41" t="s">
        <v>187</v>
      </c>
      <c r="C557" s="30">
        <v>30.509999999999998</v>
      </c>
      <c r="D557" s="31" t="s">
        <v>151</v>
      </c>
      <c r="E557" s="27"/>
      <c r="F557" s="27">
        <f t="shared" si="18"/>
        <v>0</v>
      </c>
    </row>
    <row r="558" spans="1:6" ht="12.75">
      <c r="A558" s="48">
        <f t="shared" si="19"/>
        <v>5.299999999999999</v>
      </c>
      <c r="B558" s="41" t="s">
        <v>294</v>
      </c>
      <c r="C558" s="30">
        <v>18.04</v>
      </c>
      <c r="D558" s="31" t="s">
        <v>151</v>
      </c>
      <c r="E558" s="27"/>
      <c r="F558" s="27">
        <f t="shared" si="18"/>
        <v>0</v>
      </c>
    </row>
    <row r="559" spans="1:6" ht="12.75">
      <c r="A559" s="48">
        <f t="shared" si="19"/>
        <v>5.399999999999999</v>
      </c>
      <c r="B559" s="41" t="s">
        <v>295</v>
      </c>
      <c r="C559" s="30">
        <v>18.04</v>
      </c>
      <c r="D559" s="31" t="s">
        <v>151</v>
      </c>
      <c r="E559" s="27"/>
      <c r="F559" s="27">
        <f t="shared" si="18"/>
        <v>0</v>
      </c>
    </row>
    <row r="560" spans="1:6" ht="12.75">
      <c r="A560" s="48">
        <f t="shared" si="19"/>
        <v>5.499999999999998</v>
      </c>
      <c r="B560" s="39" t="s">
        <v>183</v>
      </c>
      <c r="C560" s="30">
        <v>79.06</v>
      </c>
      <c r="D560" s="31" t="s">
        <v>151</v>
      </c>
      <c r="E560" s="27"/>
      <c r="F560" s="27">
        <f t="shared" si="18"/>
        <v>0</v>
      </c>
    </row>
    <row r="561" spans="1:6" ht="12.75">
      <c r="A561" s="48">
        <f t="shared" si="19"/>
        <v>5.599999999999998</v>
      </c>
      <c r="B561" s="41" t="s">
        <v>297</v>
      </c>
      <c r="C561" s="30">
        <v>18.04</v>
      </c>
      <c r="D561" s="31" t="s">
        <v>151</v>
      </c>
      <c r="E561" s="27"/>
      <c r="F561" s="27">
        <f t="shared" si="18"/>
        <v>0</v>
      </c>
    </row>
    <row r="562" spans="1:6" ht="12.75">
      <c r="A562" s="119">
        <f t="shared" si="19"/>
        <v>5.6999999999999975</v>
      </c>
      <c r="B562" s="111" t="s">
        <v>149</v>
      </c>
      <c r="C562" s="59">
        <v>38.1</v>
      </c>
      <c r="D562" s="105" t="s">
        <v>6</v>
      </c>
      <c r="E562" s="259"/>
      <c r="F562" s="61">
        <f t="shared" si="18"/>
        <v>0</v>
      </c>
    </row>
    <row r="563" spans="1:6" ht="12.75">
      <c r="A563" s="120">
        <f t="shared" si="19"/>
        <v>5.799999999999997</v>
      </c>
      <c r="B563" s="133" t="s">
        <v>192</v>
      </c>
      <c r="C563" s="64">
        <v>17</v>
      </c>
      <c r="D563" s="107" t="s">
        <v>6</v>
      </c>
      <c r="E563" s="66"/>
      <c r="F563" s="66">
        <f t="shared" si="18"/>
        <v>0</v>
      </c>
    </row>
    <row r="564" spans="1:6" ht="12.75">
      <c r="A564" s="48">
        <f t="shared" si="19"/>
        <v>5.899999999999997</v>
      </c>
      <c r="B564" s="41" t="s">
        <v>296</v>
      </c>
      <c r="C564" s="30">
        <v>17</v>
      </c>
      <c r="D564" s="31" t="s">
        <v>6</v>
      </c>
      <c r="E564" s="27"/>
      <c r="F564" s="27">
        <f t="shared" si="18"/>
        <v>0</v>
      </c>
    </row>
    <row r="565" spans="1:6" ht="12.75">
      <c r="A565" s="48"/>
      <c r="B565" s="37"/>
      <c r="C565" s="30"/>
      <c r="D565" s="31"/>
      <c r="E565" s="27"/>
      <c r="F565" s="27">
        <f t="shared" si="18"/>
        <v>0</v>
      </c>
    </row>
    <row r="566" spans="1:6" ht="12.75">
      <c r="A566" s="116">
        <v>6</v>
      </c>
      <c r="B566" s="23" t="s">
        <v>95</v>
      </c>
      <c r="C566" s="30"/>
      <c r="D566" s="31"/>
      <c r="E566" s="27"/>
      <c r="F566" s="27">
        <f t="shared" si="18"/>
        <v>0</v>
      </c>
    </row>
    <row r="567" spans="1:6" ht="12.75">
      <c r="A567" s="55">
        <f>A566+0.1</f>
        <v>6.1</v>
      </c>
      <c r="B567" s="36" t="s">
        <v>298</v>
      </c>
      <c r="C567" s="30">
        <v>1</v>
      </c>
      <c r="D567" s="31" t="s">
        <v>135</v>
      </c>
      <c r="E567" s="27"/>
      <c r="F567" s="27">
        <f t="shared" si="18"/>
        <v>0</v>
      </c>
    </row>
    <row r="568" spans="1:6" ht="12.75">
      <c r="A568" s="55"/>
      <c r="B568" s="36"/>
      <c r="C568" s="30"/>
      <c r="D568" s="31"/>
      <c r="E568" s="27"/>
      <c r="F568" s="27">
        <f t="shared" si="18"/>
        <v>0</v>
      </c>
    </row>
    <row r="569" spans="1:6" ht="12.75">
      <c r="A569" s="48">
        <v>7</v>
      </c>
      <c r="B569" s="122" t="s">
        <v>373</v>
      </c>
      <c r="C569" s="30">
        <v>13.600000000000001</v>
      </c>
      <c r="D569" s="31" t="s">
        <v>151</v>
      </c>
      <c r="E569" s="27"/>
      <c r="F569" s="27">
        <f t="shared" si="18"/>
        <v>0</v>
      </c>
    </row>
    <row r="570" spans="1:6" ht="12.75">
      <c r="A570" s="48"/>
      <c r="B570" s="37"/>
      <c r="C570" s="30"/>
      <c r="D570" s="31"/>
      <c r="E570" s="27"/>
      <c r="F570" s="27">
        <f t="shared" si="18"/>
        <v>0</v>
      </c>
    </row>
    <row r="571" spans="1:6" ht="12.75">
      <c r="A571" s="116">
        <v>8</v>
      </c>
      <c r="B571" s="23" t="s">
        <v>752</v>
      </c>
      <c r="C571" s="30"/>
      <c r="D571" s="31"/>
      <c r="E571" s="27"/>
      <c r="F571" s="27">
        <f t="shared" si="18"/>
        <v>0</v>
      </c>
    </row>
    <row r="572" spans="1:6" ht="12.75">
      <c r="A572" s="48">
        <f>A571+0.1</f>
        <v>8.1</v>
      </c>
      <c r="B572" s="41" t="s">
        <v>341</v>
      </c>
      <c r="C572" s="30">
        <v>1</v>
      </c>
      <c r="D572" s="31" t="s">
        <v>83</v>
      </c>
      <c r="E572" s="27"/>
      <c r="F572" s="27">
        <f t="shared" si="18"/>
        <v>0</v>
      </c>
    </row>
    <row r="573" spans="1:6" ht="12.75">
      <c r="A573" s="48">
        <f>A572+0.1</f>
        <v>8.2</v>
      </c>
      <c r="B573" s="123" t="s">
        <v>304</v>
      </c>
      <c r="C573" s="30">
        <v>1</v>
      </c>
      <c r="D573" s="31" t="s">
        <v>135</v>
      </c>
      <c r="E573" s="27"/>
      <c r="F573" s="27">
        <f t="shared" si="18"/>
        <v>0</v>
      </c>
    </row>
    <row r="574" spans="1:6" ht="12.75">
      <c r="A574" s="48">
        <f>A573+0.1</f>
        <v>8.299999999999999</v>
      </c>
      <c r="B574" s="41" t="s">
        <v>342</v>
      </c>
      <c r="C574" s="30">
        <v>1</v>
      </c>
      <c r="D574" s="31" t="s">
        <v>135</v>
      </c>
      <c r="E574" s="27"/>
      <c r="F574" s="27">
        <f t="shared" si="18"/>
        <v>0</v>
      </c>
    </row>
    <row r="575" spans="1:6" ht="12.75">
      <c r="A575" s="48">
        <f>A574+0.1</f>
        <v>8.399999999999999</v>
      </c>
      <c r="B575" s="41" t="s">
        <v>305</v>
      </c>
      <c r="C575" s="30">
        <v>1</v>
      </c>
      <c r="D575" s="31" t="s">
        <v>135</v>
      </c>
      <c r="E575" s="27"/>
      <c r="F575" s="27">
        <f t="shared" si="18"/>
        <v>0</v>
      </c>
    </row>
    <row r="576" spans="1:6" ht="12.75">
      <c r="A576" s="48"/>
      <c r="B576" s="41"/>
      <c r="C576" s="30"/>
      <c r="D576" s="31"/>
      <c r="E576" s="27"/>
      <c r="F576" s="27"/>
    </row>
    <row r="577" spans="1:6" ht="12.75">
      <c r="A577" s="116" t="s">
        <v>452</v>
      </c>
      <c r="B577" s="125" t="s">
        <v>303</v>
      </c>
      <c r="C577" s="30">
        <v>1</v>
      </c>
      <c r="D577" s="31" t="s">
        <v>135</v>
      </c>
      <c r="E577" s="27"/>
      <c r="F577" s="27">
        <f t="shared" si="18"/>
        <v>0</v>
      </c>
    </row>
    <row r="578" spans="1:6" ht="12.75">
      <c r="A578" s="126"/>
      <c r="B578" s="43" t="s">
        <v>647</v>
      </c>
      <c r="C578" s="44"/>
      <c r="D578" s="45"/>
      <c r="E578" s="46"/>
      <c r="F578" s="47">
        <f>SUM(F535:F577)</f>
        <v>0</v>
      </c>
    </row>
    <row r="579" spans="1:6" s="137" customFormat="1" ht="12.75">
      <c r="A579" s="134"/>
      <c r="B579" s="135"/>
      <c r="C579" s="75"/>
      <c r="D579" s="110"/>
      <c r="E579" s="80"/>
      <c r="F579" s="136"/>
    </row>
    <row r="580" spans="1:6" ht="12.75">
      <c r="A580" s="138" t="s">
        <v>107</v>
      </c>
      <c r="B580" s="139" t="s">
        <v>620</v>
      </c>
      <c r="C580" s="140"/>
      <c r="D580" s="141"/>
      <c r="E580" s="260"/>
      <c r="F580" s="142">
        <f>ROUND(C580*E580,2)</f>
        <v>0</v>
      </c>
    </row>
    <row r="581" spans="1:6" ht="12.75">
      <c r="A581" s="143"/>
      <c r="B581" s="139"/>
      <c r="C581" s="140"/>
      <c r="D581" s="141"/>
      <c r="E581" s="260"/>
      <c r="F581" s="142"/>
    </row>
    <row r="582" spans="1:6" ht="12.75">
      <c r="A582" s="147">
        <v>1</v>
      </c>
      <c r="B582" s="148" t="s">
        <v>613</v>
      </c>
      <c r="C582" s="145">
        <v>1</v>
      </c>
      <c r="D582" s="31" t="s">
        <v>135</v>
      </c>
      <c r="E582" s="239"/>
      <c r="F582" s="142">
        <f>ROUND(C582*E582,2)</f>
        <v>0</v>
      </c>
    </row>
    <row r="583" spans="1:6" ht="12.75">
      <c r="A583" s="146"/>
      <c r="B583" s="144"/>
      <c r="C583" s="145"/>
      <c r="D583" s="130"/>
      <c r="E583" s="239"/>
      <c r="F583" s="142">
        <f aca="true" t="shared" si="20" ref="F583:F644">ROUND(C583*E583,2)</f>
        <v>0</v>
      </c>
    </row>
    <row r="584" spans="1:6" ht="12.75">
      <c r="A584" s="147">
        <v>2</v>
      </c>
      <c r="B584" s="148" t="s">
        <v>92</v>
      </c>
      <c r="C584" s="145"/>
      <c r="D584" s="130"/>
      <c r="E584" s="239"/>
      <c r="F584" s="142">
        <f t="shared" si="20"/>
        <v>0</v>
      </c>
    </row>
    <row r="585" spans="1:6" ht="12.75">
      <c r="A585" s="2">
        <v>2.1</v>
      </c>
      <c r="B585" s="144" t="s">
        <v>659</v>
      </c>
      <c r="C585" s="145">
        <v>14.68</v>
      </c>
      <c r="D585" s="141" t="s">
        <v>150</v>
      </c>
      <c r="E585" s="239"/>
      <c r="F585" s="142">
        <f t="shared" si="20"/>
        <v>0</v>
      </c>
    </row>
    <row r="586" spans="1:6" ht="12.75">
      <c r="A586" s="2">
        <v>2.2</v>
      </c>
      <c r="B586" s="144" t="s">
        <v>660</v>
      </c>
      <c r="C586" s="145">
        <v>9.66</v>
      </c>
      <c r="D586" s="141" t="s">
        <v>150</v>
      </c>
      <c r="E586" s="239"/>
      <c r="F586" s="142">
        <f t="shared" si="20"/>
        <v>0</v>
      </c>
    </row>
    <row r="587" spans="1:6" ht="12.75">
      <c r="A587" s="2">
        <v>2.3</v>
      </c>
      <c r="B587" s="144" t="s">
        <v>661</v>
      </c>
      <c r="C587" s="145">
        <v>5.8</v>
      </c>
      <c r="D587" s="141" t="s">
        <v>150</v>
      </c>
      <c r="E587" s="239"/>
      <c r="F587" s="142">
        <f t="shared" si="20"/>
        <v>0</v>
      </c>
    </row>
    <row r="588" spans="1:6" ht="12.75">
      <c r="A588" s="149"/>
      <c r="B588" s="144"/>
      <c r="C588" s="145"/>
      <c r="D588" s="130"/>
      <c r="E588" s="239"/>
      <c r="F588" s="142">
        <f t="shared" si="20"/>
        <v>0</v>
      </c>
    </row>
    <row r="589" spans="1:6" ht="15.75">
      <c r="A589" s="147">
        <v>3</v>
      </c>
      <c r="B589" s="148" t="s">
        <v>614</v>
      </c>
      <c r="C589" s="145"/>
      <c r="D589" s="130"/>
      <c r="E589" s="239"/>
      <c r="F589" s="142">
        <f t="shared" si="20"/>
        <v>0</v>
      </c>
    </row>
    <row r="590" spans="1:6" ht="12.75">
      <c r="A590" s="2">
        <v>3.1</v>
      </c>
      <c r="B590" s="144" t="s">
        <v>662</v>
      </c>
      <c r="C590" s="145">
        <v>4.26</v>
      </c>
      <c r="D590" s="141" t="s">
        <v>150</v>
      </c>
      <c r="E590" s="241"/>
      <c r="F590" s="142">
        <f t="shared" si="20"/>
        <v>0</v>
      </c>
    </row>
    <row r="591" spans="1:6" ht="12.75">
      <c r="A591" s="2">
        <f aca="true" t="shared" si="21" ref="A591:A596">+A590+0.1</f>
        <v>3.2</v>
      </c>
      <c r="B591" s="144" t="s">
        <v>663</v>
      </c>
      <c r="C591" s="145">
        <v>1.14</v>
      </c>
      <c r="D591" s="141" t="s">
        <v>150</v>
      </c>
      <c r="E591" s="241"/>
      <c r="F591" s="142">
        <f t="shared" si="20"/>
        <v>0</v>
      </c>
    </row>
    <row r="592" spans="1:6" ht="12.75">
      <c r="A592" s="2">
        <f t="shared" si="21"/>
        <v>3.3000000000000003</v>
      </c>
      <c r="B592" s="144" t="s">
        <v>664</v>
      </c>
      <c r="C592" s="145">
        <v>0.6</v>
      </c>
      <c r="D592" s="141" t="s">
        <v>150</v>
      </c>
      <c r="E592" s="241"/>
      <c r="F592" s="142">
        <f t="shared" si="20"/>
        <v>0</v>
      </c>
    </row>
    <row r="593" spans="1:7" s="137" customFormat="1" ht="12.75">
      <c r="A593" s="2">
        <f t="shared" si="21"/>
        <v>3.4000000000000004</v>
      </c>
      <c r="B593" s="144" t="s">
        <v>665</v>
      </c>
      <c r="C593" s="145">
        <v>0.55</v>
      </c>
      <c r="D593" s="141" t="s">
        <v>150</v>
      </c>
      <c r="E593" s="241"/>
      <c r="F593" s="142">
        <f t="shared" si="20"/>
        <v>0</v>
      </c>
      <c r="G593" s="7"/>
    </row>
    <row r="594" spans="1:6" ht="12.75">
      <c r="A594" s="2">
        <f t="shared" si="21"/>
        <v>3.5000000000000004</v>
      </c>
      <c r="B594" s="144" t="s">
        <v>666</v>
      </c>
      <c r="C594" s="145">
        <v>0.27</v>
      </c>
      <c r="D594" s="141" t="s">
        <v>150</v>
      </c>
      <c r="E594" s="241"/>
      <c r="F594" s="142">
        <f t="shared" si="20"/>
        <v>0</v>
      </c>
    </row>
    <row r="595" spans="1:6" ht="12.75">
      <c r="A595" s="2">
        <f t="shared" si="21"/>
        <v>3.6000000000000005</v>
      </c>
      <c r="B595" s="144" t="s">
        <v>667</v>
      </c>
      <c r="C595" s="145">
        <v>4.4</v>
      </c>
      <c r="D595" s="141" t="s">
        <v>150</v>
      </c>
      <c r="E595" s="241"/>
      <c r="F595" s="142">
        <f t="shared" si="20"/>
        <v>0</v>
      </c>
    </row>
    <row r="596" spans="1:6" ht="25.5">
      <c r="A596" s="2">
        <f t="shared" si="21"/>
        <v>3.7000000000000006</v>
      </c>
      <c r="B596" s="150" t="s">
        <v>668</v>
      </c>
      <c r="C596" s="145">
        <v>2.92</v>
      </c>
      <c r="D596" s="141" t="s">
        <v>150</v>
      </c>
      <c r="E596" s="241"/>
      <c r="F596" s="142">
        <f t="shared" si="20"/>
        <v>0</v>
      </c>
    </row>
    <row r="597" spans="1:6" ht="12.75">
      <c r="A597" s="151"/>
      <c r="B597" s="144"/>
      <c r="C597" s="145"/>
      <c r="D597" s="130"/>
      <c r="E597" s="239"/>
      <c r="F597" s="142">
        <f t="shared" si="20"/>
        <v>0</v>
      </c>
    </row>
    <row r="598" spans="1:6" ht="12.75">
      <c r="A598" s="147">
        <v>4</v>
      </c>
      <c r="B598" s="148" t="s">
        <v>615</v>
      </c>
      <c r="C598" s="145"/>
      <c r="D598" s="130"/>
      <c r="E598" s="239"/>
      <c r="F598" s="142">
        <f t="shared" si="20"/>
        <v>0</v>
      </c>
    </row>
    <row r="599" spans="1:6" ht="12.75">
      <c r="A599" s="2">
        <v>4.1</v>
      </c>
      <c r="B599" s="144" t="s">
        <v>669</v>
      </c>
      <c r="C599" s="145">
        <v>11.36</v>
      </c>
      <c r="D599" s="3" t="s">
        <v>151</v>
      </c>
      <c r="E599" s="241"/>
      <c r="F599" s="142">
        <f>ROUND(C599*E599,2)</f>
        <v>0</v>
      </c>
    </row>
    <row r="600" spans="1:6" ht="12.75">
      <c r="A600" s="2">
        <v>4.2</v>
      </c>
      <c r="B600" s="144" t="s">
        <v>670</v>
      </c>
      <c r="C600" s="145">
        <v>65.68</v>
      </c>
      <c r="D600" s="3" t="s">
        <v>151</v>
      </c>
      <c r="E600" s="241"/>
      <c r="F600" s="142">
        <f>ROUND(C600*E600,2)</f>
        <v>0</v>
      </c>
    </row>
    <row r="601" spans="1:6" ht="12.75">
      <c r="A601" s="2">
        <v>4.3</v>
      </c>
      <c r="B601" s="144" t="s">
        <v>671</v>
      </c>
      <c r="C601" s="145">
        <v>2.8</v>
      </c>
      <c r="D601" s="3" t="s">
        <v>151</v>
      </c>
      <c r="E601" s="241"/>
      <c r="F601" s="142">
        <f t="shared" si="20"/>
        <v>0</v>
      </c>
    </row>
    <row r="602" spans="1:6" ht="12.75">
      <c r="A602" s="149"/>
      <c r="B602" s="144"/>
      <c r="C602" s="145"/>
      <c r="D602" s="130"/>
      <c r="E602" s="239"/>
      <c r="F602" s="142">
        <f t="shared" si="20"/>
        <v>0</v>
      </c>
    </row>
    <row r="603" spans="1:6" ht="12.75">
      <c r="A603" s="152">
        <v>5</v>
      </c>
      <c r="B603" s="148" t="s">
        <v>616</v>
      </c>
      <c r="C603" s="145"/>
      <c r="D603" s="130"/>
      <c r="E603" s="239"/>
      <c r="F603" s="142">
        <f t="shared" si="20"/>
        <v>0</v>
      </c>
    </row>
    <row r="604" spans="1:6" ht="12.75">
      <c r="A604" s="153">
        <v>5.1</v>
      </c>
      <c r="B604" s="144" t="s">
        <v>672</v>
      </c>
      <c r="C604" s="145">
        <v>29.2</v>
      </c>
      <c r="D604" s="3" t="s">
        <v>151</v>
      </c>
      <c r="E604" s="241"/>
      <c r="F604" s="142">
        <f t="shared" si="20"/>
        <v>0</v>
      </c>
    </row>
    <row r="605" spans="1:6" ht="12.75">
      <c r="A605" s="153">
        <f>+A604+0.1</f>
        <v>5.199999999999999</v>
      </c>
      <c r="B605" s="144" t="s">
        <v>673</v>
      </c>
      <c r="C605" s="145">
        <v>78.23</v>
      </c>
      <c r="D605" s="3" t="s">
        <v>151</v>
      </c>
      <c r="E605" s="241"/>
      <c r="F605" s="142">
        <f t="shared" si="20"/>
        <v>0</v>
      </c>
    </row>
    <row r="606" spans="1:6" ht="12.75">
      <c r="A606" s="153">
        <f aca="true" t="shared" si="22" ref="A606:A612">+A605+0.1</f>
        <v>5.299999999999999</v>
      </c>
      <c r="B606" s="144" t="s">
        <v>674</v>
      </c>
      <c r="C606" s="145">
        <v>84.74</v>
      </c>
      <c r="D606" s="3" t="s">
        <v>151</v>
      </c>
      <c r="E606" s="241"/>
      <c r="F606" s="142">
        <f t="shared" si="20"/>
        <v>0</v>
      </c>
    </row>
    <row r="607" spans="1:6" ht="12.75">
      <c r="A607" s="153">
        <f t="shared" si="22"/>
        <v>5.399999999999999</v>
      </c>
      <c r="B607" s="144" t="s">
        <v>675</v>
      </c>
      <c r="C607" s="145">
        <v>130.4</v>
      </c>
      <c r="D607" s="3" t="s">
        <v>6</v>
      </c>
      <c r="E607" s="241"/>
      <c r="F607" s="142">
        <f t="shared" si="20"/>
        <v>0</v>
      </c>
    </row>
    <row r="608" spans="1:6" ht="12.75">
      <c r="A608" s="153">
        <f t="shared" si="22"/>
        <v>5.499999999999998</v>
      </c>
      <c r="B608" s="144" t="s">
        <v>676</v>
      </c>
      <c r="C608" s="145">
        <v>24.1</v>
      </c>
      <c r="D608" s="1" t="s">
        <v>6</v>
      </c>
      <c r="E608" s="241"/>
      <c r="F608" s="142">
        <f t="shared" si="20"/>
        <v>0</v>
      </c>
    </row>
    <row r="609" spans="1:6" ht="12.75">
      <c r="A609" s="153">
        <f t="shared" si="22"/>
        <v>5.599999999999998</v>
      </c>
      <c r="B609" s="144" t="s">
        <v>677</v>
      </c>
      <c r="C609" s="145">
        <v>36.03</v>
      </c>
      <c r="D609" s="3" t="s">
        <v>151</v>
      </c>
      <c r="E609" s="241"/>
      <c r="F609" s="142">
        <f t="shared" si="20"/>
        <v>0</v>
      </c>
    </row>
    <row r="610" spans="1:6" ht="12.75">
      <c r="A610" s="153">
        <f t="shared" si="22"/>
        <v>5.6999999999999975</v>
      </c>
      <c r="B610" s="154" t="s">
        <v>678</v>
      </c>
      <c r="C610" s="145">
        <v>227.83</v>
      </c>
      <c r="D610" s="3" t="s">
        <v>151</v>
      </c>
      <c r="E610" s="241"/>
      <c r="F610" s="142">
        <f t="shared" si="20"/>
        <v>0</v>
      </c>
    </row>
    <row r="611" spans="1:6" ht="12.75">
      <c r="A611" s="153">
        <f t="shared" si="22"/>
        <v>5.799999999999997</v>
      </c>
      <c r="B611" s="154" t="s">
        <v>679</v>
      </c>
      <c r="C611" s="145">
        <v>227.83</v>
      </c>
      <c r="D611" s="3" t="s">
        <v>151</v>
      </c>
      <c r="E611" s="241"/>
      <c r="F611" s="142">
        <f t="shared" si="20"/>
        <v>0</v>
      </c>
    </row>
    <row r="612" spans="1:6" ht="25.5">
      <c r="A612" s="155">
        <f t="shared" si="22"/>
        <v>5.899999999999997</v>
      </c>
      <c r="B612" s="156" t="s">
        <v>680</v>
      </c>
      <c r="C612" s="157">
        <v>17.28</v>
      </c>
      <c r="D612" s="60" t="s">
        <v>151</v>
      </c>
      <c r="E612" s="261"/>
      <c r="F612" s="158">
        <f t="shared" si="20"/>
        <v>0</v>
      </c>
    </row>
    <row r="613" spans="1:6" ht="12.75">
      <c r="A613" s="159">
        <v>5.1</v>
      </c>
      <c r="B613" s="160" t="s">
        <v>681</v>
      </c>
      <c r="C613" s="161">
        <v>3.6</v>
      </c>
      <c r="D613" s="65" t="s">
        <v>151</v>
      </c>
      <c r="E613" s="262"/>
      <c r="F613" s="162">
        <f t="shared" si="20"/>
        <v>0</v>
      </c>
    </row>
    <row r="614" spans="1:6" ht="12.75">
      <c r="A614" s="163">
        <v>5.11</v>
      </c>
      <c r="B614" s="144" t="s">
        <v>682</v>
      </c>
      <c r="C614" s="145">
        <v>19.28</v>
      </c>
      <c r="D614" s="3" t="s">
        <v>151</v>
      </c>
      <c r="E614" s="241"/>
      <c r="F614" s="142">
        <f t="shared" si="20"/>
        <v>0</v>
      </c>
    </row>
    <row r="615" spans="1:6" ht="12.75">
      <c r="A615" s="149"/>
      <c r="B615" s="144"/>
      <c r="C615" s="145"/>
      <c r="D615" s="130"/>
      <c r="E615" s="239"/>
      <c r="F615" s="142">
        <f t="shared" si="20"/>
        <v>0</v>
      </c>
    </row>
    <row r="616" spans="1:6" ht="12.75">
      <c r="A616" s="147">
        <v>6</v>
      </c>
      <c r="B616" s="164" t="s">
        <v>617</v>
      </c>
      <c r="C616" s="145"/>
      <c r="D616" s="130"/>
      <c r="E616" s="239"/>
      <c r="F616" s="142">
        <f t="shared" si="20"/>
        <v>0</v>
      </c>
    </row>
    <row r="617" spans="1:6" ht="12.75">
      <c r="A617" s="4">
        <v>6.1</v>
      </c>
      <c r="B617" s="144" t="s">
        <v>683</v>
      </c>
      <c r="C617" s="145">
        <v>1</v>
      </c>
      <c r="D617" s="31" t="s">
        <v>135</v>
      </c>
      <c r="E617" s="241"/>
      <c r="F617" s="142">
        <f t="shared" si="20"/>
        <v>0</v>
      </c>
    </row>
    <row r="618" spans="1:6" ht="12.75">
      <c r="A618" s="4">
        <f aca="true" t="shared" si="23" ref="A618:A625">+A617+0.1</f>
        <v>6.199999999999999</v>
      </c>
      <c r="B618" s="144" t="s">
        <v>684</v>
      </c>
      <c r="C618" s="145">
        <v>1</v>
      </c>
      <c r="D618" s="31" t="s">
        <v>135</v>
      </c>
      <c r="E618" s="241"/>
      <c r="F618" s="142">
        <f t="shared" si="20"/>
        <v>0</v>
      </c>
    </row>
    <row r="619" spans="1:6" ht="25.5">
      <c r="A619" s="4">
        <f t="shared" si="23"/>
        <v>6.299999999999999</v>
      </c>
      <c r="B619" s="150" t="s">
        <v>685</v>
      </c>
      <c r="C619" s="145">
        <v>1</v>
      </c>
      <c r="D619" s="31" t="s">
        <v>135</v>
      </c>
      <c r="E619" s="241"/>
      <c r="F619" s="142">
        <f t="shared" si="20"/>
        <v>0</v>
      </c>
    </row>
    <row r="620" spans="1:6" ht="12.75">
      <c r="A620" s="4">
        <f t="shared" si="23"/>
        <v>6.399999999999999</v>
      </c>
      <c r="B620" s="144" t="s">
        <v>686</v>
      </c>
      <c r="C620" s="145">
        <v>1</v>
      </c>
      <c r="D620" s="31" t="s">
        <v>135</v>
      </c>
      <c r="E620" s="241"/>
      <c r="F620" s="142">
        <f t="shared" si="20"/>
        <v>0</v>
      </c>
    </row>
    <row r="621" spans="1:6" ht="12.75">
      <c r="A621" s="4">
        <f t="shared" si="23"/>
        <v>6.499999999999998</v>
      </c>
      <c r="B621" s="144" t="s">
        <v>687</v>
      </c>
      <c r="C621" s="145">
        <v>1</v>
      </c>
      <c r="D621" s="31" t="s">
        <v>135</v>
      </c>
      <c r="E621" s="241"/>
      <c r="F621" s="142">
        <f t="shared" si="20"/>
        <v>0</v>
      </c>
    </row>
    <row r="622" spans="1:6" ht="12.75">
      <c r="A622" s="4">
        <f t="shared" si="23"/>
        <v>6.599999999999998</v>
      </c>
      <c r="B622" s="144" t="s">
        <v>222</v>
      </c>
      <c r="C622" s="145">
        <v>1</v>
      </c>
      <c r="D622" s="31" t="s">
        <v>135</v>
      </c>
      <c r="E622" s="241"/>
      <c r="F622" s="142">
        <f t="shared" si="20"/>
        <v>0</v>
      </c>
    </row>
    <row r="623" spans="1:6" ht="12.75">
      <c r="A623" s="4">
        <f t="shared" si="23"/>
        <v>6.6999999999999975</v>
      </c>
      <c r="B623" s="144" t="s">
        <v>688</v>
      </c>
      <c r="C623" s="145">
        <v>1</v>
      </c>
      <c r="D623" s="31" t="s">
        <v>135</v>
      </c>
      <c r="E623" s="241"/>
      <c r="F623" s="142">
        <f t="shared" si="20"/>
        <v>0</v>
      </c>
    </row>
    <row r="624" spans="1:6" ht="25.5">
      <c r="A624" s="4">
        <f t="shared" si="23"/>
        <v>6.799999999999997</v>
      </c>
      <c r="B624" s="150" t="s">
        <v>689</v>
      </c>
      <c r="C624" s="145">
        <v>1</v>
      </c>
      <c r="D624" s="31" t="s">
        <v>135</v>
      </c>
      <c r="E624" s="241"/>
      <c r="F624" s="142">
        <f t="shared" si="20"/>
        <v>0</v>
      </c>
    </row>
    <row r="625" spans="1:6" ht="12.75">
      <c r="A625" s="4">
        <f t="shared" si="23"/>
        <v>6.899999999999997</v>
      </c>
      <c r="B625" s="144" t="s">
        <v>690</v>
      </c>
      <c r="C625" s="145">
        <v>3</v>
      </c>
      <c r="D625" s="31" t="s">
        <v>135</v>
      </c>
      <c r="E625" s="241"/>
      <c r="F625" s="142">
        <f t="shared" si="20"/>
        <v>0</v>
      </c>
    </row>
    <row r="626" spans="1:6" ht="12.75">
      <c r="A626" s="165">
        <v>6.1</v>
      </c>
      <c r="B626" s="144" t="s">
        <v>691</v>
      </c>
      <c r="C626" s="145">
        <v>1</v>
      </c>
      <c r="D626" s="31" t="s">
        <v>135</v>
      </c>
      <c r="E626" s="241"/>
      <c r="F626" s="142">
        <f t="shared" si="20"/>
        <v>0</v>
      </c>
    </row>
    <row r="627" spans="1:6" ht="12.75">
      <c r="A627" s="165"/>
      <c r="B627" s="144" t="s">
        <v>692</v>
      </c>
      <c r="C627" s="145">
        <v>1</v>
      </c>
      <c r="D627" s="31" t="s">
        <v>135</v>
      </c>
      <c r="E627" s="240"/>
      <c r="F627" s="142">
        <f t="shared" si="20"/>
        <v>0</v>
      </c>
    </row>
    <row r="628" spans="1:6" ht="12.75">
      <c r="A628" s="165">
        <v>6.11</v>
      </c>
      <c r="B628" s="144" t="s">
        <v>693</v>
      </c>
      <c r="C628" s="145">
        <v>7.2</v>
      </c>
      <c r="D628" s="1" t="s">
        <v>6</v>
      </c>
      <c r="E628" s="239"/>
      <c r="F628" s="142">
        <f t="shared" si="20"/>
        <v>0</v>
      </c>
    </row>
    <row r="629" spans="1:6" ht="12.75">
      <c r="A629" s="165"/>
      <c r="B629" s="144" t="s">
        <v>694</v>
      </c>
      <c r="C629" s="145">
        <v>9.75</v>
      </c>
      <c r="D629" s="1" t="s">
        <v>6</v>
      </c>
      <c r="E629" s="239"/>
      <c r="F629" s="142">
        <f t="shared" si="20"/>
        <v>0</v>
      </c>
    </row>
    <row r="630" spans="1:6" ht="12.75">
      <c r="A630" s="165">
        <v>6.12</v>
      </c>
      <c r="B630" s="144" t="s">
        <v>695</v>
      </c>
      <c r="C630" s="40">
        <v>1</v>
      </c>
      <c r="D630" s="31" t="s">
        <v>135</v>
      </c>
      <c r="E630" s="263"/>
      <c r="F630" s="142">
        <f t="shared" si="20"/>
        <v>0</v>
      </c>
    </row>
    <row r="631" spans="1:6" ht="25.5">
      <c r="A631" s="165">
        <v>6.13</v>
      </c>
      <c r="B631" s="150" t="s">
        <v>696</v>
      </c>
      <c r="C631" s="145">
        <v>1</v>
      </c>
      <c r="D631" s="31" t="s">
        <v>135</v>
      </c>
      <c r="E631" s="239"/>
      <c r="F631" s="142">
        <f t="shared" si="20"/>
        <v>0</v>
      </c>
    </row>
    <row r="632" spans="1:6" ht="12.75">
      <c r="A632" s="149"/>
      <c r="B632" s="144"/>
      <c r="C632" s="145"/>
      <c r="D632" s="130"/>
      <c r="E632" s="239"/>
      <c r="F632" s="142">
        <f t="shared" si="20"/>
        <v>0</v>
      </c>
    </row>
    <row r="633" spans="1:6" ht="12.75">
      <c r="A633" s="147">
        <v>7</v>
      </c>
      <c r="B633" s="148" t="s">
        <v>618</v>
      </c>
      <c r="C633" s="145"/>
      <c r="D633" s="130"/>
      <c r="E633" s="239"/>
      <c r="F633" s="142">
        <f t="shared" si="20"/>
        <v>0</v>
      </c>
    </row>
    <row r="634" spans="1:6" ht="12.75">
      <c r="A634" s="4">
        <v>7.1</v>
      </c>
      <c r="B634" s="144" t="s">
        <v>732</v>
      </c>
      <c r="C634" s="145">
        <v>1</v>
      </c>
      <c r="D634" s="31" t="s">
        <v>135</v>
      </c>
      <c r="E634" s="240"/>
      <c r="F634" s="142">
        <f t="shared" si="20"/>
        <v>0</v>
      </c>
    </row>
    <row r="635" spans="1:6" ht="12.75">
      <c r="A635" s="4">
        <v>7.2</v>
      </c>
      <c r="B635" s="144" t="s">
        <v>697</v>
      </c>
      <c r="C635" s="145">
        <v>9</v>
      </c>
      <c r="D635" s="31" t="s">
        <v>135</v>
      </c>
      <c r="E635" s="241"/>
      <c r="F635" s="142">
        <f t="shared" si="20"/>
        <v>0</v>
      </c>
    </row>
    <row r="636" spans="1:6" ht="12.75">
      <c r="A636" s="4">
        <v>7.3</v>
      </c>
      <c r="B636" s="144" t="s">
        <v>698</v>
      </c>
      <c r="C636" s="145">
        <v>7</v>
      </c>
      <c r="D636" s="31" t="s">
        <v>135</v>
      </c>
      <c r="E636" s="241"/>
      <c r="F636" s="142">
        <f t="shared" si="20"/>
        <v>0</v>
      </c>
    </row>
    <row r="637" spans="1:6" ht="12.75">
      <c r="A637" s="4">
        <v>7.4</v>
      </c>
      <c r="B637" s="144" t="s">
        <v>699</v>
      </c>
      <c r="C637" s="145">
        <v>3</v>
      </c>
      <c r="D637" s="31" t="s">
        <v>135</v>
      </c>
      <c r="E637" s="241"/>
      <c r="F637" s="142">
        <f t="shared" si="20"/>
        <v>0</v>
      </c>
    </row>
    <row r="638" spans="1:6" ht="12.75">
      <c r="A638" s="4">
        <v>7.5</v>
      </c>
      <c r="B638" s="144" t="s">
        <v>700</v>
      </c>
      <c r="C638" s="145">
        <v>2</v>
      </c>
      <c r="D638" s="31" t="s">
        <v>135</v>
      </c>
      <c r="E638" s="241"/>
      <c r="F638" s="142">
        <f t="shared" si="20"/>
        <v>0</v>
      </c>
    </row>
    <row r="639" spans="1:6" ht="12.75">
      <c r="A639" s="149"/>
      <c r="B639" s="144"/>
      <c r="C639" s="145"/>
      <c r="D639" s="130"/>
      <c r="E639" s="239"/>
      <c r="F639" s="142">
        <f t="shared" si="20"/>
        <v>0</v>
      </c>
    </row>
    <row r="640" spans="1:6" ht="12.75">
      <c r="A640" s="147">
        <v>8</v>
      </c>
      <c r="B640" s="148" t="s">
        <v>95</v>
      </c>
      <c r="C640" s="145"/>
      <c r="D640" s="130"/>
      <c r="E640" s="239"/>
      <c r="F640" s="142">
        <f t="shared" si="20"/>
        <v>0</v>
      </c>
    </row>
    <row r="641" spans="1:6" ht="25.5">
      <c r="A641" s="4">
        <v>8.1</v>
      </c>
      <c r="B641" s="150" t="s">
        <v>731</v>
      </c>
      <c r="C641" s="145">
        <v>4</v>
      </c>
      <c r="D641" s="31" t="s">
        <v>135</v>
      </c>
      <c r="E641" s="239"/>
      <c r="F641" s="142">
        <f t="shared" si="20"/>
        <v>0</v>
      </c>
    </row>
    <row r="642" spans="1:6" ht="12.75">
      <c r="A642" s="149"/>
      <c r="B642" s="166" t="s">
        <v>429</v>
      </c>
      <c r="C642" s="145"/>
      <c r="D642" s="130"/>
      <c r="E642" s="239"/>
      <c r="F642" s="142"/>
    </row>
    <row r="643" spans="1:6" ht="12.75">
      <c r="A643" s="147">
        <v>9</v>
      </c>
      <c r="B643" s="148" t="s">
        <v>619</v>
      </c>
      <c r="C643" s="145"/>
      <c r="D643" s="130"/>
      <c r="E643" s="239"/>
      <c r="F643" s="142">
        <f t="shared" si="20"/>
        <v>0</v>
      </c>
    </row>
    <row r="644" spans="1:6" ht="12.75">
      <c r="A644" s="4">
        <v>9.1</v>
      </c>
      <c r="B644" s="144" t="s">
        <v>701</v>
      </c>
      <c r="C644" s="145">
        <v>81.35</v>
      </c>
      <c r="D644" s="130" t="s">
        <v>152</v>
      </c>
      <c r="E644" s="239"/>
      <c r="F644" s="142">
        <f t="shared" si="20"/>
        <v>0</v>
      </c>
    </row>
    <row r="645" spans="1:6" ht="12.75">
      <c r="A645" s="167"/>
      <c r="B645" s="168" t="s">
        <v>137</v>
      </c>
      <c r="C645" s="169"/>
      <c r="D645" s="170"/>
      <c r="E645" s="242"/>
      <c r="F645" s="171">
        <f>SUM(F582:F644)</f>
        <v>0</v>
      </c>
    </row>
    <row r="646" spans="1:6" ht="12.75">
      <c r="A646" s="172"/>
      <c r="B646" s="173"/>
      <c r="C646" s="174"/>
      <c r="D646" s="175"/>
      <c r="E646" s="243"/>
      <c r="F646" s="176"/>
    </row>
    <row r="647" spans="1:6" ht="12.75">
      <c r="A647" s="177" t="s">
        <v>644</v>
      </c>
      <c r="B647" s="178" t="s">
        <v>422</v>
      </c>
      <c r="C647" s="179"/>
      <c r="D647" s="97"/>
      <c r="E647" s="180"/>
      <c r="F647" s="180"/>
    </row>
    <row r="648" spans="1:6" ht="12.75">
      <c r="A648" s="127"/>
      <c r="B648" s="128"/>
      <c r="C648" s="129"/>
      <c r="D648" s="130"/>
      <c r="E648" s="131"/>
      <c r="F648" s="131"/>
    </row>
    <row r="649" spans="1:6" ht="25.5">
      <c r="A649" s="264">
        <v>1</v>
      </c>
      <c r="B649" s="178" t="s">
        <v>656</v>
      </c>
      <c r="C649" s="179"/>
      <c r="D649" s="97"/>
      <c r="E649" s="180"/>
      <c r="F649" s="180"/>
    </row>
    <row r="650" spans="1:6" ht="12.75">
      <c r="A650" s="264"/>
      <c r="B650" s="178"/>
      <c r="C650" s="179"/>
      <c r="D650" s="97"/>
      <c r="E650" s="180"/>
      <c r="F650" s="180"/>
    </row>
    <row r="651" spans="1:6" ht="12.75">
      <c r="A651" s="265">
        <v>1.1</v>
      </c>
      <c r="B651" s="181" t="s">
        <v>123</v>
      </c>
      <c r="C651" s="91"/>
      <c r="D651" s="182"/>
      <c r="E651" s="244"/>
      <c r="F651" s="183">
        <f aca="true" t="shared" si="24" ref="F651:F679">ROUND(C651*E651,2)</f>
        <v>0</v>
      </c>
    </row>
    <row r="652" spans="1:6" ht="12.75">
      <c r="A652" s="266" t="s">
        <v>5</v>
      </c>
      <c r="B652" s="184" t="s">
        <v>124</v>
      </c>
      <c r="C652" s="91">
        <v>71.38</v>
      </c>
      <c r="D652" s="97" t="s">
        <v>150</v>
      </c>
      <c r="E652" s="244"/>
      <c r="F652" s="183">
        <f t="shared" si="24"/>
        <v>0</v>
      </c>
    </row>
    <row r="653" spans="1:6" ht="12.75">
      <c r="A653" s="266" t="s">
        <v>7</v>
      </c>
      <c r="B653" s="184" t="s">
        <v>125</v>
      </c>
      <c r="C653" s="91">
        <v>35.48</v>
      </c>
      <c r="D653" s="97" t="s">
        <v>150</v>
      </c>
      <c r="E653" s="244"/>
      <c r="F653" s="183">
        <f t="shared" si="24"/>
        <v>0</v>
      </c>
    </row>
    <row r="654" spans="1:6" ht="12.75">
      <c r="A654" s="266" t="s">
        <v>8</v>
      </c>
      <c r="B654" s="184" t="s">
        <v>126</v>
      </c>
      <c r="C654" s="91">
        <v>46.67</v>
      </c>
      <c r="D654" s="97" t="s">
        <v>150</v>
      </c>
      <c r="E654" s="244"/>
      <c r="F654" s="183">
        <f t="shared" si="24"/>
        <v>0</v>
      </c>
    </row>
    <row r="655" spans="1:6" ht="12.75">
      <c r="A655" s="266"/>
      <c r="B655" s="184"/>
      <c r="C655" s="91"/>
      <c r="D655" s="182"/>
      <c r="E655" s="244"/>
      <c r="F655" s="183">
        <f t="shared" si="24"/>
        <v>0</v>
      </c>
    </row>
    <row r="656" spans="1:6" ht="12.75">
      <c r="A656" s="265">
        <v>1.2</v>
      </c>
      <c r="B656" s="181" t="s">
        <v>127</v>
      </c>
      <c r="C656" s="91"/>
      <c r="D656" s="182"/>
      <c r="E656" s="244"/>
      <c r="F656" s="183">
        <f t="shared" si="24"/>
        <v>0</v>
      </c>
    </row>
    <row r="657" spans="1:6" ht="25.5">
      <c r="A657" s="266" t="s">
        <v>12</v>
      </c>
      <c r="B657" s="184" t="s">
        <v>346</v>
      </c>
      <c r="C657" s="91">
        <v>16.67</v>
      </c>
      <c r="D657" s="97" t="s">
        <v>150</v>
      </c>
      <c r="E657" s="244"/>
      <c r="F657" s="183">
        <f t="shared" si="24"/>
        <v>0</v>
      </c>
    </row>
    <row r="658" spans="1:6" ht="25.5">
      <c r="A658" s="267" t="s">
        <v>13</v>
      </c>
      <c r="B658" s="185" t="s">
        <v>347</v>
      </c>
      <c r="C658" s="186">
        <v>4.26</v>
      </c>
      <c r="D658" s="187" t="s">
        <v>150</v>
      </c>
      <c r="E658" s="245"/>
      <c r="F658" s="188">
        <f t="shared" si="24"/>
        <v>0</v>
      </c>
    </row>
    <row r="659" spans="1:6" ht="25.5">
      <c r="A659" s="268" t="s">
        <v>14</v>
      </c>
      <c r="B659" s="189" t="s">
        <v>348</v>
      </c>
      <c r="C659" s="190">
        <v>6.66</v>
      </c>
      <c r="D659" s="191" t="s">
        <v>150</v>
      </c>
      <c r="E659" s="246"/>
      <c r="F659" s="192">
        <f t="shared" si="24"/>
        <v>0</v>
      </c>
    </row>
    <row r="660" spans="1:6" ht="25.5">
      <c r="A660" s="266" t="s">
        <v>355</v>
      </c>
      <c r="B660" s="184" t="s">
        <v>349</v>
      </c>
      <c r="C660" s="91">
        <v>5</v>
      </c>
      <c r="D660" s="97" t="s">
        <v>150</v>
      </c>
      <c r="E660" s="244"/>
      <c r="F660" s="183">
        <f t="shared" si="24"/>
        <v>0</v>
      </c>
    </row>
    <row r="661" spans="1:6" ht="25.5">
      <c r="A661" s="266" t="s">
        <v>356</v>
      </c>
      <c r="B661" s="184" t="s">
        <v>350</v>
      </c>
      <c r="C661" s="91">
        <v>7.080000000000001</v>
      </c>
      <c r="D661" s="97" t="s">
        <v>150</v>
      </c>
      <c r="E661" s="244"/>
      <c r="F661" s="183">
        <f t="shared" si="24"/>
        <v>0</v>
      </c>
    </row>
    <row r="662" spans="1:6" s="5" customFormat="1" ht="25.5">
      <c r="A662" s="269" t="s">
        <v>657</v>
      </c>
      <c r="B662" s="184" t="s">
        <v>728</v>
      </c>
      <c r="C662" s="91">
        <v>1.3230000000000002</v>
      </c>
      <c r="D662" s="97" t="s">
        <v>658</v>
      </c>
      <c r="E662" s="244"/>
      <c r="F662" s="183">
        <f>ROUND(E662*C662,2)</f>
        <v>0</v>
      </c>
    </row>
    <row r="663" spans="1:6" ht="12.75">
      <c r="A663" s="266"/>
      <c r="B663" s="184"/>
      <c r="C663" s="91"/>
      <c r="D663" s="182"/>
      <c r="E663" s="244"/>
      <c r="F663" s="183">
        <f t="shared" si="24"/>
        <v>0</v>
      </c>
    </row>
    <row r="664" spans="1:6" ht="12.75">
      <c r="A664" s="265">
        <v>1.3</v>
      </c>
      <c r="B664" s="181" t="s">
        <v>128</v>
      </c>
      <c r="C664" s="91"/>
      <c r="D664" s="182"/>
      <c r="E664" s="244"/>
      <c r="F664" s="183">
        <f t="shared" si="24"/>
        <v>0</v>
      </c>
    </row>
    <row r="665" spans="1:6" ht="12.75">
      <c r="A665" s="266" t="s">
        <v>357</v>
      </c>
      <c r="B665" s="184" t="s">
        <v>423</v>
      </c>
      <c r="C665" s="91">
        <v>65.92</v>
      </c>
      <c r="D665" s="97" t="s">
        <v>151</v>
      </c>
      <c r="E665" s="244"/>
      <c r="F665" s="183">
        <f t="shared" si="24"/>
        <v>0</v>
      </c>
    </row>
    <row r="666" spans="1:6" ht="12.75">
      <c r="A666" s="266" t="s">
        <v>358</v>
      </c>
      <c r="B666" s="184" t="s">
        <v>424</v>
      </c>
      <c r="C666" s="91">
        <v>428.47999999999996</v>
      </c>
      <c r="D666" s="97" t="s">
        <v>151</v>
      </c>
      <c r="E666" s="244"/>
      <c r="F666" s="183">
        <f t="shared" si="24"/>
        <v>0</v>
      </c>
    </row>
    <row r="667" spans="1:6" ht="12.75">
      <c r="A667" s="266"/>
      <c r="B667" s="184"/>
      <c r="C667" s="91"/>
      <c r="D667" s="182"/>
      <c r="E667" s="244"/>
      <c r="F667" s="183">
        <f t="shared" si="24"/>
        <v>0</v>
      </c>
    </row>
    <row r="668" spans="1:6" ht="12.75">
      <c r="A668" s="265">
        <v>1.4</v>
      </c>
      <c r="B668" s="181" t="s">
        <v>57</v>
      </c>
      <c r="C668" s="91"/>
      <c r="D668" s="182"/>
      <c r="E668" s="244"/>
      <c r="F668" s="183">
        <f t="shared" si="24"/>
        <v>0</v>
      </c>
    </row>
    <row r="669" spans="1:6" ht="12.75">
      <c r="A669" s="266" t="s">
        <v>359</v>
      </c>
      <c r="B669" s="184" t="s">
        <v>129</v>
      </c>
      <c r="C669" s="91">
        <v>198.25</v>
      </c>
      <c r="D669" s="97" t="s">
        <v>151</v>
      </c>
      <c r="E669" s="244"/>
      <c r="F669" s="183">
        <f t="shared" si="24"/>
        <v>0</v>
      </c>
    </row>
    <row r="670" spans="1:6" ht="12.75">
      <c r="A670" s="266" t="s">
        <v>360</v>
      </c>
      <c r="B670" s="184" t="s">
        <v>130</v>
      </c>
      <c r="C670" s="91">
        <v>1196.6</v>
      </c>
      <c r="D670" s="182" t="s">
        <v>131</v>
      </c>
      <c r="E670" s="244"/>
      <c r="F670" s="183">
        <f t="shared" si="24"/>
        <v>0</v>
      </c>
    </row>
    <row r="671" spans="1:6" ht="12.75">
      <c r="A671" s="265"/>
      <c r="B671" s="181"/>
      <c r="C671" s="91"/>
      <c r="D671" s="182"/>
      <c r="E671" s="244"/>
      <c r="F671" s="183">
        <f t="shared" si="24"/>
        <v>0</v>
      </c>
    </row>
    <row r="672" spans="1:6" ht="12.75">
      <c r="A672" s="265">
        <v>1.5</v>
      </c>
      <c r="B672" s="181" t="s">
        <v>132</v>
      </c>
      <c r="C672" s="91"/>
      <c r="D672" s="182"/>
      <c r="E672" s="244"/>
      <c r="F672" s="183">
        <f t="shared" si="24"/>
        <v>0</v>
      </c>
    </row>
    <row r="673" spans="1:6" ht="12.75">
      <c r="A673" s="266" t="s">
        <v>361</v>
      </c>
      <c r="B673" s="193" t="s">
        <v>133</v>
      </c>
      <c r="C673" s="91">
        <v>198.25</v>
      </c>
      <c r="D673" s="97" t="s">
        <v>151</v>
      </c>
      <c r="E673" s="194"/>
      <c r="F673" s="195">
        <f t="shared" si="24"/>
        <v>0</v>
      </c>
    </row>
    <row r="674" spans="1:6" ht="12.75">
      <c r="A674" s="266" t="s">
        <v>362</v>
      </c>
      <c r="B674" s="184" t="s">
        <v>351</v>
      </c>
      <c r="C674" s="91">
        <v>198.25</v>
      </c>
      <c r="D674" s="97" t="s">
        <v>151</v>
      </c>
      <c r="E674" s="194"/>
      <c r="F674" s="183">
        <f t="shared" si="24"/>
        <v>0</v>
      </c>
    </row>
    <row r="675" spans="1:6" ht="12.75">
      <c r="A675" s="266"/>
      <c r="B675" s="184"/>
      <c r="C675" s="91"/>
      <c r="D675" s="182"/>
      <c r="E675" s="244"/>
      <c r="F675" s="183">
        <f t="shared" si="24"/>
        <v>0</v>
      </c>
    </row>
    <row r="676" spans="1:6" ht="25.5">
      <c r="A676" s="266">
        <v>1.6</v>
      </c>
      <c r="B676" s="184" t="s">
        <v>134</v>
      </c>
      <c r="C676" s="91">
        <v>185</v>
      </c>
      <c r="D676" s="182" t="s">
        <v>6</v>
      </c>
      <c r="E676" s="244"/>
      <c r="F676" s="183">
        <f t="shared" si="24"/>
        <v>0</v>
      </c>
    </row>
    <row r="677" spans="1:6" ht="12.75">
      <c r="A677" s="266"/>
      <c r="B677" s="184"/>
      <c r="C677" s="91"/>
      <c r="D677" s="182"/>
      <c r="E677" s="244"/>
      <c r="F677" s="183">
        <f t="shared" si="24"/>
        <v>0</v>
      </c>
    </row>
    <row r="678" spans="1:6" ht="12.75">
      <c r="A678" s="266" t="s">
        <v>643</v>
      </c>
      <c r="B678" s="184" t="s">
        <v>730</v>
      </c>
      <c r="C678" s="91">
        <v>1</v>
      </c>
      <c r="D678" s="182" t="s">
        <v>135</v>
      </c>
      <c r="E678" s="244"/>
      <c r="F678" s="183">
        <f t="shared" si="24"/>
        <v>0</v>
      </c>
    </row>
    <row r="679" spans="1:6" ht="12.75">
      <c r="A679" s="270"/>
      <c r="B679" s="196"/>
      <c r="C679" s="180"/>
      <c r="D679" s="97"/>
      <c r="E679" s="180"/>
      <c r="F679" s="195">
        <f t="shared" si="24"/>
        <v>0</v>
      </c>
    </row>
    <row r="680" spans="1:6" ht="38.25">
      <c r="A680" s="264" t="s">
        <v>621</v>
      </c>
      <c r="B680" s="178" t="s">
        <v>729</v>
      </c>
      <c r="C680" s="179"/>
      <c r="D680" s="97"/>
      <c r="E680" s="180"/>
      <c r="F680" s="180"/>
    </row>
    <row r="681" spans="1:6" ht="12.75">
      <c r="A681" s="264"/>
      <c r="B681" s="178"/>
      <c r="C681" s="179"/>
      <c r="D681" s="97"/>
      <c r="E681" s="180"/>
      <c r="F681" s="180"/>
    </row>
    <row r="682" spans="1:6" ht="12.75">
      <c r="A682" s="265" t="s">
        <v>622</v>
      </c>
      <c r="B682" s="181" t="s">
        <v>123</v>
      </c>
      <c r="C682" s="91"/>
      <c r="D682" s="182"/>
      <c r="E682" s="244"/>
      <c r="F682" s="183">
        <f aca="true" t="shared" si="25" ref="F682:F712">ROUND(C682*E682,2)</f>
        <v>0</v>
      </c>
    </row>
    <row r="683" spans="1:6" ht="12.75">
      <c r="A683" s="266" t="s">
        <v>623</v>
      </c>
      <c r="B683" s="184" t="s">
        <v>124</v>
      </c>
      <c r="C683" s="91">
        <v>53.18025</v>
      </c>
      <c r="D683" s="97" t="s">
        <v>150</v>
      </c>
      <c r="E683" s="244"/>
      <c r="F683" s="183">
        <f t="shared" si="25"/>
        <v>0</v>
      </c>
    </row>
    <row r="684" spans="1:6" ht="12.75">
      <c r="A684" s="266" t="s">
        <v>624</v>
      </c>
      <c r="B684" s="184" t="s">
        <v>125</v>
      </c>
      <c r="C684" s="91">
        <v>26.418000000000003</v>
      </c>
      <c r="D684" s="97" t="s">
        <v>150</v>
      </c>
      <c r="E684" s="244"/>
      <c r="F684" s="183">
        <f t="shared" si="25"/>
        <v>0</v>
      </c>
    </row>
    <row r="685" spans="1:6" ht="12.75">
      <c r="A685" s="266" t="s">
        <v>625</v>
      </c>
      <c r="B685" s="184" t="s">
        <v>126</v>
      </c>
      <c r="C685" s="91">
        <v>34.790925</v>
      </c>
      <c r="D685" s="97" t="s">
        <v>150</v>
      </c>
      <c r="E685" s="244"/>
      <c r="F685" s="183">
        <f t="shared" si="25"/>
        <v>0</v>
      </c>
    </row>
    <row r="686" spans="1:6" ht="12.75">
      <c r="A686" s="266"/>
      <c r="B686" s="184"/>
      <c r="C686" s="91"/>
      <c r="D686" s="182"/>
      <c r="E686" s="244"/>
      <c r="F686" s="183">
        <f t="shared" si="25"/>
        <v>0</v>
      </c>
    </row>
    <row r="687" spans="1:6" ht="12.75">
      <c r="A687" s="265" t="s">
        <v>626</v>
      </c>
      <c r="B687" s="181" t="s">
        <v>127</v>
      </c>
      <c r="C687" s="91"/>
      <c r="D687" s="182"/>
      <c r="E687" s="244"/>
      <c r="F687" s="183">
        <f t="shared" si="25"/>
        <v>0</v>
      </c>
    </row>
    <row r="688" spans="1:6" ht="25.5">
      <c r="A688" s="266" t="s">
        <v>627</v>
      </c>
      <c r="B688" s="184" t="s">
        <v>346</v>
      </c>
      <c r="C688" s="91">
        <v>12.47625</v>
      </c>
      <c r="D688" s="97" t="s">
        <v>150</v>
      </c>
      <c r="E688" s="244"/>
      <c r="F688" s="183">
        <f t="shared" si="25"/>
        <v>0</v>
      </c>
    </row>
    <row r="689" spans="1:6" ht="25.5">
      <c r="A689" s="266" t="s">
        <v>628</v>
      </c>
      <c r="B689" s="184" t="s">
        <v>347</v>
      </c>
      <c r="C689" s="91">
        <v>3.1199999999999997</v>
      </c>
      <c r="D689" s="97" t="s">
        <v>150</v>
      </c>
      <c r="E689" s="244"/>
      <c r="F689" s="183">
        <f t="shared" si="25"/>
        <v>0</v>
      </c>
    </row>
    <row r="690" spans="1:6" ht="25.5">
      <c r="A690" s="266" t="s">
        <v>629</v>
      </c>
      <c r="B690" s="184" t="s">
        <v>348</v>
      </c>
      <c r="C690" s="91">
        <v>4.864</v>
      </c>
      <c r="D690" s="97" t="s">
        <v>150</v>
      </c>
      <c r="E690" s="244"/>
      <c r="F690" s="183">
        <f t="shared" si="25"/>
        <v>0</v>
      </c>
    </row>
    <row r="691" spans="1:6" ht="25.5">
      <c r="A691" s="266" t="s">
        <v>630</v>
      </c>
      <c r="B691" s="184" t="s">
        <v>349</v>
      </c>
      <c r="C691" s="91">
        <v>3.732</v>
      </c>
      <c r="D691" s="97" t="s">
        <v>150</v>
      </c>
      <c r="E691" s="244"/>
      <c r="F691" s="183">
        <f t="shared" si="25"/>
        <v>0</v>
      </c>
    </row>
    <row r="692" spans="1:6" ht="25.5">
      <c r="A692" s="266" t="s">
        <v>631</v>
      </c>
      <c r="B692" s="184" t="s">
        <v>350</v>
      </c>
      <c r="C692" s="91">
        <v>5.280000000000001</v>
      </c>
      <c r="D692" s="97" t="s">
        <v>150</v>
      </c>
      <c r="E692" s="244"/>
      <c r="F692" s="183">
        <f t="shared" si="25"/>
        <v>0</v>
      </c>
    </row>
    <row r="693" spans="1:6" s="5" customFormat="1" ht="25.5">
      <c r="A693" s="269" t="s">
        <v>657</v>
      </c>
      <c r="B693" s="184" t="s">
        <v>728</v>
      </c>
      <c r="C693" s="91">
        <v>1.3230000000000002</v>
      </c>
      <c r="D693" s="97" t="s">
        <v>658</v>
      </c>
      <c r="E693" s="244"/>
      <c r="F693" s="183">
        <f>ROUND(E693*C693,2)</f>
        <v>0</v>
      </c>
    </row>
    <row r="694" spans="1:6" ht="12.75">
      <c r="A694" s="266"/>
      <c r="B694" s="184"/>
      <c r="C694" s="91"/>
      <c r="D694" s="182"/>
      <c r="E694" s="244"/>
      <c r="F694" s="183">
        <f t="shared" si="25"/>
        <v>0</v>
      </c>
    </row>
    <row r="695" spans="1:6" ht="12.75">
      <c r="A695" s="265" t="s">
        <v>632</v>
      </c>
      <c r="B695" s="181" t="s">
        <v>128</v>
      </c>
      <c r="C695" s="91"/>
      <c r="D695" s="182"/>
      <c r="E695" s="244"/>
      <c r="F695" s="183">
        <f t="shared" si="25"/>
        <v>0</v>
      </c>
    </row>
    <row r="696" spans="1:6" ht="12.75">
      <c r="A696" s="266" t="s">
        <v>633</v>
      </c>
      <c r="B696" s="184" t="s">
        <v>423</v>
      </c>
      <c r="C696" s="91">
        <v>48.88</v>
      </c>
      <c r="D696" s="97" t="s">
        <v>151</v>
      </c>
      <c r="E696" s="244"/>
      <c r="F696" s="183">
        <f t="shared" si="25"/>
        <v>0</v>
      </c>
    </row>
    <row r="697" spans="1:6" ht="12.75">
      <c r="A697" s="266" t="s">
        <v>634</v>
      </c>
      <c r="B697" s="184" t="s">
        <v>424</v>
      </c>
      <c r="C697" s="91">
        <v>317.71999999999997</v>
      </c>
      <c r="D697" s="97" t="s">
        <v>151</v>
      </c>
      <c r="E697" s="244"/>
      <c r="F697" s="183">
        <f t="shared" si="25"/>
        <v>0</v>
      </c>
    </row>
    <row r="698" spans="1:6" ht="12.75">
      <c r="A698" s="267"/>
      <c r="B698" s="185"/>
      <c r="C698" s="186"/>
      <c r="D698" s="197"/>
      <c r="E698" s="245"/>
      <c r="F698" s="188">
        <f t="shared" si="25"/>
        <v>0</v>
      </c>
    </row>
    <row r="699" spans="1:6" ht="12.75">
      <c r="A699" s="271" t="s">
        <v>635</v>
      </c>
      <c r="B699" s="198" t="s">
        <v>57</v>
      </c>
      <c r="C699" s="190"/>
      <c r="D699" s="199"/>
      <c r="E699" s="246"/>
      <c r="F699" s="192">
        <f t="shared" si="25"/>
        <v>0</v>
      </c>
    </row>
    <row r="700" spans="1:6" ht="12.75">
      <c r="A700" s="266" t="s">
        <v>636</v>
      </c>
      <c r="B700" s="184" t="s">
        <v>129</v>
      </c>
      <c r="C700" s="91">
        <v>146.6</v>
      </c>
      <c r="D700" s="97" t="s">
        <v>151</v>
      </c>
      <c r="E700" s="244"/>
      <c r="F700" s="183">
        <f t="shared" si="25"/>
        <v>0</v>
      </c>
    </row>
    <row r="701" spans="1:6" ht="12.75">
      <c r="A701" s="266" t="s">
        <v>637</v>
      </c>
      <c r="B701" s="184" t="s">
        <v>130</v>
      </c>
      <c r="C701" s="91">
        <v>882.4</v>
      </c>
      <c r="D701" s="182" t="s">
        <v>151</v>
      </c>
      <c r="E701" s="244"/>
      <c r="F701" s="183">
        <f t="shared" si="25"/>
        <v>0</v>
      </c>
    </row>
    <row r="702" spans="1:6" ht="12.75">
      <c r="A702" s="265"/>
      <c r="B702" s="181"/>
      <c r="C702" s="91"/>
      <c r="D702" s="182"/>
      <c r="E702" s="244"/>
      <c r="F702" s="183">
        <f t="shared" si="25"/>
        <v>0</v>
      </c>
    </row>
    <row r="703" spans="1:6" ht="12.75">
      <c r="A703" s="265" t="s">
        <v>638</v>
      </c>
      <c r="B703" s="181" t="s">
        <v>132</v>
      </c>
      <c r="C703" s="91"/>
      <c r="D703" s="182"/>
      <c r="E703" s="244"/>
      <c r="F703" s="183">
        <f t="shared" si="25"/>
        <v>0</v>
      </c>
    </row>
    <row r="704" spans="1:6" ht="12.75">
      <c r="A704" s="266" t="s">
        <v>639</v>
      </c>
      <c r="B704" s="193" t="s">
        <v>133</v>
      </c>
      <c r="C704" s="91">
        <v>146.6</v>
      </c>
      <c r="D704" s="97" t="s">
        <v>151</v>
      </c>
      <c r="E704" s="194"/>
      <c r="F704" s="195">
        <f t="shared" si="25"/>
        <v>0</v>
      </c>
    </row>
    <row r="705" spans="1:6" ht="12.75">
      <c r="A705" s="266" t="s">
        <v>640</v>
      </c>
      <c r="B705" s="184" t="s">
        <v>351</v>
      </c>
      <c r="C705" s="91">
        <v>146.6</v>
      </c>
      <c r="D705" s="97" t="s">
        <v>151</v>
      </c>
      <c r="E705" s="194"/>
      <c r="F705" s="183">
        <f t="shared" si="25"/>
        <v>0</v>
      </c>
    </row>
    <row r="706" spans="1:6" ht="12.75">
      <c r="A706" s="266"/>
      <c r="B706" s="184"/>
      <c r="C706" s="91"/>
      <c r="D706" s="182"/>
      <c r="E706" s="244"/>
      <c r="F706" s="183">
        <f t="shared" si="25"/>
        <v>0</v>
      </c>
    </row>
    <row r="707" spans="1:6" ht="25.5">
      <c r="A707" s="266" t="s">
        <v>641</v>
      </c>
      <c r="B707" s="184" t="s">
        <v>134</v>
      </c>
      <c r="C707" s="91">
        <v>136</v>
      </c>
      <c r="D707" s="182" t="s">
        <v>6</v>
      </c>
      <c r="E707" s="244"/>
      <c r="F707" s="183">
        <f t="shared" si="25"/>
        <v>0</v>
      </c>
    </row>
    <row r="708" spans="1:6" ht="12.75">
      <c r="A708" s="266"/>
      <c r="B708" s="184"/>
      <c r="C708" s="91"/>
      <c r="D708" s="182"/>
      <c r="E708" s="244"/>
      <c r="F708" s="183">
        <f t="shared" si="25"/>
        <v>0</v>
      </c>
    </row>
    <row r="709" spans="1:6" ht="12.75">
      <c r="A709" s="266" t="s">
        <v>642</v>
      </c>
      <c r="B709" s="184" t="s">
        <v>727</v>
      </c>
      <c r="C709" s="91">
        <v>1</v>
      </c>
      <c r="D709" s="182" t="s">
        <v>135</v>
      </c>
      <c r="E709" s="244"/>
      <c r="F709" s="183">
        <f t="shared" si="25"/>
        <v>0</v>
      </c>
    </row>
    <row r="710" spans="1:6" ht="12.75">
      <c r="A710" s="270"/>
      <c r="B710" s="196"/>
      <c r="C710" s="180"/>
      <c r="D710" s="97"/>
      <c r="E710" s="180"/>
      <c r="F710" s="195">
        <f t="shared" si="25"/>
        <v>0</v>
      </c>
    </row>
    <row r="711" spans="1:6" ht="12.75">
      <c r="A711" s="270" t="s">
        <v>446</v>
      </c>
      <c r="B711" s="196" t="s">
        <v>136</v>
      </c>
      <c r="C711" s="180">
        <v>1</v>
      </c>
      <c r="D711" s="97" t="s">
        <v>135</v>
      </c>
      <c r="E711" s="244"/>
      <c r="F711" s="195">
        <f t="shared" si="25"/>
        <v>0</v>
      </c>
    </row>
    <row r="712" spans="1:6" ht="12.75">
      <c r="A712" s="270" t="s">
        <v>438</v>
      </c>
      <c r="B712" s="196" t="s">
        <v>363</v>
      </c>
      <c r="C712" s="180">
        <v>1745</v>
      </c>
      <c r="D712" s="97" t="s">
        <v>151</v>
      </c>
      <c r="E712" s="244"/>
      <c r="F712" s="195">
        <f t="shared" si="25"/>
        <v>0</v>
      </c>
    </row>
    <row r="713" spans="1:6" ht="12.75">
      <c r="A713" s="270" t="s">
        <v>449</v>
      </c>
      <c r="B713" s="196" t="s">
        <v>364</v>
      </c>
      <c r="C713" s="180">
        <v>1</v>
      </c>
      <c r="D713" s="97" t="s">
        <v>725</v>
      </c>
      <c r="E713" s="244"/>
      <c r="F713" s="195"/>
    </row>
    <row r="714" spans="1:6" ht="12.75">
      <c r="A714" s="200"/>
      <c r="B714" s="201" t="s">
        <v>645</v>
      </c>
      <c r="C714" s="202"/>
      <c r="D714" s="203"/>
      <c r="E714" s="247"/>
      <c r="F714" s="205">
        <f>SUM(F535:F679)</f>
        <v>0</v>
      </c>
    </row>
    <row r="715" spans="1:6" ht="12.75">
      <c r="A715" s="48"/>
      <c r="B715" s="37"/>
      <c r="C715" s="206"/>
      <c r="D715" s="207"/>
      <c r="E715" s="27"/>
      <c r="F715" s="72"/>
    </row>
    <row r="716" spans="1:6" ht="12.75">
      <c r="A716" s="22" t="s">
        <v>648</v>
      </c>
      <c r="B716" s="23" t="s">
        <v>86</v>
      </c>
      <c r="C716" s="208"/>
      <c r="D716" s="40"/>
      <c r="E716" s="27"/>
      <c r="F716" s="72">
        <f>ROUND(C716*E716,2)</f>
        <v>0</v>
      </c>
    </row>
    <row r="717" spans="1:6" ht="51">
      <c r="A717" s="48">
        <v>1</v>
      </c>
      <c r="B717" s="36" t="s">
        <v>352</v>
      </c>
      <c r="C717" s="208">
        <v>1</v>
      </c>
      <c r="D717" s="50" t="s">
        <v>135</v>
      </c>
      <c r="E717" s="27"/>
      <c r="F717" s="72">
        <f>ROUND(C717*E717,2)</f>
        <v>0</v>
      </c>
    </row>
    <row r="718" spans="1:6" ht="25.5">
      <c r="A718" s="48">
        <v>2</v>
      </c>
      <c r="B718" s="36" t="s">
        <v>353</v>
      </c>
      <c r="C718" s="238"/>
      <c r="D718" s="50" t="s">
        <v>726</v>
      </c>
      <c r="E718" s="27"/>
      <c r="F718" s="72">
        <f>ROUND(C718*E718,2)</f>
        <v>0</v>
      </c>
    </row>
    <row r="719" spans="1:6" ht="12.75">
      <c r="A719" s="126"/>
      <c r="B719" s="43" t="s">
        <v>649</v>
      </c>
      <c r="C719" s="209"/>
      <c r="D719" s="210"/>
      <c r="E719" s="204"/>
      <c r="F719" s="102">
        <f>SUM(F717:F718)</f>
        <v>0</v>
      </c>
    </row>
    <row r="720" spans="1:6" ht="12.75">
      <c r="A720" s="211"/>
      <c r="B720" s="144"/>
      <c r="C720" s="103"/>
      <c r="D720" s="212"/>
      <c r="E720" s="72"/>
      <c r="F720" s="72">
        <f>ROUND(C720*E720,2)</f>
        <v>0</v>
      </c>
    </row>
    <row r="721" spans="1:6" ht="12.75">
      <c r="A721" s="213"/>
      <c r="B721" s="214" t="s">
        <v>108</v>
      </c>
      <c r="C721" s="215"/>
      <c r="D721" s="216"/>
      <c r="E721" s="217"/>
      <c r="F721" s="218">
        <f>F719+F24+F534+F480+F449+F391+F714</f>
        <v>0</v>
      </c>
    </row>
    <row r="722" spans="1:6" ht="12.75">
      <c r="A722" s="126"/>
      <c r="B722" s="219" t="s">
        <v>108</v>
      </c>
      <c r="C722" s="209"/>
      <c r="D722" s="210"/>
      <c r="E722" s="204"/>
      <c r="F722" s="102">
        <f>F721</f>
        <v>0</v>
      </c>
    </row>
    <row r="723" spans="1:6" ht="12.75">
      <c r="A723" s="220"/>
      <c r="B723" s="221"/>
      <c r="C723" s="222"/>
      <c r="D723" s="223"/>
      <c r="E723" s="224"/>
      <c r="F723" s="225"/>
    </row>
    <row r="724" spans="1:6" ht="12.75">
      <c r="A724" s="226"/>
      <c r="B724" s="227" t="s">
        <v>87</v>
      </c>
      <c r="C724" s="228"/>
      <c r="D724" s="228"/>
      <c r="E724" s="228"/>
      <c r="F724" s="229"/>
    </row>
    <row r="725" spans="1:6" ht="12.75">
      <c r="A725" s="230"/>
      <c r="B725" s="231" t="s">
        <v>717</v>
      </c>
      <c r="C725" s="232">
        <v>0.1</v>
      </c>
      <c r="D725" s="232"/>
      <c r="E725" s="91"/>
      <c r="F725" s="229">
        <f>+$F$721*C725</f>
        <v>0</v>
      </c>
    </row>
    <row r="726" spans="1:6" ht="12.75">
      <c r="A726" s="230"/>
      <c r="B726" s="231" t="s">
        <v>718</v>
      </c>
      <c r="C726" s="232">
        <v>0.03</v>
      </c>
      <c r="D726" s="232"/>
      <c r="E726" s="91"/>
      <c r="F726" s="229">
        <f>+$F$721*C726</f>
        <v>0</v>
      </c>
    </row>
    <row r="727" spans="1:6" ht="12.75">
      <c r="A727" s="230"/>
      <c r="B727" s="231" t="s">
        <v>719</v>
      </c>
      <c r="C727" s="232">
        <v>0.03</v>
      </c>
      <c r="D727" s="232"/>
      <c r="E727" s="91"/>
      <c r="F727" s="229">
        <f>+$F$721*C727</f>
        <v>0</v>
      </c>
    </row>
    <row r="728" spans="1:6" ht="12.75">
      <c r="A728" s="230"/>
      <c r="B728" s="231" t="s">
        <v>720</v>
      </c>
      <c r="C728" s="232">
        <v>0.05</v>
      </c>
      <c r="D728" s="232"/>
      <c r="E728" s="91"/>
      <c r="F728" s="229">
        <f>+$F$721*C728</f>
        <v>0</v>
      </c>
    </row>
    <row r="729" spans="1:6" ht="12.75">
      <c r="A729" s="230"/>
      <c r="B729" s="231" t="s">
        <v>721</v>
      </c>
      <c r="C729" s="232">
        <v>0.03</v>
      </c>
      <c r="D729" s="232"/>
      <c r="E729" s="91"/>
      <c r="F729" s="229">
        <f>+$F$721*C729</f>
        <v>0</v>
      </c>
    </row>
    <row r="730" spans="1:6" ht="12.75">
      <c r="A730" s="230"/>
      <c r="B730" s="231" t="s">
        <v>722</v>
      </c>
      <c r="C730" s="232">
        <v>0.01</v>
      </c>
      <c r="D730" s="232"/>
      <c r="E730" s="91"/>
      <c r="F730" s="229">
        <f>+$F$721*C730</f>
        <v>0</v>
      </c>
    </row>
    <row r="731" spans="1:6" ht="12.75">
      <c r="A731" s="230"/>
      <c r="B731" s="231" t="s">
        <v>723</v>
      </c>
      <c r="C731" s="233">
        <v>0.18</v>
      </c>
      <c r="D731" s="232"/>
      <c r="E731" s="91"/>
      <c r="F731" s="229">
        <f>+$F$725*C731</f>
        <v>0</v>
      </c>
    </row>
    <row r="732" spans="1:6" ht="12.75">
      <c r="A732" s="230"/>
      <c r="B732" s="231" t="s">
        <v>99</v>
      </c>
      <c r="C732" s="232">
        <v>0.001</v>
      </c>
      <c r="D732" s="232"/>
      <c r="E732" s="91"/>
      <c r="F732" s="229">
        <f>+$F$721*C732</f>
        <v>0</v>
      </c>
    </row>
    <row r="733" spans="1:6" ht="12.75">
      <c r="A733" s="230"/>
      <c r="B733" s="231" t="s">
        <v>724</v>
      </c>
      <c r="C733" s="232">
        <v>0.05</v>
      </c>
      <c r="D733" s="232"/>
      <c r="E733" s="91"/>
      <c r="F733" s="229">
        <f>+$F$721*C733</f>
        <v>0</v>
      </c>
    </row>
    <row r="734" spans="1:6" ht="12.75">
      <c r="A734" s="126"/>
      <c r="B734" s="219" t="s">
        <v>100</v>
      </c>
      <c r="C734" s="209"/>
      <c r="D734" s="210"/>
      <c r="E734" s="204"/>
      <c r="F734" s="102">
        <f>ROUND(SUM(F725:F733),2)</f>
        <v>0</v>
      </c>
    </row>
    <row r="735" spans="1:6" ht="12.75">
      <c r="A735" s="230"/>
      <c r="B735" s="227"/>
      <c r="C735" s="222"/>
      <c r="D735" s="234"/>
      <c r="E735" s="91"/>
      <c r="F735" s="225"/>
    </row>
    <row r="736" spans="1:6" ht="12.75">
      <c r="A736" s="126"/>
      <c r="B736" s="219" t="s">
        <v>88</v>
      </c>
      <c r="C736" s="209"/>
      <c r="D736" s="210"/>
      <c r="E736" s="204"/>
      <c r="F736" s="102">
        <f>F734+F722</f>
        <v>0</v>
      </c>
    </row>
    <row r="737" spans="1:6" ht="12.75">
      <c r="A737" s="230"/>
      <c r="B737" s="235"/>
      <c r="C737" s="229"/>
      <c r="D737" s="234"/>
      <c r="E737" s="91"/>
      <c r="F737" s="229"/>
    </row>
    <row r="738" spans="1:6" ht="12.75">
      <c r="A738" s="213"/>
      <c r="B738" s="236" t="s">
        <v>101</v>
      </c>
      <c r="C738" s="215"/>
      <c r="D738" s="216"/>
      <c r="E738" s="217"/>
      <c r="F738" s="218">
        <f>F736</f>
        <v>0</v>
      </c>
    </row>
  </sheetData>
  <sheetProtection password="8A46" sheet="1"/>
  <autoFilter ref="A7:F738"/>
  <mergeCells count="4">
    <mergeCell ref="A3:F3"/>
    <mergeCell ref="A1:F1"/>
    <mergeCell ref="A2:F2"/>
    <mergeCell ref="A4:F4"/>
  </mergeCells>
  <printOptions horizontalCentered="1"/>
  <pageMargins left="0.1968503937007874" right="0.15748031496062992" top="0.1968503937007874" bottom="0.4330708661417323" header="0" footer="0.2362204724409449"/>
  <pageSetup fitToHeight="16" horizontalDpi="600" verticalDpi="600" orientation="portrait" scale="94" r:id="rId2"/>
  <headerFooter alignWithMargins="0">
    <oddFooter>&amp;C&amp;P de &amp;N&amp;R&amp;A</oddFooter>
  </headerFooter>
  <rowBreaks count="6" manualBreakCount="6">
    <brk id="123" max="5" man="1"/>
    <brk id="164" max="5" man="1"/>
    <brk id="214" max="5" man="1"/>
    <brk id="362" max="5" man="1"/>
    <brk id="411" max="5" man="1"/>
    <brk id="61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Sonia Esther Rodríguez Restituyo</cp:lastModifiedBy>
  <cp:lastPrinted>2021-06-24T21:32:53Z</cp:lastPrinted>
  <dcterms:created xsi:type="dcterms:W3CDTF">1999-08-09T07:38:44Z</dcterms:created>
  <dcterms:modified xsi:type="dcterms:W3CDTF">2021-06-24T21:37:20Z</dcterms:modified>
  <cp:category/>
  <cp:version/>
  <cp:contentType/>
  <cp:contentStatus/>
</cp:coreProperties>
</file>