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456" windowWidth="28800" windowHeight="16224" tabRatio="625" activeTab="0"/>
  </bookViews>
  <sheets>
    <sheet name="ULTIM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b">'[12]CUB-10181-3(Rescision)'!#REF!</definedName>
    <definedName name="\c">#N/A</definedName>
    <definedName name="\d">#N/A</definedName>
    <definedName name="\f">'[12]CUB-10181-3(Rescision)'!#REF!</definedName>
    <definedName name="\i">'[12]CUB-10181-3(Rescision)'!#REF!</definedName>
    <definedName name="\m">'[12]CUB-10181-3(Rescision)'!#REF!</definedName>
    <definedName name="\o">#REF!</definedName>
    <definedName name="\p">#REF!</definedName>
    <definedName name="\q">#REF!</definedName>
    <definedName name="\w">#REF!</definedName>
    <definedName name="\z">#REF!</definedName>
    <definedName name="___ZC1">#REF!</definedName>
    <definedName name="___ZE1">#REF!</definedName>
    <definedName name="___ZE2">#REF!</definedName>
    <definedName name="___ZE3">#REF!</definedName>
    <definedName name="___ZE4">#REF!</definedName>
    <definedName name="___ZE5">#REF!</definedName>
    <definedName name="___ZE6">#REF!</definedName>
    <definedName name="__REALIZADO">#REF!</definedName>
    <definedName name="__ZC1">#REF!</definedName>
    <definedName name="__ZE1">#REF!</definedName>
    <definedName name="__ZE2">#REF!</definedName>
    <definedName name="__ZE3">#REF!</definedName>
    <definedName name="__ZE4">#REF!</definedName>
    <definedName name="__ZE5">#REF!</definedName>
    <definedName name="__ZE6">#REF!</definedName>
    <definedName name="_1">#N/A</definedName>
    <definedName name="_Fill" hidden="1">#REF!</definedName>
    <definedName name="_ZC1">#REF!</definedName>
    <definedName name="_ZE1">#REF!</definedName>
    <definedName name="_ZE2">#REF!</definedName>
    <definedName name="_ZE3">#REF!</definedName>
    <definedName name="_ZE4">#REF!</definedName>
    <definedName name="_ZE5">#REF!</definedName>
    <definedName name="_ZE6">#REF!</definedName>
    <definedName name="a">#REF!</definedName>
    <definedName name="A_IMPRESIÓN_IM">#REF!</definedName>
    <definedName name="AC38G40">'[6]LISTADO INSUMOS DEL 2000'!$I$29</definedName>
    <definedName name="acero">#REF!</definedName>
    <definedName name="Acero_QQ">#REF!</definedName>
    <definedName name="acero60">#REF!</definedName>
    <definedName name="ACUEDUCTO">'[10]INS'!#REF!</definedName>
    <definedName name="ADAPTADOR_HEM_PVC_1">#REF!</definedName>
    <definedName name="ADAPTADOR_HEM_PVC_12">#REF!</definedName>
    <definedName name="ADAPTADOR_HEM_PVC_34">#REF!</definedName>
    <definedName name="ADAPTADOR_MAC_PVC_1">#REF!</definedName>
    <definedName name="ADAPTADOR_MAC_PVC_12">#REF!</definedName>
    <definedName name="ADAPTADOR_MAC_PVC_34">#REF!</definedName>
    <definedName name="ADICIONAL">#N/A</definedName>
    <definedName name="ADITIVO_IMPERMEABILIZANTE">#REF!</definedName>
    <definedName name="Agua">#REF!</definedName>
    <definedName name="AL_ELEC_No10">#REF!</definedName>
    <definedName name="AL_ELEC_No12">#REF!</definedName>
    <definedName name="AL_ELEC_No14">#REF!</definedName>
    <definedName name="AL_ELEC_No6">#REF!</definedName>
    <definedName name="AL_ELEC_No8">#REF!</definedName>
    <definedName name="Alambre_Varilla">#REF!</definedName>
    <definedName name="alambre18">#REF!</definedName>
    <definedName name="ALBANIL">#REF!</definedName>
    <definedName name="ALBANIL2">#REF!</definedName>
    <definedName name="ALBANIL3">#REF!</definedName>
    <definedName name="ana">#N/A</definedName>
    <definedName name="analiis">'[11]M.O.'!#REF!</definedName>
    <definedName name="ANALISSSSS">#N/A</definedName>
    <definedName name="ANDAMIOS">#REF!</definedName>
    <definedName name="ANGULAR">#REF!</definedName>
    <definedName name="ARANDELA_INODORO_PVC_4">#REF!</definedName>
    <definedName name="ARCILLA_ROJA">#REF!</definedName>
    <definedName name="_xlnm.Print_Area" localSheetId="0">'ULTIMO'!$A$1:$F$610</definedName>
    <definedName name="ARENA_PAÑETE">#REF!</definedName>
    <definedName name="ArenaItabo">#REF!</definedName>
    <definedName name="ArenaPlanta">#REF!</definedName>
    <definedName name="as">#N/A</definedName>
    <definedName name="asd">#REF!</definedName>
    <definedName name="AYCARP">#REF!</definedName>
    <definedName name="Ayudante">#REF!</definedName>
    <definedName name="Ayudante_2da">#REF!</definedName>
    <definedName name="Ayudante_Soldador">#REF!</definedName>
    <definedName name="b">'[5]ADDENDA'!#REF!</definedName>
    <definedName name="BALDOSAS_TRANSPARENTE">#REF!</definedName>
    <definedName name="bas3e">#N/A</definedName>
    <definedName name="base">#REF!</definedName>
    <definedName name="BASE_CONTEN">#REF!</definedName>
    <definedName name="BLOCK_4">#REF!</definedName>
    <definedName name="BLOCK_6">#REF!</definedName>
    <definedName name="BLOCK_8">#REF!</definedName>
    <definedName name="BLOCK_CALADO">#REF!</definedName>
    <definedName name="bloque8">#REF!</definedName>
    <definedName name="BOMBA_ACHIQUE">#REF!</definedName>
    <definedName name="BOMBILLAS_1500W">'[4]INSU'!$B$42</definedName>
    <definedName name="BOQUILLA_FREGADERO_CROMO">#REF!</definedName>
    <definedName name="BOQUILLA_LAVADERO_CROMO">#REF!</definedName>
    <definedName name="BOTE">#REF!</definedName>
    <definedName name="BREAKERS">#REF!</definedName>
    <definedName name="BREAKERS_15A">#REF!</definedName>
    <definedName name="BREAKERS_20A">#REF!</definedName>
    <definedName name="BREAKERS_30A">#REF!</definedName>
    <definedName name="BRIGADATOPOGRAFICA">#REF!</definedName>
    <definedName name="BVNBVNBV">#N/A</definedName>
    <definedName name="C._ADICIONAL">#N/A</definedName>
    <definedName name="caballeteasbecto">#N/A</definedName>
    <definedName name="caballeteasbeto">#N/A</definedName>
    <definedName name="CAJA_2x4_12">#REF!</definedName>
    <definedName name="CAJA_2x4_34">#REF!</definedName>
    <definedName name="CAJA_OCTAGONAL">#REF!</definedName>
    <definedName name="Cal">#REF!</definedName>
    <definedName name="CALICHE">#REF!</definedName>
    <definedName name="CAMION_BOTE">#REF!</definedName>
    <definedName name="CARACOL">'[11]M.O.'!#REF!</definedName>
    <definedName name="CARANTEPECHO">#REF!</definedName>
    <definedName name="CARCOL30">#REF!</definedName>
    <definedName name="CARCOL50">#REF!</definedName>
    <definedName name="CARCOLAMARRE">#REF!</definedName>
    <definedName name="CARGA_SOCIAL">#REF!</definedName>
    <definedName name="CARLOSAPLA">#REF!</definedName>
    <definedName name="CARLOSAVARIASAGUAS">#REF!</definedName>
    <definedName name="CARMURO">#REF!</definedName>
    <definedName name="CARP1">#REF!</definedName>
    <definedName name="CARP2">#REF!</definedName>
    <definedName name="CARPDINTEL">#REF!</definedName>
    <definedName name="CARPINTERIA_COL_PERIMETRO">#REF!</definedName>
    <definedName name="CARPINTERIA_INSTAL_COL_PERIMETRO">#REF!</definedName>
    <definedName name="CARPVIGA2040">#REF!</definedName>
    <definedName name="CARPVIGA3050">#REF!</definedName>
    <definedName name="CARPVIGA3060">#REF!</definedName>
    <definedName name="CARPVIGA4080">#REF!</definedName>
    <definedName name="CARRAMPA">#REF!</definedName>
    <definedName name="CARRETILLA">#REF!</definedName>
    <definedName name="CASABE">'[11]M.O.'!#REF!</definedName>
    <definedName name="CASBESTO">#REF!</definedName>
    <definedName name="CBLOCK10">#REF!</definedName>
    <definedName name="cell">'[7]LISTADO INSUMOS DEL 2000'!$I$29</definedName>
    <definedName name="CEMENTO">#REF!</definedName>
    <definedName name="CEMENTO_BLANCO">#REF!</definedName>
    <definedName name="CEMENTO_PVC">#REF!</definedName>
    <definedName name="CERAMICA_20x20_BLANCA">#REF!</definedName>
    <definedName name="CERAMICA_ANTIDESLIZANTE">#REF!</definedName>
    <definedName name="CERAMICA_PISOS_40x40">#REF!</definedName>
    <definedName name="CHAZO">'[4]INSU'!$B$104</definedName>
    <definedName name="CHAZOS">#REF!</definedName>
    <definedName name="CHEQUE_HORZ_34">#REF!</definedName>
    <definedName name="CHEQUE_VERT_34">#REF!</definedName>
    <definedName name="CLAVO_ACERO">#REF!</definedName>
    <definedName name="CLAVO_CORRIENTE">#REF!</definedName>
    <definedName name="CLAVO_ZINC">#REF!</definedName>
    <definedName name="clavos">#REF!</definedName>
    <definedName name="CLAVOZINC">'[1]INS'!$D$767</definedName>
    <definedName name="CODIGO">#N/A</definedName>
    <definedName name="CODO_ACERO_16x25a70">#REF!</definedName>
    <definedName name="CODO_ACERO_16x25menos">#REF!</definedName>
    <definedName name="CODO_ACERO_16x45">#REF!</definedName>
    <definedName name="CODO_ACERO_16x70mas">#REF!</definedName>
    <definedName name="CODO_ACERO_16x90">#REF!</definedName>
    <definedName name="CODO_ACERO_20x90">#REF!</definedName>
    <definedName name="CODO_ACERO_3x45">#REF!</definedName>
    <definedName name="CODO_ACERO_3x90">#REF!</definedName>
    <definedName name="CODO_ACERO_4X45">#REF!</definedName>
    <definedName name="CODO_ACERO_4X90">#REF!</definedName>
    <definedName name="CODO_ACERO_6x25a70">#REF!</definedName>
    <definedName name="CODO_ACERO_6x25menos">#REF!</definedName>
    <definedName name="CODO_ACERO_6x70mas">#REF!</definedName>
    <definedName name="CODO_ACERO_8x25a70">#REF!</definedName>
    <definedName name="CODO_ACERO_8x25menos">#REF!</definedName>
    <definedName name="CODO_ACERO_8x45">#REF!</definedName>
    <definedName name="CODO_ACERO_8x70mas">#REF!</definedName>
    <definedName name="CODO_ACERO_8x90">#REF!</definedName>
    <definedName name="CODO_CPVC_12x90">#REF!</definedName>
    <definedName name="CODO_ELEC_1">#REF!</definedName>
    <definedName name="CODO_ELEC_12">#REF!</definedName>
    <definedName name="CODO_ELEC_1y12">#REF!</definedName>
    <definedName name="CODO_ELEC_2">#REF!</definedName>
    <definedName name="CODO_ELEC_34">#REF!</definedName>
    <definedName name="CODO_HG_1_12_x90">#REF!</definedName>
    <definedName name="CODO_HG_12x90">#REF!</definedName>
    <definedName name="CODO_HG_1x90">#REF!</definedName>
    <definedName name="CODO_HG_1y12x90">#REF!</definedName>
    <definedName name="CODO_HG_2x90">#REF!</definedName>
    <definedName name="CODO_HG_34x90">#REF!</definedName>
    <definedName name="CODO_PVC_DRE_2x45">#REF!</definedName>
    <definedName name="CODO_PVC_DRE_2x90">#REF!</definedName>
    <definedName name="CODO_PVC_DRE_3x45">#REF!</definedName>
    <definedName name="CODO_PVC_DRE_3x90">#REF!</definedName>
    <definedName name="CODO_PVC_DRE_4x45">#REF!</definedName>
    <definedName name="CODO_PVC_DRE_4x90">#REF!</definedName>
    <definedName name="CODO_PVC_PRES_12x90">#REF!</definedName>
    <definedName name="CODO_PVC_PRES_1x90">#REF!</definedName>
    <definedName name="COLA_EXT_LAVAMANOS_PVC_1_14x8">#REF!</definedName>
    <definedName name="COLC1">#REF!</definedName>
    <definedName name="COLC2">#REF!</definedName>
    <definedName name="COLC3CIR">#REF!</definedName>
    <definedName name="COLC4">#REF!</definedName>
    <definedName name="COLOC_BLOCK4">#REF!</definedName>
    <definedName name="COLOC_BLOCK6">#REF!</definedName>
    <definedName name="COLOC_BLOCK8">#REF!</definedName>
    <definedName name="COLOC_TUB_PEAD_16">#REF!</definedName>
    <definedName name="COLOC_TUB_PEAD_20">#REF!</definedName>
    <definedName name="COLOC_TUB_PEAD_8">#REF!</definedName>
    <definedName name="COMPRESOR">#REF!</definedName>
    <definedName name="COMPUERTA_1x1_VOLANTA">#REF!</definedName>
    <definedName name="CONTEN">#REF!</definedName>
    <definedName name="COPIA">'[10]INS'!#REF!</definedName>
    <definedName name="CRUZ_HG_1_12">#REF!</definedName>
    <definedName name="cuadro">'[5]ADDENDA'!#REF!</definedName>
    <definedName name="CUBETA_5Gls">#REF!</definedName>
    <definedName name="CUBIC._ANTERIOR">#N/A</definedName>
    <definedName name="CUBICACION">#N/A</definedName>
    <definedName name="CUBICADO">#N/A</definedName>
    <definedName name="CUBO_GOMA">#REF!</definedName>
    <definedName name="CUBREFALTA_INODORO_CROMO_38">#REF!</definedName>
    <definedName name="CURVA_ELEC_PVC_12">#REF!</definedName>
    <definedName name="CURVA_ELEC_PVC_34">#REF!</definedName>
    <definedName name="CUT_OUT_100AMP">#REF!</definedName>
    <definedName name="CUT_OUT_200AMP">#REF!</definedName>
    <definedName name="CZINC">#REF!</definedName>
    <definedName name="derop">#N/A</definedName>
    <definedName name="DERRETIDO_BCO">#REF!</definedName>
    <definedName name="DESAGUE_DOBLE_FREGADERO_PVC">#REF!</definedName>
    <definedName name="DESCRIPCION">#N/A</definedName>
    <definedName name="desencofrado">#REF!</definedName>
    <definedName name="DESENCOFRADO_COLS">#REF!</definedName>
    <definedName name="DESENCOFRADO_LOSA">#REF!</definedName>
    <definedName name="DESENCOFRADO_MURO">#REF!</definedName>
    <definedName name="DESENCOFRADO_VIGA">#REF!</definedName>
    <definedName name="desencofradovigas">#REF!</definedName>
    <definedName name="DIA">#REF!</definedName>
    <definedName name="DISTRIBUCION_DE_AREAS_POR_NIVEL">#REF!</definedName>
    <definedName name="donatelo">#N/A</definedName>
    <definedName name="DUCHA_PLASTICA_CALIENTE_CROMO_12">#REF!</definedName>
    <definedName name="e">#REF!</definedName>
    <definedName name="ELECTRODOS">#REF!</definedName>
    <definedName name="ENCACHE">#REF!</definedName>
    <definedName name="ENCOF_COLS_1">#REF!</definedName>
    <definedName name="ENCOF_DES_TC_COL_VIGA_AMARRE">#REF!</definedName>
    <definedName name="ENCOF_DES_TC_COL50">#REF!</definedName>
    <definedName name="ENCOF_DES_TC_DINTEL_ML">#REF!</definedName>
    <definedName name="ENCOF_DES_TC_MUROS">#REF!</definedName>
    <definedName name="ENCOF_TC_LOSA">#REF!</definedName>
    <definedName name="ENCOF_TC_MURO_1">#REF!</definedName>
    <definedName name="ENCOFRADO_COL_RETALLE_0.10">#REF!</definedName>
    <definedName name="ENCOFRADO_ESCALERA">#REF!</definedName>
    <definedName name="ENCOFRADO_LOSA">#REF!</definedName>
    <definedName name="ENCOFRADO_MUROS">#REF!</definedName>
    <definedName name="ENCOFRADO_MUROS_CONFECC">#REF!</definedName>
    <definedName name="ENCOFRADO_MUROS_instalacion">#REF!</definedName>
    <definedName name="ENCOFRADO_VIGA">#REF!</definedName>
    <definedName name="ENCOFRADO_VIGA_AMARRE_20x20">#REF!</definedName>
    <definedName name="ENCOFRADO_VIGA_FONDO">#REF!</definedName>
    <definedName name="ENCOFRADO_VIGA_GUARDERA">#REF!</definedName>
    <definedName name="encofradocolumna">#REF!</definedName>
    <definedName name="encofradorampa">#REF!</definedName>
    <definedName name="ESCALON_17x30">#REF!</definedName>
    <definedName name="ESCOBILLON">#REF!</definedName>
    <definedName name="ESTAMPADO">#REF!</definedName>
    <definedName name="ESTOPA">#REF!</definedName>
    <definedName name="expl">'[5]ADDENDA'!#REF!</definedName>
    <definedName name="Extracción_IM">#REF!</definedName>
    <definedName name="F">#REF!</definedName>
    <definedName name="FIOR">#REF!</definedName>
    <definedName name="FREGADERO_DOBLE_ACERO_INOX">#REF!</definedName>
    <definedName name="FREGADERO_SENCILLO_ACERO_INOX">#REF!</definedName>
    <definedName name="FSDFS">#N/A</definedName>
    <definedName name="GAS_CIL">#REF!</definedName>
    <definedName name="GASOIL">#REF!</definedName>
    <definedName name="GASOLINA">#REF!</definedName>
    <definedName name="GAVIONES">#REF!</definedName>
    <definedName name="GENERADOR_DIESEL_400KW">#REF!</definedName>
    <definedName name="GRANITO_30x30">#REF!</definedName>
    <definedName name="GRANITO_40x40">#REF!</definedName>
    <definedName name="GRANITO_FONDO_BCO_30x30">#REF!</definedName>
    <definedName name="GRANITO_FONDO_GRIS">#REF!</definedName>
    <definedName name="Grava">#REF!</definedName>
    <definedName name="GRUA">#REF!</definedName>
    <definedName name="HACHA">#REF!</definedName>
    <definedName name="HERR_MENO">#REF!</definedName>
    <definedName name="HILO">#REF!</definedName>
    <definedName name="Horm_124_TrompoyWinche">#REF!</definedName>
    <definedName name="HORM_IND_180">#REF!</definedName>
    <definedName name="HORM_IND_210">#REF!</definedName>
    <definedName name="HORM_IND_240">#REF!</definedName>
    <definedName name="HORM135_MANUAL">'[1]HORM. Y MORTEROS.'!$H$212</definedName>
    <definedName name="hormigon140">#REF!</definedName>
    <definedName name="hormigon180">#REF!</definedName>
    <definedName name="hormigon210">#REF!</definedName>
    <definedName name="ilma">'[11]M.O.'!#REF!</definedName>
    <definedName name="Imprimir_área_IM">#N/A</definedName>
    <definedName name="ingeniera">#N/A</definedName>
    <definedName name="INODORO_BCO_TAPA">#REF!</definedName>
    <definedName name="INSUMO_1">#REF!</definedName>
    <definedName name="INTERRUPTOR_3w">#REF!</definedName>
    <definedName name="INTERRUPTOR_4w">#REF!</definedName>
    <definedName name="INTERRUPTOR_DOBLE">#REF!</definedName>
    <definedName name="INTERRUPTOR_SENC">#REF!</definedName>
    <definedName name="JUNTA_CERA_INODORO">#REF!</definedName>
    <definedName name="JUNTA_DRESSER_12">#REF!</definedName>
    <definedName name="JUNTA_DRESSER_16">#REF!</definedName>
    <definedName name="JUNTA_DRESSER_2">#REF!</definedName>
    <definedName name="JUNTA_DRESSER_3">#REF!</definedName>
    <definedName name="JUNTA_DRESSER_4">#REF!</definedName>
    <definedName name="JUNTA_DRESSER_6">#REF!</definedName>
    <definedName name="JUNTA_DRESSER_8">#REF!</definedName>
    <definedName name="JUNTA_WATER_STOP_9">#REF!</definedName>
    <definedName name="k">'[11]M.O.'!#REF!</definedName>
    <definedName name="LADRILLOS_4x8x2">#REF!</definedName>
    <definedName name="LAMPARA_FLUORESC_2x4">#REF!</definedName>
    <definedName name="LAMPARAS_DE_1500W_220V">'[4]INSU'!$B$41</definedName>
    <definedName name="LAQUEAR_MADERA">#REF!</definedName>
    <definedName name="LAVADERO_DOBLE">#REF!</definedName>
    <definedName name="LAVADERO_GRANITO_SENCILLO">#REF!</definedName>
    <definedName name="LAVAMANO_19x17_BCO">#REF!</definedName>
    <definedName name="Ligadora2fdas">#REF!</definedName>
    <definedName name="LINEA_DE_CONDUC">#N/A</definedName>
    <definedName name="LLAVE_ANG_38">#REF!</definedName>
    <definedName name="LLAVE_CHORRO">#REF!</definedName>
    <definedName name="LLAVE_EMPOTRAR_CROMO_12">#REF!</definedName>
    <definedName name="LLAVE_PASO_1">#REF!</definedName>
    <definedName name="LLAVE_PASO_34">#REF!</definedName>
    <definedName name="LLAVE_SENCILLA">#REF!</definedName>
    <definedName name="LLAVIN_PUERTA">#REF!</definedName>
    <definedName name="LLENADO_BLOQUES_20">#REF!</definedName>
    <definedName name="LLENADO_BLOQUES_40">#REF!</definedName>
    <definedName name="LLENADO_BLOQUES_60">#REF!</definedName>
    <definedName name="LLENADO_BLOQUES_80">#REF!</definedName>
    <definedName name="LOSA12">#REF!</definedName>
    <definedName name="LOSA20">#REF!</definedName>
    <definedName name="LOSA30">#REF!</definedName>
    <definedName name="MA">#REF!</definedName>
    <definedName name="MACHETE">#REF!</definedName>
    <definedName name="MACO">#REF!</definedName>
    <definedName name="Madera_P2">#REF!</definedName>
    <definedName name="maderabrutapino">#REF!</definedName>
    <definedName name="Maestro">#REF!</definedName>
    <definedName name="MAESTROCARP">#REF!</definedName>
    <definedName name="MALLA_ABRAZ_1_12">#REF!</definedName>
    <definedName name="MALLA_AL_GALVANIZADO">#REF!</definedName>
    <definedName name="MALLA_AL_PUAS">#REF!</definedName>
    <definedName name="MALLA_BARRA_TENZORA">#REF!</definedName>
    <definedName name="MALLA_BOTE">#REF!</definedName>
    <definedName name="MALLA_CARP_COLS">#REF!</definedName>
    <definedName name="MALLA_CICLONICA_6">#REF!</definedName>
    <definedName name="MALLA_COLOC_6">#REF!</definedName>
    <definedName name="MALLA_COPAFINAL_1_12">#REF!</definedName>
    <definedName name="MALLA_COPAFINAL_2">#REF!</definedName>
    <definedName name="MALLA_CORTE_ABR">#REF!</definedName>
    <definedName name="Malla_Electrosoldada_10x10">#REF!</definedName>
    <definedName name="MALLA_PALOMETA_DOBLE_1_12">#REF!</definedName>
    <definedName name="MALLA_RELLENO">#REF!</definedName>
    <definedName name="MALLA_SEGUETA">#REF!</definedName>
    <definedName name="MALLA_TERMINAL_1_14">#REF!</definedName>
    <definedName name="MALLA_TUBOHG_1">#REF!</definedName>
    <definedName name="MALLA_TUBOHG_1_12">#REF!</definedName>
    <definedName name="MALLA_TUBOHG_1_14">#REF!</definedName>
    <definedName name="MALLA_ZABALETA">#REF!</definedName>
    <definedName name="MARCO_PUERTA_PINO">#REF!</definedName>
    <definedName name="MATERIAL_RELLENO">#REF!</definedName>
    <definedName name="MBA">#REF!</definedName>
    <definedName name="MEXCLADORA_LAVAMANOS">#REF!</definedName>
    <definedName name="MEZCLA_CAL_ARENA_PISOS">#REF!</definedName>
    <definedName name="MezclaAntillana">#REF!</definedName>
    <definedName name="mezclajuntabloque">#REF!</definedName>
    <definedName name="MO_ACERA_FROTyVIOL">#REF!</definedName>
    <definedName name="MO_CANTOS">#REF!</definedName>
    <definedName name="MO_CARETEO">#REF!</definedName>
    <definedName name="MO_ColAcero_Dintel">#REF!</definedName>
    <definedName name="MO_ColAcero_Escalera">#REF!</definedName>
    <definedName name="MO_ColAcero_G60_QQ">#REF!</definedName>
    <definedName name="MO_ColAcero_Malla">#REF!</definedName>
    <definedName name="MO_ColAcero_QQ">#REF!</definedName>
    <definedName name="MO_ColAcero_ZapMuros">#REF!</definedName>
    <definedName name="MO_ColAcero14_Piso">#REF!</definedName>
    <definedName name="MO_ColAcero38y12_Cols">#REF!</definedName>
    <definedName name="MO_DEMOLICION_MURO_HA">#REF!</definedName>
    <definedName name="MO_ELEC_BREAKERS">#REF!</definedName>
    <definedName name="MO_ELEC_INTERRUPTOR_3W">#REF!</definedName>
    <definedName name="MO_ELEC_INTERRUPTOR_4W">#REF!</definedName>
    <definedName name="MO_ELEC_INTERRUPTOR_DOB">#REF!</definedName>
    <definedName name="MO_ELEC_INTERRUPTOR_SENC">#REF!</definedName>
    <definedName name="MO_ELEC_INTERRUPTOR_TRIPLE">#REF!</definedName>
    <definedName name="MO_ELEC_LAMPARA_FLUORESCENTE">#REF!</definedName>
    <definedName name="MO_ELEC_LUZ_CENITAL">#REF!</definedName>
    <definedName name="MO_ELEC_PANEL_DIST">#REF!</definedName>
    <definedName name="MO_ELEC_TOMACORRIENTE_110">#REF!</definedName>
    <definedName name="MO_ELEC_TOMACORRIENTE_220">#REF!</definedName>
    <definedName name="MO_ENTABLILLADOS">#REF!</definedName>
    <definedName name="MO_ESCALON_GRANITO">#REF!</definedName>
    <definedName name="MO_ESCALON_HUELLA_y_CONTRAHUELLA">#REF!</definedName>
    <definedName name="MO_ESTRIAS">#REF!</definedName>
    <definedName name="MO_EXC_CALICHE_MANO_3M">#REF!</definedName>
    <definedName name="MO_EXC_ROCA_BLANDA_MANO_3M">#REF!</definedName>
    <definedName name="MO_EXC_ROCA_COMP_3M">#REF!</definedName>
    <definedName name="MO_EXC_ROCA_MANO_3M">#REF!</definedName>
    <definedName name="MO_EXC_TIERRA_MANO_3M">#REF!</definedName>
    <definedName name="MO_FINO_TECHO_HOR">#REF!</definedName>
    <definedName name="MO_FRAGUACHE">#REF!</definedName>
    <definedName name="MO_GOTEROS">#REF!</definedName>
    <definedName name="MO_NATILLA">#REF!</definedName>
    <definedName name="MO_PAÑETE_COLs">#REF!</definedName>
    <definedName name="MO_PAÑETE_EXT">#REF!</definedName>
    <definedName name="MO_PAÑETE_INT">#REF!</definedName>
    <definedName name="MO_PAÑETE_PULIDO">#REF!</definedName>
    <definedName name="MO_PAÑETE_RASGADO">#REF!</definedName>
    <definedName name="MO_PAÑETE_TECHOSyVIGAS">#REF!</definedName>
    <definedName name="MO_PERRILLA">#REF!</definedName>
    <definedName name="MO_PIEDRA">#REF!</definedName>
    <definedName name="MO_PINTURA">#REF!</definedName>
    <definedName name="MO_PISO_ADOQUIN">#REF!</definedName>
    <definedName name="MO_PISO_CementoPulido">#REF!</definedName>
    <definedName name="MO_PISO_CERAMICA_15a20">#REF!</definedName>
    <definedName name="MO_PISO_CERAMICA_15a20_BASE">#REF!</definedName>
    <definedName name="MO_PISO_CERAMICA_30a40">#REF!</definedName>
    <definedName name="MO_PISO_CERAMICA_30a40_BASE">#REF!</definedName>
    <definedName name="MO_PISO_FROTA_VIOL">#REF!</definedName>
    <definedName name="MO_PISO_FROTADO">#REF!</definedName>
    <definedName name="MO_PISO_GRANITO_25">#REF!</definedName>
    <definedName name="MO_PISO_GRANITO_30">#REF!</definedName>
    <definedName name="MO_PISO_GRANITO_33">#REF!</definedName>
    <definedName name="MO_PISO_GRANITO_40">#REF!</definedName>
    <definedName name="MO_PISO_GRANITO_50">#REF!</definedName>
    <definedName name="MO_PISO_PULI_VIOL">#REF!</definedName>
    <definedName name="MO_PISO_ZOCALO">#REF!</definedName>
    <definedName name="MO_REPELLO">#REF!</definedName>
    <definedName name="MO_RESANE_FROTA">#REF!</definedName>
    <definedName name="MO_RESANE_GOMA">#REF!</definedName>
    <definedName name="MO_SUBIDA_BLOCK_4_1NIVEL">#REF!</definedName>
    <definedName name="MO_SUBIDA_BLOCK_6_1NIVEL">#REF!</definedName>
    <definedName name="MO_SUBIDA_BLOCK_8_1NIVEL">#REF!</definedName>
    <definedName name="MO_SUBIDA_CEMENTO_1NIVEL">#REF!</definedName>
    <definedName name="MO_SUBIDA_MADERA_1NIVEL">#REF!</definedName>
    <definedName name="MO_SUBIR_AGREGADO_1Nivel">#REF!</definedName>
    <definedName name="MO_SubirAcero_1Niv">#REF!</definedName>
    <definedName name="MO_ZABALETA_PISO">#REF!</definedName>
    <definedName name="MO_ZABALETA_TECHO">#REF!</definedName>
    <definedName name="moacero">#REF!</definedName>
    <definedName name="moaceromalla">#REF!</definedName>
    <definedName name="moacerorampa">#REF!</definedName>
    <definedName name="MOLDE_ESTAMPADO">#REF!</definedName>
    <definedName name="MOPISOCERAMICA">#REF!</definedName>
    <definedName name="MOTONIVELADORA">#REF!</definedName>
    <definedName name="MURO30">#REF!</definedName>
    <definedName name="MUROBOVEDA12A10X2AD">#REF!</definedName>
    <definedName name="NADA">'[8]Insumos'!#REF!</definedName>
    <definedName name="NINGUNA">'[8]Insumos'!#REF!</definedName>
    <definedName name="NIPLE_ACERO_12x3">#REF!</definedName>
    <definedName name="NIPLE_ACERO_16x2">#REF!</definedName>
    <definedName name="NIPLE_ACERO_16x3">#REF!</definedName>
    <definedName name="NIPLE_ACERO_20x3">#REF!</definedName>
    <definedName name="NIPLE_ACERO_6x3">#REF!</definedName>
    <definedName name="NIPLE_ACERO_8x3">#REF!</definedName>
    <definedName name="NIPLE_ACERO_PLATILLADO_12x12">#REF!</definedName>
    <definedName name="NIPLE_ACERO_PLATILLADO_2x1">#REF!</definedName>
    <definedName name="NIPLE_ACERO_PLATILLADO_3x1">#REF!</definedName>
    <definedName name="NIPLE_ACERO_PLATILLADO_8x1">#REF!</definedName>
    <definedName name="NIPLE_CROMO_38x2_12">#REF!</definedName>
    <definedName name="NIPLE_HG_12x4">#REF!</definedName>
    <definedName name="NIPLE_HG_34x4">#REF!</definedName>
    <definedName name="OPERADOR_GREADER">#REF!</definedName>
    <definedName name="OPERADOR_PALA">#REF!</definedName>
    <definedName name="OPERADOR_TRACTOR">#REF!</definedName>
    <definedName name="Operario_1ra">#REF!</definedName>
    <definedName name="Operario_2da">#REF!</definedName>
    <definedName name="Operario_3ra">#REF!</definedName>
    <definedName name="OPERARIOPRIMERA">'[1]SALARIOS'!$C$10</definedName>
    <definedName name="OXIGENO_CIL">#REF!</definedName>
    <definedName name="p">'[9]peso'!#REF!</definedName>
    <definedName name="P1XE">#REF!</definedName>
    <definedName name="P1XT">#REF!</definedName>
    <definedName name="P1YE">#REF!</definedName>
    <definedName name="P1YT">#REF!</definedName>
    <definedName name="P2XE">#REF!</definedName>
    <definedName name="P2XT">#REF!</definedName>
    <definedName name="P2YE">#REF!</definedName>
    <definedName name="P3XE">#REF!</definedName>
    <definedName name="P3XT">#REF!</definedName>
    <definedName name="P3YE">#REF!</definedName>
    <definedName name="P3YT">#REF!</definedName>
    <definedName name="P4XE">#REF!</definedName>
    <definedName name="P4XT">#REF!</definedName>
    <definedName name="P4YE">#REF!</definedName>
    <definedName name="P4YT">#REF!</definedName>
    <definedName name="P5XE">#REF!</definedName>
    <definedName name="P5YE">#REF!</definedName>
    <definedName name="P5YT">#REF!</definedName>
    <definedName name="P6XE">#REF!</definedName>
    <definedName name="P6XT">#REF!</definedName>
    <definedName name="P6YE">#REF!</definedName>
    <definedName name="P6YT">#REF!</definedName>
    <definedName name="P7XE">#REF!</definedName>
    <definedName name="P7YE">#REF!</definedName>
    <definedName name="P7YT">#REF!</definedName>
    <definedName name="PALA">#REF!</definedName>
    <definedName name="PALA_950">#REF!</definedName>
    <definedName name="PANEL_DIST_24C">#REF!</definedName>
    <definedName name="PANEL_DIST_32C">#REF!</definedName>
    <definedName name="PANEL_DIST_4a8C">#REF!</definedName>
    <definedName name="PanelDist_6a12_Circ_125a">#REF!</definedName>
    <definedName name="PARARRAYOS_9KV">#REF!</definedName>
    <definedName name="Peon">#REF!</definedName>
    <definedName name="Peon_1">#REF!</definedName>
    <definedName name="Peon_Colchas">'[4]MO'!$B$11</definedName>
    <definedName name="PEONCARP">#REF!</definedName>
    <definedName name="PERFIL_CUADRADO_34">'[4]INSU'!$B$91</definedName>
    <definedName name="Pernos">#REF!</definedName>
    <definedName name="PICO">#REF!</definedName>
    <definedName name="PIEDRA">#REF!</definedName>
    <definedName name="PIEDRA_GAVIONES">#REF!</definedName>
    <definedName name="PINO">'[1]INS'!$D$770</definedName>
    <definedName name="PINTURA_ACR_COLOR_PREPARADO">#REF!</definedName>
    <definedName name="PINTURA_ACR_EXT">#REF!</definedName>
    <definedName name="PINTURA_ACR_INT">#REF!</definedName>
    <definedName name="PINTURA_BASE">#REF!</definedName>
    <definedName name="PINTURA_MANTENIMIENTO">#REF!</definedName>
    <definedName name="PINTURA_OXIDO_ROJO">#REF!</definedName>
    <definedName name="PISO_GRANITO_FONDO_BCO">'[4]INSU'!$B$103</definedName>
    <definedName name="PLANTA_ELECTRICA">#REF!</definedName>
    <definedName name="PLASTICO">'[4]INSU'!$B$90</definedName>
    <definedName name="PLIGADORA2">#REF!</definedName>
    <definedName name="PLOMERO">#REF!</definedName>
    <definedName name="PLOMERO_SOLDADOR">#REF!</definedName>
    <definedName name="PLOMEROAYUDANTE">#REF!</definedName>
    <definedName name="PLOMEROOFICIAL">#REF!</definedName>
    <definedName name="PLYWOOD_34_2CARAS">#REF!</definedName>
    <definedName name="pmadera2162">#N/A</definedName>
    <definedName name="po">#N/A</definedName>
    <definedName name="POSTE_HA_25_CUAD">#REF!</definedName>
    <definedName name="POSTE_HA_30_CUAD">#REF!</definedName>
    <definedName name="POSTE_HA_35_CUAD">#REF!</definedName>
    <definedName name="POSTE_HA_40_CUAD">#REF!</definedName>
    <definedName name="PREC._UNITARIO">#N/A</definedName>
    <definedName name="precios">'[3]Precios'!$A$4:$F$1576</definedName>
    <definedName name="PRESUPUESTO">#N/A</definedName>
    <definedName name="PUERTA_PANEL_PINO">#REF!</definedName>
    <definedName name="PUERTA_PLYWOOD">#REF!</definedName>
    <definedName name="PULIDO_Y_BRILLADO_ESCALON">#REF!</definedName>
    <definedName name="PULIDOyBRILLADO_TC">#REF!</definedName>
    <definedName name="PWINCHE2000K">#REF!</definedName>
    <definedName name="Q">#REF!</definedName>
    <definedName name="qw">#N/A</definedName>
    <definedName name="qwe">#N/A</definedName>
    <definedName name="RASTRILLO">#REF!</definedName>
    <definedName name="REDUCCION_BUSHING_HG_12x38">#REF!</definedName>
    <definedName name="REDUCCION_PVC_34a12">#REF!</definedName>
    <definedName name="REDUCCION_PVC_DREN_4x2">#REF!</definedName>
    <definedName name="REFERENCIA">'[2]COF'!$G$733</definedName>
    <definedName name="REGISTRO_ELEC_6x6">#REF!</definedName>
    <definedName name="REGLA_PAÑETE">#REF!</definedName>
    <definedName name="REJILLA_PISO">#REF!</definedName>
    <definedName name="REJILLAS_1x1">#REF!</definedName>
    <definedName name="REPORTE">#N/A</definedName>
    <definedName name="REPORTE_01">#N/A</definedName>
    <definedName name="REPORTE_02">#N/A</definedName>
    <definedName name="REPORTE_03">#N/A</definedName>
    <definedName name="REPORTE_04">#N/A</definedName>
    <definedName name="REPORTE_05">#N/A</definedName>
    <definedName name="REPORTE_06">#N/A</definedName>
    <definedName name="REPORTE_07">#N/A</definedName>
    <definedName name="REPORTE_08">#N/A</definedName>
    <definedName name="REPORTE_09">#N/A</definedName>
    <definedName name="RETRO_320">#REF!</definedName>
    <definedName name="REVESTIMIENTO_CERAMICA_20x20">#REF!</definedName>
    <definedName name="RODILLO_CAT_815">#REF!</definedName>
    <definedName name="ROSETA">#REF!</definedName>
    <definedName name="SALARIO">#REF!</definedName>
    <definedName name="SALIDA">#N/A</definedName>
    <definedName name="SDSDFSDFSDF">#N/A</definedName>
    <definedName name="SEGUETA">#REF!</definedName>
    <definedName name="SIERRA_ELECTRICA">#REF!</definedName>
    <definedName name="SIFON_PVC_1_12">#REF!</definedName>
    <definedName name="SIFON_PVC_1_14">#REF!</definedName>
    <definedName name="SIFON_PVC_2">#REF!</definedName>
    <definedName name="SIFON_PVC_4">#REF!</definedName>
    <definedName name="SILICONE">#REF!</definedName>
    <definedName name="SOLDADORA">#REF!</definedName>
    <definedName name="spm">#REF!</definedName>
    <definedName name="SS">'[11]M.O.'!$C$12</definedName>
    <definedName name="SUB_TOTAL">#REF!</definedName>
    <definedName name="TANQUE_55Gls">#REF!</definedName>
    <definedName name="TAPA_ALUMINIO_1x1">#REF!</definedName>
    <definedName name="TAPA_REGISTRO_HF">#REF!</definedName>
    <definedName name="TAPA_REGISTRO_HF_LIVIANA">#REF!</definedName>
    <definedName name="TAPE_3M">#REF!</definedName>
    <definedName name="TC">#REF!</definedName>
    <definedName name="TEE_ACERO_12x8">#REF!</definedName>
    <definedName name="TEE_ACERO_16x12">#REF!</definedName>
    <definedName name="TEE_ACERO_16x16">#REF!</definedName>
    <definedName name="TEE_ACERO_16x6">#REF!</definedName>
    <definedName name="TEE_ACERO_16x8">#REF!</definedName>
    <definedName name="TEE_ACERO_20x16">#REF!</definedName>
    <definedName name="TEE_CPVC_12">#REF!</definedName>
    <definedName name="TEE_HG_1">#REF!</definedName>
    <definedName name="TEE_HG_1_12">#REF!</definedName>
    <definedName name="TEE_HG_12">#REF!</definedName>
    <definedName name="TEE_HG_34">#REF!</definedName>
    <definedName name="TEE_PVC_PRES_1">#REF!</definedName>
    <definedName name="TEE_PVC_PRES_12">#REF!</definedName>
    <definedName name="TEE_PVC_PRES_34">#REF!</definedName>
    <definedName name="TEFLON">#REF!</definedName>
    <definedName name="THINNER">#REF!</definedName>
    <definedName name="_xlnm.Print_Titles" localSheetId="0">'ULTIMO'!$1:$11</definedName>
    <definedName name="_xlnm.Print_Titles">#N/A</definedName>
    <definedName name="Tolas">#REF!</definedName>
    <definedName name="TOMACORRIENTE_110V">#REF!</definedName>
    <definedName name="TOMACORRIENTE_220V_SENC">#REF!</definedName>
    <definedName name="TOMACORRIENTE_30a">#REF!</definedName>
    <definedName name="Topografo">#REF!</definedName>
    <definedName name="TORNILLOS">#REF!</definedName>
    <definedName name="TORNILLOS_INODORO">#REF!</definedName>
    <definedName name="TRACTOR_D8K">#REF!</definedName>
    <definedName name="TRANSFER_MANUAL_150_3AMPS">#REF!</definedName>
    <definedName name="TRANSFER_MANUAL_800_3AMPS">#REF!</definedName>
    <definedName name="TRANSFORMADOR_100KVA_240_480_POSTE">#REF!</definedName>
    <definedName name="TRANSFORMADOR_15KVA_120_240_POSTE">#REF!</definedName>
    <definedName name="TRANSFORMADOR_25KVA_240_480_POSTE">#REF!</definedName>
    <definedName name="Trompo">#REF!</definedName>
    <definedName name="TUBO_ACERO_16">#REF!</definedName>
    <definedName name="TUBO_ACERO_20">#REF!</definedName>
    <definedName name="TUBO_ACERO_20_e14">#REF!</definedName>
    <definedName name="TUBO_ACERO_3">#REF!</definedName>
    <definedName name="TUBO_ACERO_4">#REF!</definedName>
    <definedName name="TUBO_ACERO_6">#REF!</definedName>
    <definedName name="TUBO_ACERO_8">#REF!</definedName>
    <definedName name="TUBO_CPVC_12">#REF!</definedName>
    <definedName name="TUBO_FLEXIBLE_INODORO_C_TUERCA">#REF!</definedName>
    <definedName name="TUBO_HA_36">#REF!</definedName>
    <definedName name="TUBO_HG_1">#REF!</definedName>
    <definedName name="TUBO_HG_1_12">#REF!</definedName>
    <definedName name="TUBO_HG_12">#REF!</definedName>
    <definedName name="TUBO_HG_34">#REF!</definedName>
    <definedName name="TUBO_PVC_DRENAJE_1_12">#REF!</definedName>
    <definedName name="TUBO_PVC_SCH40_12">#REF!</definedName>
    <definedName name="TUBO_PVC_SCH40_34">#REF!</definedName>
    <definedName name="TUBO_PVC_SDR21_2">#REF!</definedName>
    <definedName name="TUBO_PVC_SDR21_JG_16">#REF!</definedName>
    <definedName name="TUBO_PVC_SDR21_JG_6">#REF!</definedName>
    <definedName name="TUBO_PVC_SDR21_JG_8">#REF!</definedName>
    <definedName name="TUBO_PVC_SDR26_12">#REF!</definedName>
    <definedName name="TUBO_PVC_SDR26_2">#REF!</definedName>
    <definedName name="TUBO_PVC_SDR26_34">#REF!</definedName>
    <definedName name="TUBO_PVC_SDR26_JG_16">#REF!</definedName>
    <definedName name="TUBO_PVC_SDR26_JG_3">#REF!</definedName>
    <definedName name="TUBO_PVC_SDR26_JG_4">#REF!</definedName>
    <definedName name="TUBO_PVC_SDR26_JG_6">#REF!</definedName>
    <definedName name="TUBO_PVC_SDR26_JG_8">#REF!</definedName>
    <definedName name="TUBO_PVC_SDR325_JG_16">#REF!</definedName>
    <definedName name="TUBO_PVC_SDR325_JG_20">#REF!</definedName>
    <definedName name="TUBO_PVC_SDR325_JG_8">#REF!</definedName>
    <definedName name="TUBO_PVC_SDR41_2">#REF!</definedName>
    <definedName name="TUBO_PVC_SDR41_3">#REF!</definedName>
    <definedName name="TUBO_PVC_SDR41_4">#REF!</definedName>
    <definedName name="TYPE_3M">#REF!</definedName>
    <definedName name="UND">#N/A</definedName>
    <definedName name="UNION_HG_1">#REF!</definedName>
    <definedName name="UNION_HG_12">#REF!</definedName>
    <definedName name="UNION_HG_34">#REF!</definedName>
    <definedName name="UNION_PVC_PRES_12">#REF!</definedName>
    <definedName name="UNION_PVC_PRES_34">#REF!</definedName>
    <definedName name="vaciadohormigonindustrial">#REF!</definedName>
    <definedName name="vaciadozapata">#REF!</definedName>
    <definedName name="VALVULA_AIRE_1_HF_ROSCADA">#REF!</definedName>
    <definedName name="VALVULA_AIRE_3_HF_ROSCADA">#REF!</definedName>
    <definedName name="VALVULA_AIRE_34_HF_ROSCADA">#REF!</definedName>
    <definedName name="VALVULA_COMP_12_HF_PLATILLADA">#REF!</definedName>
    <definedName name="VALVULA_COMP_16_HF_PLATILLADA">#REF!</definedName>
    <definedName name="VALVULA_COMP_2_12_HF_ROSCADA">#REF!</definedName>
    <definedName name="VALVULA_COMP_2_HF_ROSCADA">#REF!</definedName>
    <definedName name="VALVULA_COMP_20_HF_PLATILLADA">#REF!</definedName>
    <definedName name="VALVULA_COMP_3_HF_ROSCADA">#REF!</definedName>
    <definedName name="VALVULA_COMP_4_HF_PLATILLADA">#REF!</definedName>
    <definedName name="VALVULA_COMP_4_HF_ROSCADA">#REF!</definedName>
    <definedName name="VALVULA_COMP_6_HF_PLATILLADA">#REF!</definedName>
    <definedName name="VALVULA_COMP_8_HF_PLATILLADA">#REF!</definedName>
    <definedName name="VARILLA_BLOQUES_20">#REF!</definedName>
    <definedName name="VARILLA_BLOQUES_40">#REF!</definedName>
    <definedName name="VARILLA_BLOQUES_60">#REF!</definedName>
    <definedName name="VARILLA_BLOQUES_80">#REF!</definedName>
    <definedName name="VCOLGANTE1590">#REF!</definedName>
    <definedName name="VIBRADO">#REF!</definedName>
    <definedName name="VIGASHP">#REF!</definedName>
    <definedName name="VIOLINADO">#REF!</definedName>
    <definedName name="VUELO10">#REF!</definedName>
    <definedName name="Winche">#REF!</definedName>
    <definedName name="YEE_PVC_DREN_2">#REF!</definedName>
    <definedName name="YEE_PVC_DREN_3">#REF!</definedName>
    <definedName name="YEE_PVC_DREN_4">#REF!</definedName>
    <definedName name="YEE_PVC_DREN_4x2">#REF!</definedName>
    <definedName name="ZC1">#REF!</definedName>
    <definedName name="ZE1">#REF!</definedName>
    <definedName name="ZE2">#REF!</definedName>
    <definedName name="ZE3">#REF!</definedName>
    <definedName name="ZE4">#REF!</definedName>
    <definedName name="ZE5">#REF!</definedName>
    <definedName name="ZE6">#REF!</definedName>
    <definedName name="ZINC_CAL26_3x6">#REF!</definedName>
    <definedName name="ZOCALO_8x34">#REF!</definedName>
  </definedNames>
  <calcPr fullCalcOnLoad="1" fullPrecision="0"/>
</workbook>
</file>

<file path=xl/sharedStrings.xml><?xml version="1.0" encoding="utf-8"?>
<sst xmlns="http://schemas.openxmlformats.org/spreadsheetml/2006/main" count="1005" uniqueCount="582">
  <si>
    <t>TOTAL GASTOS INDIRECTOS</t>
  </si>
  <si>
    <t>TOTAL A EJECUTAR</t>
  </si>
  <si>
    <t>CANTIDAD</t>
  </si>
  <si>
    <t>P.U. (RD$)</t>
  </si>
  <si>
    <t>GASTOS INDIRECTOS</t>
  </si>
  <si>
    <t>REPLANTEO</t>
  </si>
  <si>
    <t>M</t>
  </si>
  <si>
    <t>MOVIMIENTO DE TIERRA:</t>
  </si>
  <si>
    <t>PARTIDA</t>
  </si>
  <si>
    <t>SUB TOTAL GENERAL</t>
  </si>
  <si>
    <t>VALOR ( RD$)</t>
  </si>
  <si>
    <t>A</t>
  </si>
  <si>
    <t>D E S C R I P C I O N</t>
  </si>
  <si>
    <t>2.1</t>
  </si>
  <si>
    <t>2.2</t>
  </si>
  <si>
    <t>2.3</t>
  </si>
  <si>
    <t>2.4</t>
  </si>
  <si>
    <t>3</t>
  </si>
  <si>
    <t>4</t>
  </si>
  <si>
    <t>VARIOS</t>
  </si>
  <si>
    <t>D</t>
  </si>
  <si>
    <t>B</t>
  </si>
  <si>
    <t>MOVIMIENTO DE TIERRA</t>
  </si>
  <si>
    <t>C</t>
  </si>
  <si>
    <t>UD</t>
  </si>
  <si>
    <t>SUB TOTAL A</t>
  </si>
  <si>
    <t>ZONA:  VIII</t>
  </si>
  <si>
    <t>PIE</t>
  </si>
  <si>
    <t>E</t>
  </si>
  <si>
    <t>2.1.1</t>
  </si>
  <si>
    <t>2.1.2</t>
  </si>
  <si>
    <t>I</t>
  </si>
  <si>
    <t>PA</t>
  </si>
  <si>
    <t>F</t>
  </si>
  <si>
    <t>P.A.</t>
  </si>
  <si>
    <t>PINTURA</t>
  </si>
  <si>
    <t>H</t>
  </si>
  <si>
    <t>Ud</t>
  </si>
  <si>
    <t>PRELIMINARES</t>
  </si>
  <si>
    <t xml:space="preserve">SUB-TOTAL D </t>
  </si>
  <si>
    <t>M³</t>
  </si>
  <si>
    <t>M²</t>
  </si>
  <si>
    <t>LIMPIEZA Y AFORO DE POZOS EXISTENTES ( 2 UDS )</t>
  </si>
  <si>
    <t>SUB-TOTAL B</t>
  </si>
  <si>
    <t>SUB-TOTAL C</t>
  </si>
  <si>
    <t xml:space="preserve">SUMINISTRO Y COLOCACIÓN PIEZAS ESPECIALES,  ACERO CON PROTECCIÓN ANTICORROSIVA </t>
  </si>
  <si>
    <t>7,1</t>
  </si>
  <si>
    <t>7,2</t>
  </si>
  <si>
    <t>7,3</t>
  </si>
  <si>
    <t>7,4</t>
  </si>
  <si>
    <t>7,5</t>
  </si>
  <si>
    <t>7,6</t>
  </si>
  <si>
    <t>7,7</t>
  </si>
  <si>
    <t>COLOCACION DE TUBERIA ACERO</t>
  </si>
  <si>
    <r>
      <t>M</t>
    </r>
    <r>
      <rPr>
        <sz val="12"/>
        <rFont val="Arial"/>
        <family val="2"/>
      </rPr>
      <t>²</t>
    </r>
  </si>
  <si>
    <r>
      <t>M</t>
    </r>
    <r>
      <rPr>
        <sz val="12"/>
        <rFont val="Arial"/>
        <family val="2"/>
      </rPr>
      <t>³</t>
    </r>
  </si>
  <si>
    <t>3,1</t>
  </si>
  <si>
    <t>3,2</t>
  </si>
  <si>
    <t>3,3</t>
  </si>
  <si>
    <t>3,4</t>
  </si>
  <si>
    <t>3,5</t>
  </si>
  <si>
    <t>8</t>
  </si>
  <si>
    <t>SUMINISTRO Y COLOCACIÓN DE VÁLVULAS</t>
  </si>
  <si>
    <t>10</t>
  </si>
  <si>
    <t>4,1</t>
  </si>
  <si>
    <t>4,2</t>
  </si>
  <si>
    <t>4,3</t>
  </si>
  <si>
    <t>4,4</t>
  </si>
  <si>
    <t>4,5</t>
  </si>
  <si>
    <t>5,1</t>
  </si>
  <si>
    <t>5,2</t>
  </si>
  <si>
    <t>5,3</t>
  </si>
  <si>
    <t>5,4</t>
  </si>
  <si>
    <t>5,5</t>
  </si>
  <si>
    <t>5,6</t>
  </si>
  <si>
    <t>5,7</t>
  </si>
  <si>
    <t>5,8</t>
  </si>
  <si>
    <t>5,9</t>
  </si>
  <si>
    <t>5,10</t>
  </si>
  <si>
    <t>5,11</t>
  </si>
  <si>
    <t>5,12</t>
  </si>
  <si>
    <t>5,17</t>
  </si>
  <si>
    <t>5,24</t>
  </si>
  <si>
    <t>5,28</t>
  </si>
  <si>
    <t>5,35</t>
  </si>
  <si>
    <t>5,36</t>
  </si>
  <si>
    <t>5,37</t>
  </si>
  <si>
    <t>5,38</t>
  </si>
  <si>
    <t>5,39</t>
  </si>
  <si>
    <t>SUMINISTRO E INSTALACIÒN DE:</t>
  </si>
  <si>
    <t xml:space="preserve">ELECTRIFICACION DE  (2) POZOS AC. EL BIRAN </t>
  </si>
  <si>
    <t>ALIMENTACION ELECTRICA PRIMARIA 12470/7200V.</t>
  </si>
  <si>
    <t>8,1</t>
  </si>
  <si>
    <t>8,2</t>
  </si>
  <si>
    <t>8,3</t>
  </si>
  <si>
    <t>8,4</t>
  </si>
  <si>
    <t>ALIMENTACION ELECTRICA SECUNDARIA, 480V, 3Ø.</t>
  </si>
  <si>
    <t>Mes</t>
  </si>
  <si>
    <t>Ubicación: PROVINCIA BARAHONA</t>
  </si>
  <si>
    <t>Suministro y colocación asiento de arena</t>
  </si>
  <si>
    <t xml:space="preserve">Suministro material de mina d= 15 km </t>
  </si>
  <si>
    <t xml:space="preserve">Compactación c/compactador mecánico en capas de 0.20m de material de mina y de excavación  </t>
  </si>
  <si>
    <t xml:space="preserve">Nivelación en zanja </t>
  </si>
  <si>
    <t>SUMINISTRO DE TUBERÍA</t>
  </si>
  <si>
    <t>COLOCACION DE TUBERÍA</t>
  </si>
  <si>
    <t>SUMINISTRO Y COLOCACIÓN PIEZAS ESPECIALES</t>
  </si>
  <si>
    <t>Anclaje de H.S. para piezas, según detalle</t>
  </si>
  <si>
    <t>Hidrante Ø4"</t>
  </si>
  <si>
    <t xml:space="preserve">SUMINISTRO Y COLOCACIÓN DE VÁLVULAS  (VER DETALLE EN PLANOS) </t>
  </si>
  <si>
    <t>Registro para válvulas reductora de presión según detalle</t>
  </si>
  <si>
    <t>Caja telescópica HF para válvulas (según detalle)</t>
  </si>
  <si>
    <t>PRUEBAS HIDROSTÁTICAS</t>
  </si>
  <si>
    <t xml:space="preserve">Señalización, control y seguridad en la obra  (incluye pasarelas, letreros pequeños con base en angulares, postes para cintas refractaria, mechones, barreras de peligro naranja </t>
  </si>
  <si>
    <t xml:space="preserve">Limpieza continua y  final (obreros, camión  y herramientas menores) con tramos de alta pendiente </t>
  </si>
  <si>
    <t>Campamento ( incluye alquiler del solar con o sin casa, baños móviles y caseta de materiales)</t>
  </si>
  <si>
    <t>TOTAL A CONTRATAR</t>
  </si>
  <si>
    <t xml:space="preserve">RED DE DISTRIBUCIÓN </t>
  </si>
  <si>
    <t xml:space="preserve">MOVIMIENTO DE TIERRA </t>
  </si>
  <si>
    <t xml:space="preserve">REPLANTEO </t>
  </si>
  <si>
    <t>Excavación material material no clasificado c/equipo (40%)</t>
  </si>
  <si>
    <t xml:space="preserve">EXCAVACIÒN CON CLASIFICACIÒN V=24,594.96 M³ </t>
  </si>
  <si>
    <t>Excavación material en roca c/equipo (60%) (Incluye extracción)</t>
  </si>
  <si>
    <t>2.1.3</t>
  </si>
  <si>
    <t>2.1.4</t>
  </si>
  <si>
    <t>2.1.5</t>
  </si>
  <si>
    <t>2.1.6</t>
  </si>
  <si>
    <t>2.1.7</t>
  </si>
  <si>
    <t>Codo Ø4" X 90° PVC SCH-40</t>
  </si>
  <si>
    <t>Codo Ø6" X 15° Acero SCH-80</t>
  </si>
  <si>
    <t>Codo Ø6" X 20° Acero SCH-80</t>
  </si>
  <si>
    <t>Codo Ø4" X 45° PVC SCH-40</t>
  </si>
  <si>
    <t>Codo Ø3" X 90° PVC SCH-40</t>
  </si>
  <si>
    <t>Codo Ø3" X 45° PVC SCH-40</t>
  </si>
  <si>
    <t>Cruz Ø6" X 4" Acero SCH-80</t>
  </si>
  <si>
    <t>Cruz Ø6" X 3" Acero SCH-80</t>
  </si>
  <si>
    <t>Junta mecánica tipo Dresser de Ø12"</t>
  </si>
  <si>
    <t>Junta mecánica tipo Dresser de Ø8"</t>
  </si>
  <si>
    <t>Junta mecánica tipo Dresser de Ø6"</t>
  </si>
  <si>
    <t xml:space="preserve">TEE Ø12" X 12" Acero SCH-30 </t>
  </si>
  <si>
    <t>TEE Ø12" X 8" Acero SCH-30</t>
  </si>
  <si>
    <t>TEE Ø12" X 6" Acero SCH-30</t>
  </si>
  <si>
    <t>Reducción Ø12" X 8"  Acero SCH-30</t>
  </si>
  <si>
    <t>Reducción Ø12" X 6" Acero SCH-30</t>
  </si>
  <si>
    <t>Reducción Ø8" X 6"  Acero SCH-40</t>
  </si>
  <si>
    <t>Reducción Ø8" X 4"  Acero SCH-40</t>
  </si>
  <si>
    <t>Reducción Ø8" X 3"  Acero SCH-40</t>
  </si>
  <si>
    <t>Reducción Ø6" X 4"  Acero SCH-40</t>
  </si>
  <si>
    <t>Reducción Ø6" X 3" Acero SCH-40</t>
  </si>
  <si>
    <t>TEE Ø8" X 6" Acero SCH-40</t>
  </si>
  <si>
    <t>TEE Ø8" X 4" Acero SCH-40</t>
  </si>
  <si>
    <t>TEE Ø6" X 6" Acero SCH-40</t>
  </si>
  <si>
    <t>TEE Ø6" X 4" Acero SCH-40</t>
  </si>
  <si>
    <t>TEE Ø6" X 3" Acero SCH-40</t>
  </si>
  <si>
    <t>SUMINISTRO Y COLOCACIÓN DE:</t>
  </si>
  <si>
    <t>TEE Ø4" X 4" PVC SCH-40</t>
  </si>
  <si>
    <t>TEE Ø3" X 3" PVC SCH-40</t>
  </si>
  <si>
    <t>TEE Ø8" X 8" Acero SCH-40</t>
  </si>
  <si>
    <t>TEE Ø12" X 4"  Acero SCH-30</t>
  </si>
  <si>
    <t>Cruz Ø3" X 3" PVC SCH-40</t>
  </si>
  <si>
    <t>Codo Ø12" X 90° Acero SCH-80</t>
  </si>
  <si>
    <t>Codo Ø12" X 75° Acero SCH-80</t>
  </si>
  <si>
    <t>Codo Ø12" X 60° Acero SCH-80</t>
  </si>
  <si>
    <t>Codo Ø12" X 45° Acero SCH-80</t>
  </si>
  <si>
    <t>Codo Ø12" X 20° Acero SCH-80</t>
  </si>
  <si>
    <t>Codo Ø12" X 15° Acero SCH-80</t>
  </si>
  <si>
    <t>Codo Ø6" X 90° Acero SCH-80</t>
  </si>
  <si>
    <t>Codo Ø6" X 45° Acero SCH-80</t>
  </si>
  <si>
    <t>Codo Ø6" X 30° Acero SCH-80</t>
  </si>
  <si>
    <t>Reducción Ø4" X 3"  PVC SCH-40</t>
  </si>
  <si>
    <t>Junta mecánica tipo Dresser de Ø4"</t>
  </si>
  <si>
    <t>Junta mecánica tipo Dresser de Ø3"</t>
  </si>
  <si>
    <r>
      <t>Cruz Ø4" X 4" PVC</t>
    </r>
    <r>
      <rPr>
        <sz val="11"/>
        <rFont val="Calibri"/>
        <family val="2"/>
      </rPr>
      <t xml:space="preserve"> </t>
    </r>
    <r>
      <rPr>
        <sz val="10"/>
        <rFont val="Arial"/>
        <family val="2"/>
      </rPr>
      <t>SCH-40</t>
    </r>
  </si>
  <si>
    <t>Junta tapón Ø4" Acero SCH-80</t>
  </si>
  <si>
    <t>Junta tapón Ø3" Acero SCH-80</t>
  </si>
  <si>
    <t>5,13</t>
  </si>
  <si>
    <t>5,14</t>
  </si>
  <si>
    <t>5,15</t>
  </si>
  <si>
    <t>5,16</t>
  </si>
  <si>
    <t>5,18</t>
  </si>
  <si>
    <t>5,19</t>
  </si>
  <si>
    <t>5,20</t>
  </si>
  <si>
    <t>5,21</t>
  </si>
  <si>
    <t>5,22</t>
  </si>
  <si>
    <t>5,23</t>
  </si>
  <si>
    <t>5,25</t>
  </si>
  <si>
    <t>5,26</t>
  </si>
  <si>
    <t>5,27</t>
  </si>
  <si>
    <t>5,29</t>
  </si>
  <si>
    <t>5,30</t>
  </si>
  <si>
    <t>5,31</t>
  </si>
  <si>
    <t>5,32</t>
  </si>
  <si>
    <t>5,33</t>
  </si>
  <si>
    <t>5,34</t>
  </si>
  <si>
    <t>5,40</t>
  </si>
  <si>
    <t>5,41</t>
  </si>
  <si>
    <t>5,42</t>
  </si>
  <si>
    <t xml:space="preserve">Válvula de compuerta de Ø3" H.F 150 psi platillada completa  (incluye: cuerpo de la válvula, tornillos 5/8" x 3", junta de goma, niple platillado de ø3 x 12", juntas mecánica tipo Dresser y mano de obra) </t>
  </si>
  <si>
    <t xml:space="preserve">Válvula de compuerta de Ø4" H.F 150 psi platillada completa  (incluye: cuerpo de la válvula, tornillos 5/8" x 3", junta de goma, niple platillado de ø3 x 12", juntas mecánica tipo Dresser y mano de obra) </t>
  </si>
  <si>
    <t xml:space="preserve">Válvula de compuerta de Ø6" H.F 150 psi platillada completa  (incluye: cuerpo de la válvula, tornillos 5/8" x 3", junta de goma, niple platillado de ø6 x 12", juntas mecánica tipo Dresser, y mano de obra) </t>
  </si>
  <si>
    <t xml:space="preserve">Válvula de compuerta de Ø8" H.F 150 psi platillada completa  (incluye: cuerpo de la válvula, tornillos 5/8" x 3", junta de goma, niple platillado de ø6 x 12", juntas mecánica tipo Dresser, y mano de obra) </t>
  </si>
  <si>
    <t xml:space="preserve">Válvula de compuerta de Ø12" h.f 150 psi platillada completa  (incluye: cuerpo de la válvula, tornillos 5/8" x 3", junta de goma, niple platillado de ø6 x 12", juntas mecánica tipo Dresser, y mano de obra) </t>
  </si>
  <si>
    <t xml:space="preserve">Válvulas reductora de presión Ø2", en tubería ø4" (incluye: cuerpo de la válvula, tornillos 5/8" x 3", junta de goma, niple platillado de ø2 x 12", juntas mecánica tipo Dresser  y mano de obra) </t>
  </si>
  <si>
    <t xml:space="preserve">Válvulas reductora de presión Ø3", en tubería ø6" (incluye: cuerpo de la válvula, tornillos 5/8" x 3", junta de goma, niple platillado de ø3 x 12", juntas mecánica tipo Dresser y mano de obra) </t>
  </si>
  <si>
    <t xml:space="preserve">ACOMETIDAS URBANAS EN POLIETILENO </t>
  </si>
  <si>
    <t>SEÑALIZACIÓN Y MANEJO DE TRÁNSITO</t>
  </si>
  <si>
    <t>Gastos administrativos</t>
  </si>
  <si>
    <t>Honorarios profesionales</t>
  </si>
  <si>
    <t>Seguros, polizas y fianzas</t>
  </si>
  <si>
    <t>Gastos de transporte</t>
  </si>
  <si>
    <t>Ley 6-86</t>
  </si>
  <si>
    <t>Estudios ( sociales, ambientales, geotecnico, topografico, de calidad, entre otros)</t>
  </si>
  <si>
    <t>Codia</t>
  </si>
  <si>
    <t>Itbis (ley 07-2007)</t>
  </si>
  <si>
    <t>Imprevistos</t>
  </si>
  <si>
    <t>De Ø12" PVC SDR-26 C/J.G + 4% por perdida</t>
  </si>
  <si>
    <t>De Ø8"  PVC SDR-26 C/J.G + 3% por perdida</t>
  </si>
  <si>
    <t>De Ø6" PVC SDR-26 C/J.G + 3% por perdida</t>
  </si>
  <si>
    <t>De Ø4" PVC SDR-26 C/J.G + 2% por perdida</t>
  </si>
  <si>
    <t>De Ø3" PVC SDR-26 C/J.G + 2% por perdida</t>
  </si>
  <si>
    <t xml:space="preserve">De Ø12" PVC SDR-26 C/J.G </t>
  </si>
  <si>
    <t xml:space="preserve">De Ø8" PVC SDR-26 C/J.G </t>
  </si>
  <si>
    <t xml:space="preserve">De Ø6" PVC SDR-26 C/J.G </t>
  </si>
  <si>
    <t xml:space="preserve">De Ø4" PVC SDR-26 C/J.G </t>
  </si>
  <si>
    <t xml:space="preserve">De Ø3" PVC SDR-26 C/J.G </t>
  </si>
  <si>
    <t>Corte de asfalto  c/disco</t>
  </si>
  <si>
    <t>Remoción de asfalto</t>
  </si>
  <si>
    <t>CORTE Y EXTRACCIÓN DE ASFALTO L= 249.80 m</t>
  </si>
  <si>
    <t xml:space="preserve">EXCAVACIÒN CON CLASIFICACIÒN V=1,963.95 M³ </t>
  </si>
  <si>
    <t>Excavación material material no clasificado c/equipo (30%)</t>
  </si>
  <si>
    <t>3.1.1</t>
  </si>
  <si>
    <t>3.1.2</t>
  </si>
  <si>
    <t>3.1.3</t>
  </si>
  <si>
    <t>3.1.4</t>
  </si>
  <si>
    <t>3.1.5</t>
  </si>
  <si>
    <t xml:space="preserve">De Ø12" Acero SCH-30 </t>
  </si>
  <si>
    <t xml:space="preserve">De Ø8" Acero SCH-40 </t>
  </si>
  <si>
    <t xml:space="preserve">PRUEBA HIDROSTATICA </t>
  </si>
  <si>
    <t>Valvula de aire combinada de Ø2"  H.F 150 PSI , completa</t>
  </si>
  <si>
    <t>Anclaje de H.S tipo 4,  f'c= 210 kg/cm² para válvula aire, según detalle</t>
  </si>
  <si>
    <t>Transporte de Asfalto, distancia aproximada de 50 km</t>
  </si>
  <si>
    <r>
      <t>M</t>
    </r>
    <r>
      <rPr>
        <vertAlign val="superscript"/>
        <sz val="10"/>
        <rFont val="Arial"/>
        <family val="2"/>
      </rPr>
      <t>2</t>
    </r>
  </si>
  <si>
    <t>REPOSICIÓN CARPETA ASFÁLTICA L= 249.80 M</t>
  </si>
  <si>
    <t>Control y manejo de tránsito (incluye uso de letreros, uso de  conos refractarios y hombres con banderolas)</t>
  </si>
  <si>
    <t>10.1</t>
  </si>
  <si>
    <t>10.2</t>
  </si>
  <si>
    <t>Limpieza continua y  final (obreros, camión  y herramientas menores)</t>
  </si>
  <si>
    <t>Aforo de pozo ( 24 horas), bombeo continuo, medicion de niveles y caudales  ( inc. reporte y graficos ), caudal minimo esperado 300 gpm</t>
  </si>
  <si>
    <t>Acondicionamiento de area ( incluye poda de arboles y limpieza de terreno )</t>
  </si>
  <si>
    <t>Replanteo</t>
  </si>
  <si>
    <t xml:space="preserve">Complemento base en  hormigon simple,  f´c= 180 kg/cm² </t>
  </si>
  <si>
    <t xml:space="preserve">H.A. circular  Ø=2.30m - 1.23 qq/m³,  f´c= 180 kg/cm² </t>
  </si>
  <si>
    <t>Pintura antioxido azul</t>
  </si>
  <si>
    <t>Alambre AAA No. 2/0</t>
  </si>
  <si>
    <t>Estructura MT-301</t>
  </si>
  <si>
    <t>Estructura MT-307</t>
  </si>
  <si>
    <t>Estructura MT-316</t>
  </si>
  <si>
    <t>Estructura PR-208 (inc. cut-out)</t>
  </si>
  <si>
    <t>Estructura HA-100</t>
  </si>
  <si>
    <t>Estructura HA-100B</t>
  </si>
  <si>
    <t>Estructura PR-101</t>
  </si>
  <si>
    <t>Estructura P3B-110</t>
  </si>
  <si>
    <t>Estructura TR-305</t>
  </si>
  <si>
    <t>Estructura TR-306 ( incl. 3 transf.  tipo poste @50kva, cut-out y apartarayos)</t>
  </si>
  <si>
    <t>Estructura EQ-MT (medición energia en alta tensión)</t>
  </si>
  <si>
    <t>Instalacion de postes</t>
  </si>
  <si>
    <t>Hoyo para postes</t>
  </si>
  <si>
    <t>Hoyo para vientos</t>
  </si>
  <si>
    <t xml:space="preserve">Mano de obra alimentacion electrica primaria </t>
  </si>
  <si>
    <t xml:space="preserve">Alimentador electrico desde banco de transforma- dores hasta main breaker en plataforma metalica elevada con (3) conductores thw#2/0 (fase),  (1)  con- ductor thw#2 (neutro) y (1) conductor thw#2 (tierra)  en tuberia pvc e imc ø3", incluye condulet, conectores y soportes de tuberias. </t>
  </si>
  <si>
    <t xml:space="preserve">Alimentador electrico desde main breaker en plata-forma hasta arrancador suave con (3) conductores thw#2/0 (fase), (1) conductor thw#2 (neutro) y (1) con-ductor thw#2 (tierra) en tuberia pvc e imc ø3", incluye conectores y soportes de tuberias. </t>
  </si>
  <si>
    <t xml:space="preserve">Alimentador electrico desde arrancador suave hasta motor electrico de electrobomba con (3) con- ductores thw#1/0 (fase), (1) conductor thw#2 (neutro), en tuberia l.t. de 1.1/2", incluye conectores y soportes de tuberias. </t>
  </si>
  <si>
    <t>Main breaker 150 amp, 460 volts, 3ø, enclosure nema 3r, inc. m.o. instalacion.</t>
  </si>
  <si>
    <t>Arrancador suave para motor de 100 HP, 460V</t>
  </si>
  <si>
    <t xml:space="preserve">Codo 6" x 90° (tipo cuello de ganzo)  acero </t>
  </si>
  <si>
    <t>Niple 6" x 6" (platillado en un extremo) acero</t>
  </si>
  <si>
    <t>Junta mecanica tipo dresser ø6"</t>
  </si>
  <si>
    <t>Valvula check horizontal ø6", 300 PSI</t>
  </si>
  <si>
    <t>Tee ø6" x 4" acero platillada</t>
  </si>
  <si>
    <t>Valvula de compuerta de vastago ascendente  ø6" platillada, 300 PSI</t>
  </si>
  <si>
    <t xml:space="preserve">Valvula de compuerta de vastago ascendente  ø4" platillada,  300 PSI. </t>
  </si>
  <si>
    <t>Valvula de aire ø1" completa 300 PSI</t>
  </si>
  <si>
    <t>Instalacion manometrica completa</t>
  </si>
  <si>
    <t xml:space="preserve">Codo ø6" x 45° acero </t>
  </si>
  <si>
    <t xml:space="preserve">Tuberia ø6" acero </t>
  </si>
  <si>
    <t xml:space="preserve">AnclajeH.S  para piezas y linea  </t>
  </si>
  <si>
    <t xml:space="preserve">Mano de obra </t>
  </si>
  <si>
    <t>SUB-TOTAL E</t>
  </si>
  <si>
    <t xml:space="preserve">Replanteo y Topografía </t>
  </si>
  <si>
    <t>M³n</t>
  </si>
  <si>
    <t>Excavación zapatas, material roca dura, c/equipo</t>
  </si>
  <si>
    <t>Relleno compactado, material granular, c/equipo</t>
  </si>
  <si>
    <t>M³e</t>
  </si>
  <si>
    <t xml:space="preserve">Zapata de muros, e=0.60m -  2.51 QQ/M³ ( Inc. Zapata columna C2 )  </t>
  </si>
  <si>
    <t>Zapata columna C1, e=0.60m -  1.70 QQ/M³</t>
  </si>
  <si>
    <t>Losa de fondo, e=0.20m - 2.12 QQ/M³</t>
  </si>
  <si>
    <t>Columna central C1,  (0.55m X 0.55m ) - 5.27 QQ/M³</t>
  </si>
  <si>
    <t>Columna C2, (0.45m X 0.45m  ) - 5.72 QQ/M³</t>
  </si>
  <si>
    <t xml:space="preserve">Zabaleta (Ruedo) H.S., e=0.65m </t>
  </si>
  <si>
    <t>Muros, e=0.35m -  3.17 QQ/M³</t>
  </si>
  <si>
    <t>Vigas, (0.30m X 0.50m ) - 3.43 QQ/M³</t>
  </si>
  <si>
    <t>Losa de techo, e=0.15m - 1.80 QQ/M³</t>
  </si>
  <si>
    <t>Ventilación de techo (Inc. Rejilla malla metálica)</t>
  </si>
  <si>
    <t>Hormigón ciclópeo, e= 0.05m para nivelación fundación, f'c=140Kg/Cm².</t>
  </si>
  <si>
    <t>Vibrado del hormigón</t>
  </si>
  <si>
    <t>TERMINACION DE SUPERFICIE</t>
  </si>
  <si>
    <t>Cantos</t>
  </si>
  <si>
    <t>Zabaleta interior</t>
  </si>
  <si>
    <t>SUMINISTRO Y DOSIFICACION DE:</t>
  </si>
  <si>
    <t>Aditivo plastificante para hormigones estructurales.</t>
  </si>
  <si>
    <t>Aditivo impermeabilizante para hormigones estructurales.</t>
  </si>
  <si>
    <t>Junta hidrofilica de Bentonita Hidroexpansiva</t>
  </si>
  <si>
    <t>SUMINISTRO Y COLOCACION DE PIEZAS ESPECIALES  ENTRADA, SALIDA, DESAGUE, REBOSE Y BY-PASS EN ACERO SCH-40, CON PROTECCION ANTICORROSIVA.</t>
  </si>
  <si>
    <t>Niple pasamuro Ø12" x 16", platillado en un extremo.</t>
  </si>
  <si>
    <t>Niple pasamuro Ø8" x 16", platillado en un extremo.</t>
  </si>
  <si>
    <t>Niple Ø12" x 24", platillado en un extremo.</t>
  </si>
  <si>
    <t>Niple Ø12" x 6", platillado en un extremo.</t>
  </si>
  <si>
    <t>Codo Ø12" x 90º, platillado en un extremo.</t>
  </si>
  <si>
    <t>Codo Ø8" x 90º, platillado en un extremo.</t>
  </si>
  <si>
    <t>Codo Ø12" x 90º.</t>
  </si>
  <si>
    <t>Codo Ø8" x 90º.</t>
  </si>
  <si>
    <t xml:space="preserve">Tee Ø12" x Ø12". </t>
  </si>
  <si>
    <t xml:space="preserve">Tee Ø8" x Ø8". </t>
  </si>
  <si>
    <t xml:space="preserve">Cruz Ø12" x Ø12". </t>
  </si>
  <si>
    <t>Válvula de compuerta Ø12" H.F., platillada.</t>
  </si>
  <si>
    <t>Válvula de compuerta Ø8" H.F., platillada.</t>
  </si>
  <si>
    <t>Tubería acero Ø12" SCH-40.</t>
  </si>
  <si>
    <t>Tubería acero Ø8" SCH-40.</t>
  </si>
  <si>
    <t>Tornillo acero Ø7/8" X 4" c/tuerca y arandela de presión.</t>
  </si>
  <si>
    <t>Tornillo acero Ø3/4" X 3" c/tuerca y arandela de presión.</t>
  </si>
  <si>
    <t>Junta de goma para platillo Ø12"</t>
  </si>
  <si>
    <t>Junta de goma para platillo Ø8"</t>
  </si>
  <si>
    <t>Registro para válvulas By-Pass.</t>
  </si>
  <si>
    <t>Registro para válvulas desagüe y rebose #2.</t>
  </si>
  <si>
    <t>Apoyo en H.S. de VC Ø12" H.F</t>
  </si>
  <si>
    <t>Alquiler equipo y mano de obra soldadura</t>
  </si>
  <si>
    <t xml:space="preserve">ESCALERAS: </t>
  </si>
  <si>
    <t xml:space="preserve">Interior  Acero Inox. (VER DETALLE PLANO) h=6,60m  </t>
  </si>
  <si>
    <t xml:space="preserve">Exterior  H.G. (VER DETALLE PLANO) h=5,75m  </t>
  </si>
  <si>
    <t>Tapa registro acceso en techo tanque en Acero Inox..</t>
  </si>
  <si>
    <t>Armado y desarme andamios.</t>
  </si>
  <si>
    <t>ALIMENTACION ELECTRICA PRIMARIA 12470/7200V :</t>
  </si>
  <si>
    <t>Poste en H.A.V. 35',  800 DAM (Incl. transporte)</t>
  </si>
  <si>
    <t>Poste en H.A.V. 35',  500 DAM (Incl. transporte)</t>
  </si>
  <si>
    <t>Alambre AAAC #1/0</t>
  </si>
  <si>
    <t>Estructura MT-101</t>
  </si>
  <si>
    <t>Estructura MT-102</t>
  </si>
  <si>
    <t>Estructura MT-104</t>
  </si>
  <si>
    <t>Estructura MT-105</t>
  </si>
  <si>
    <t>Estructura 2HA-100B</t>
  </si>
  <si>
    <t>Estructura PR-204</t>
  </si>
  <si>
    <t>Estructura TR-105 ( Incl. 1 Transf.  Tipo poste @15KVA, Cut-Out y apar- tarrayos)</t>
  </si>
  <si>
    <t>Instalación de postes.</t>
  </si>
  <si>
    <t>Hoyo para postes.</t>
  </si>
  <si>
    <t>Mano de obra instalación eléctrica MT.</t>
  </si>
  <si>
    <t>ALIMENTACION ELECTRICA SECUNDARIA, 120/240V, 1Ø.</t>
  </si>
  <si>
    <t>11.1</t>
  </si>
  <si>
    <t xml:space="preserve">Alimentador eléctrico desde transformador hasta Main Breaker con (2) conductores THW#4 (Fase) y (1) conductor THW#6 (Neutro) en tubería  PVC e IMC Ø2", Incl. condulet, conectores y soportes de tuberías. </t>
  </si>
  <si>
    <t>11.2</t>
  </si>
  <si>
    <t>Portacontador 100A con Main  Breaker 70 AMP, 120/240V, 1Ø, enclosure  NEMA 3R, Incl. M.O. instalación.</t>
  </si>
  <si>
    <t>Registro RM 15" X 15" X 4" en base poste PP7.</t>
  </si>
  <si>
    <t>LIMPIEZA FINAL</t>
  </si>
  <si>
    <t>Pintura interior con recubrimiento epóxico de grado sanitario para superficies humedas, color blanco.</t>
  </si>
  <si>
    <t>Excavación zapatas a mano, material compacto, h=0.85m</t>
  </si>
  <si>
    <t>HORMIGÓN ARMADO F'c=210 KG/CM² EN:</t>
  </si>
  <si>
    <t>Zapata de muros, 0.54 QQ/M³</t>
  </si>
  <si>
    <r>
      <t>Zapata de columnas,</t>
    </r>
    <r>
      <rPr>
        <sz val="10"/>
        <color indexed="10"/>
        <rFont val="Arial"/>
        <family val="2"/>
      </rPr>
      <t xml:space="preserve"> </t>
    </r>
    <r>
      <rPr>
        <sz val="10"/>
        <rFont val="Arial"/>
        <family val="2"/>
      </rPr>
      <t>0.74 QQ/M3</t>
    </r>
  </si>
  <si>
    <t>Viga de amarre BNP, 0.20m X 0.20m, 3.55 QQ/M³</t>
  </si>
  <si>
    <t>Viga de amarre SNP, 0.20m X 0.20m,   QQ/M³</t>
  </si>
  <si>
    <t>Columna C1, 0.30m X 0.30m - 5.18 QQ/M³</t>
  </si>
  <si>
    <t>Viga V1, 0.25m X 0.30m, 3.69 QQ/M³</t>
  </si>
  <si>
    <t>Viga V2, 0.25m X 0.30m, 2.67 QQ/M³</t>
  </si>
  <si>
    <t>Losa de fondo, h=0.15m, 0.87 QQ/M³</t>
  </si>
  <si>
    <t>Losa de techo, h=0.12m, 1.48 QQ/M³</t>
  </si>
  <si>
    <t>Acera exterior, Ancho=0.80m, e=0.10m</t>
  </si>
  <si>
    <t>MURO BLOQUES DE H.S.</t>
  </si>
  <si>
    <t>B.N.P. de 8".</t>
  </si>
  <si>
    <t>S.N.P. de 8".</t>
  </si>
  <si>
    <t>Calados.</t>
  </si>
  <si>
    <t>TERMINACIÓN DE SUPERFICIE:</t>
  </si>
  <si>
    <t>Pañete Exterior</t>
  </si>
  <si>
    <t>Pañete Interior</t>
  </si>
  <si>
    <t>Pañete Techo</t>
  </si>
  <si>
    <t>Fino de Techo impermeable</t>
  </si>
  <si>
    <t>Fino pulido losa de fondo</t>
  </si>
  <si>
    <t xml:space="preserve">Pintura Acrilica </t>
  </si>
  <si>
    <t>Antepecho de Hormigón simple</t>
  </si>
  <si>
    <t>Zabaleta de techo</t>
  </si>
  <si>
    <t>INSTALACIONES ELÉCTRICAS:</t>
  </si>
  <si>
    <t>Panel distribucion 4C, 120/240V, 2x20A 1" tipo GE.</t>
  </si>
  <si>
    <t xml:space="preserve">Salida cenital </t>
  </si>
  <si>
    <t>Interruptor sencillo, 125V</t>
  </si>
  <si>
    <t>Tomacorriente doble, 125V</t>
  </si>
  <si>
    <t>Lámpara fluorescente 1' x 4' ,2T8-32W</t>
  </si>
  <si>
    <t>Alimentación electrica desde RH a PC.</t>
  </si>
  <si>
    <t>SUMINISTRO E INSTALACIÓN DE SISTEMA DE CLORACIÓN:</t>
  </si>
  <si>
    <t>Dosificador de cloro de aplicación al vacio con rango de 0-100 lb/día., incl. cabezal para montar cilindro, regulador de flujo, manguera 3/8" X 25', inyector difusor, arandela de plomo y llave para montar cabezal.</t>
  </si>
  <si>
    <t xml:space="preserve">Cilindro de cloro-gas con capacidad de 2000 lbs. </t>
  </si>
  <si>
    <t>Filtro cloro</t>
  </si>
  <si>
    <t>Regulador de vacio con capacidad 1,000 lb/dia</t>
  </si>
  <si>
    <t>Bomba dosificadora tipo Booster con potencia de 0.75 hp.</t>
  </si>
  <si>
    <t>Manometro de glicerina 0-20PSI</t>
  </si>
  <si>
    <t xml:space="preserve">Valvulas de cloro PVC Ø1" </t>
  </si>
  <si>
    <t>Mainfold conduccion cloro-gas en PVC SCH-80 Ø1" (Ver especificaciones técnicas)</t>
  </si>
  <si>
    <t>Collarín o clamp Ø12" X Ø1" para acoplamiento de tubería desinfectante a ducto entrada tanque regulador.</t>
  </si>
  <si>
    <t>Báscula para pesado de cilindros</t>
  </si>
  <si>
    <t>Sistema de monovia para manejo cilindros en viga W8X31.</t>
  </si>
  <si>
    <t>Diferencial elevador manual de 2 Tons.</t>
  </si>
  <si>
    <t>Riel soporte cilindro en perfil 3" X 3" x 1/4" y apoyo en rodillos de goma.</t>
  </si>
  <si>
    <t xml:space="preserve">Tubería PVC Ø1" SCH-80 para interconexion con L.I. Ø12" </t>
  </si>
  <si>
    <t xml:space="preserve">Registro para punto interconexion con L.I. Ø12" </t>
  </si>
  <si>
    <t xml:space="preserve">LIMPIEZA FINAL </t>
  </si>
  <si>
    <t>CONSTRUCCIÓN CASETA DE CLORACIÓN PARA SISTEMA DE CLORACIÓN DE 2,000 LIBRAS.</t>
  </si>
  <si>
    <t>CASETA DE UNA (1) HABITACIÓN PARA VIGILANTE</t>
  </si>
  <si>
    <t>M³N</t>
  </si>
  <si>
    <t>M³C</t>
  </si>
  <si>
    <t>M³E</t>
  </si>
  <si>
    <t>HORMIGÓN ARMADO  (F'c=210 KG/CM²) EN:</t>
  </si>
  <si>
    <t>Zapata de muros, h=0.25m - 0.88 qq/m³</t>
  </si>
  <si>
    <t>Viga de amarre BNP, 0.15m X 0.20m, 2.89 qq/m³</t>
  </si>
  <si>
    <t>Viga de amarre SNP, 0.15m X 0.20m, 2.64 qq/m³</t>
  </si>
  <si>
    <t>Losa de piso, h=0.10m,  0.27 qq/m³</t>
  </si>
  <si>
    <t>Losa de techo, h=0.12m, 3.28 qq/m³</t>
  </si>
  <si>
    <t>Columna C1, 0.15m X 0.30m - 4.47 qq/m³</t>
  </si>
  <si>
    <t>Viga Dintel Di2, 0.15m X 0.40m, 3.00 qq/m³</t>
  </si>
  <si>
    <t xml:space="preserve">MUROS DE BLOCK </t>
  </si>
  <si>
    <t xml:space="preserve">B.N.P  DE Ø6" </t>
  </si>
  <si>
    <t xml:space="preserve">S.N.P   DE Ø6"  </t>
  </si>
  <si>
    <t>S.N.P  DE Ø4"</t>
  </si>
  <si>
    <t>Fino de Techo</t>
  </si>
  <si>
    <t>Fino pulido losa de piso</t>
  </si>
  <si>
    <t>Desagüe de techo</t>
  </si>
  <si>
    <t>SUMINISTRO E INSTALACIÓN PUERTAS Y VENTANAS</t>
  </si>
  <si>
    <t xml:space="preserve">Puerta de polimetal, 2.10m X 0.90m , cerradura incluida. </t>
  </si>
  <si>
    <t>Ventana salomonica AA aluminio, color blanco, 0.60m X 0.40m</t>
  </si>
  <si>
    <t>Ventana salomonica AA aluminio, color blanco, 0.80m X 1.20m</t>
  </si>
  <si>
    <t>P²</t>
  </si>
  <si>
    <t>INSTALACIONES SANITARIAS</t>
  </si>
  <si>
    <t>Inodoro sencillo completo</t>
  </si>
  <si>
    <t>Lavamano sencillo completo</t>
  </si>
  <si>
    <t>Ducha</t>
  </si>
  <si>
    <t>Desagüe de piso</t>
  </si>
  <si>
    <t>Tinaco 150 Gls completo</t>
  </si>
  <si>
    <t>Camara de inspeccion</t>
  </si>
  <si>
    <t>Camara Séptica</t>
  </si>
  <si>
    <t>Pozo filtrante  (Ver especificaciones técnicas)</t>
  </si>
  <si>
    <t>INSTALACIONES ELECTRICAS</t>
  </si>
  <si>
    <t>Salida de pared</t>
  </si>
  <si>
    <t>Salida de tomacorriente doble, 125V, 15A</t>
  </si>
  <si>
    <t>Interruptor sencillo</t>
  </si>
  <si>
    <t>Interruptor doble</t>
  </si>
  <si>
    <t>Panel de breaker 4C, 120/240V</t>
  </si>
  <si>
    <t>ACERA PERIMETRAL</t>
  </si>
  <si>
    <t>G</t>
  </si>
  <si>
    <t>SUB-TOTAL G</t>
  </si>
  <si>
    <t>VERJA PERIMETRAL EN MUROS DE BLOQUES DE 6", L=130 M</t>
  </si>
  <si>
    <t>Excavación zapata a mano.</t>
  </si>
  <si>
    <t>Reposición material compactado.</t>
  </si>
  <si>
    <t>M³S</t>
  </si>
  <si>
    <t>HORMIGÓN ARMADO EN:</t>
  </si>
  <si>
    <t>Zapata de muro (0.45m X 0.25m)  - 0.87 qq/cm³ F'c=210 kg/cm²</t>
  </si>
  <si>
    <t>Zapata de columna  (0.60m X 0.60m X 0.25m) - 2.08 qq/cm³ F'c=210 kg/cm²</t>
  </si>
  <si>
    <t>Columna de amarre (0.20m X 0.20m) - 4.36 qq/cm³ F'c=210 kg/cm²</t>
  </si>
  <si>
    <t>Viga de amarre BNP (0.15m X 0.20m) - 3.22 qq/m³ F'c=210 kg/cm²</t>
  </si>
  <si>
    <t>Viga de amarre SNP (0.20m X 0.20m) - 2.45 qq/m³ F'c=210 kg/cm²</t>
  </si>
  <si>
    <t>Viga de apoyo para riel puerta corrediza (0.20m X 0.20m ) - 1.31 qq/cm³ F'c=210 kg/cm²</t>
  </si>
  <si>
    <t>MUROS</t>
  </si>
  <si>
    <t>Bloques de 6"  Ø3/8"@0.60m  SNP violinado.</t>
  </si>
  <si>
    <t>Bloques de 6"  Ø3/8"@0.60m  BNP</t>
  </si>
  <si>
    <t>TERMINACIÓN DE SUPERFICIE</t>
  </si>
  <si>
    <t>Pañete en vigas y columnas.</t>
  </si>
  <si>
    <t>Cantos.</t>
  </si>
  <si>
    <t>ILUMINACIÓN EXTERIOR</t>
  </si>
  <si>
    <t>Lámpara tipo COBRA 175W HPS, 120/240V, Fotocelda y brazo 6'  incl.. Estructura AP-103.</t>
  </si>
  <si>
    <t>Poste H.A. Pretensado, h=25', CLASE III</t>
  </si>
  <si>
    <t>Registro eléctrico.</t>
  </si>
  <si>
    <t>SUB TOTAL I</t>
  </si>
  <si>
    <t>Suministro y colocación de alambre galvanizado tipo trinchera</t>
  </si>
  <si>
    <t>J</t>
  </si>
  <si>
    <r>
      <t>CAMINO DE ACCESO DEPÓSITO REGULADOR DE 1,300 M</t>
    </r>
    <r>
      <rPr>
        <b/>
        <vertAlign val="superscript"/>
        <sz val="10"/>
        <rFont val="Arial"/>
        <family val="2"/>
      </rPr>
      <t>3</t>
    </r>
    <r>
      <rPr>
        <b/>
        <sz val="10"/>
        <rFont val="Arial"/>
        <family val="2"/>
      </rPr>
      <t xml:space="preserve">, ALTA PENDIENTE </t>
    </r>
  </si>
  <si>
    <t xml:space="preserve">Ingenieria y topografia de campo. </t>
  </si>
  <si>
    <t>Desmonte y corte capa vegetal.</t>
  </si>
  <si>
    <t>Relleno para conformar rasante y base del camino</t>
  </si>
  <si>
    <t>3.3.1</t>
  </si>
  <si>
    <t>3.3.2</t>
  </si>
  <si>
    <t>3.3.3</t>
  </si>
  <si>
    <t>Compactado y mojado con equipo</t>
  </si>
  <si>
    <t>Replanteo y control topográfico.</t>
  </si>
  <si>
    <t>Encache con e=0.20m.</t>
  </si>
  <si>
    <t>ASFALTADO VÍA  DE ACCESO</t>
  </si>
  <si>
    <t>SUB TOTAL J</t>
  </si>
  <si>
    <t>Explanación c/equipo.</t>
  </si>
  <si>
    <t>SUB TOTAL F</t>
  </si>
  <si>
    <t>Corte de material no clasificada con equipo.</t>
  </si>
  <si>
    <t xml:space="preserve">CONSTRUCCION DE CUNETA ENCACHADA, e=0.20 m L= 400 m  </t>
  </si>
  <si>
    <t xml:space="preserve">Junta mecanica tipo dresser Ø8". </t>
  </si>
  <si>
    <t>Junta mecanica tipo dresser Ø12".</t>
  </si>
  <si>
    <t>SUB-TOTAL H</t>
  </si>
  <si>
    <t>K</t>
  </si>
  <si>
    <t>SUB TOTAL K</t>
  </si>
  <si>
    <t>L</t>
  </si>
  <si>
    <t>SUB TOTAL L</t>
  </si>
  <si>
    <t>Diseño y confección de planos</t>
  </si>
  <si>
    <t>Limpieza y desarrollo por pistoneo</t>
  </si>
  <si>
    <t xml:space="preserve">Excavacion con equipo y rectificado a mano para zapata de plataforma y base tuberia bomba  </t>
  </si>
  <si>
    <t>Bote material inservible c/camión a una distancia promedio de 11 km (Incluye caguío y esparcimiento en el botadero)</t>
  </si>
  <si>
    <r>
      <t>HORMIGÓN  ARMADO VISTO EN ( f'c=210 kg/cm² con fibra de polipropileno, todos los cantos deben estar biselados a 45</t>
    </r>
    <r>
      <rPr>
        <b/>
        <sz val="10"/>
        <rFont val="Calibri"/>
        <family val="2"/>
      </rPr>
      <t>°</t>
    </r>
    <r>
      <rPr>
        <b/>
        <sz val="10"/>
        <rFont val="Arial"/>
        <family val="2"/>
      </rPr>
      <t>):</t>
    </r>
  </si>
  <si>
    <t>Zapata de pedestal para cubrir y reforzar tubería Ø12" encamisado del pozo,  cuantia minima del acero del elemento estructural en cuestion (3 uds.)</t>
  </si>
  <si>
    <t>Pedestal en forma de cuña para reforzar la camisa del pozo en tubería Ø12" hasta una altura de 2.00 metros sobre el nivel del terreno o del piso - 3.41 qq/m³, ( 3 uds.)</t>
  </si>
  <si>
    <t>Losa de hormigon con espesor de 15 cm. en el tope de la cuña para formar la platapforma de operación, cuntia de acero según diseño ( 3 uds.)</t>
  </si>
  <si>
    <t>Escalera de hormigon armado de acceso a la platapforma de operación, cuntia de acero según diseño ( 3 uds.)</t>
  </si>
  <si>
    <t xml:space="preserve"> MISCELANEOS</t>
  </si>
  <si>
    <r>
      <t xml:space="preserve">Barandas en perimetro de plataforma en tubos galvanizados de </t>
    </r>
    <r>
      <rPr>
        <sz val="10"/>
        <rFont val="Calibri"/>
        <family val="2"/>
      </rPr>
      <t>Ø 2"</t>
    </r>
    <r>
      <rPr>
        <sz val="10"/>
        <rFont val="Arial"/>
        <family val="2"/>
      </rPr>
      <t xml:space="preserve"> (según diseño y con dos manos de galvo one como primer  y dos manos de pintura epoxica industrial)</t>
    </r>
  </si>
  <si>
    <t>Ml</t>
  </si>
  <si>
    <r>
      <t xml:space="preserve">Baranda en escalera en tubos galvanizados de </t>
    </r>
    <r>
      <rPr>
        <sz val="10"/>
        <rFont val="Calibri"/>
        <family val="2"/>
      </rPr>
      <t>Ø 2"</t>
    </r>
    <r>
      <rPr>
        <sz val="10"/>
        <rFont val="Arial"/>
        <family val="2"/>
      </rPr>
      <t xml:space="preserve"> (según diseño y con dos manos de galvo one como primer  y dos manos de pintura epóxica industrial como acabado)</t>
    </r>
  </si>
  <si>
    <t>Letrero INAPA con pintura mantenimiento calidad superior</t>
  </si>
  <si>
    <t>Postes en H.A.V. 40',  800 daN (incluye transporte)</t>
  </si>
  <si>
    <t>SUMINISTRO E INSTALACION DE ELECTROBOMBA 3Ø SUMERGI- BLE ( POZOS No.1 &amp; 2 con una de reemplazo )</t>
  </si>
  <si>
    <t xml:space="preserve">Suministro material de mina d= 17 km </t>
  </si>
  <si>
    <t xml:space="preserve">Compactación c/compactador mecánico en capas de 0.20m de material de mina y delrecuperado producto de la excavación  </t>
  </si>
  <si>
    <t>Suministro y colocación de Asfalto e=2" (incluye riego de adherencia)</t>
  </si>
  <si>
    <t>M³xkm</t>
  </si>
  <si>
    <t>Riego de imprimación con gravilla 0.30 gls/m²</t>
  </si>
  <si>
    <r>
      <rPr>
        <sz val="10"/>
        <rFont val="Arial"/>
        <family val="2"/>
      </rPr>
      <t>Señalizacion, control del transito y seguridad en la obra</t>
    </r>
    <r>
      <rPr>
        <b/>
        <sz val="10"/>
        <rFont val="Arial"/>
        <family val="2"/>
      </rPr>
      <t xml:space="preserve"> </t>
    </r>
    <r>
      <rPr>
        <sz val="10"/>
        <rFont val="Arial"/>
        <family val="2"/>
      </rPr>
      <t>(Incluye letreros con base,luces intermitentes de advertencia de peligro, torre de iluminacion cuando sean necesarias, conos refractarios, cinta de peligro, malla de seguridad naranja, tanques de 55 gls pintados amarillo trafico con cinta luminica, pasarelas de madera y hombres con banderolas, chalecos y casos de seguridad)</t>
    </r>
  </si>
  <si>
    <t>Suministro material de mina par base y sub-base</t>
  </si>
  <si>
    <t>Regado, nivelado y perfiladodo</t>
  </si>
  <si>
    <t xml:space="preserve">Conformación de cunetas y rectificación a mano </t>
  </si>
  <si>
    <t>Compactado de relleno con compactador mecánico. (capas de 20cm)</t>
  </si>
  <si>
    <t>Suministro y colocación de Asfalto e=2" (Incluye Riego de Adherencia)</t>
  </si>
  <si>
    <t>Transporte de Asfalto, Distancia=50 km apróx.</t>
  </si>
  <si>
    <t>M³E*Km</t>
  </si>
  <si>
    <t>Hoyos para vientos.</t>
  </si>
  <si>
    <t>Compactado de relleno, material granular, c/equipo</t>
  </si>
  <si>
    <t>Suministro y colocación sobre pedestales de H. A. de un furgon de 20 pie, como almacen de materiales.</t>
  </si>
  <si>
    <t>Hormigón, e= 0.08m para nivelación fundación, f'c=140Kg/Cm².</t>
  </si>
  <si>
    <t>HORMIGON ARMADO  F'c=280 KG/CM² EN:</t>
  </si>
  <si>
    <t>CONSTRUCCIÓN DEPÓSITO REGULADOR H.A. VISTO, CON CAPACIDAD. 1,300 M³ SUPERFICIAL CILÍNDRICO (343,200 GLS).</t>
  </si>
  <si>
    <t>Fino losa de fondo, pulido con mezcla hidrófuga</t>
  </si>
  <si>
    <t>Fino techo, con mezcla hidrófuga</t>
  </si>
  <si>
    <t>Resane en supeficie interior pulido con mezcla hidrófuga</t>
  </si>
  <si>
    <t>Resane en supeficie exterior con mezcla hidrófuga</t>
  </si>
  <si>
    <t>Aditivo impermeabilizante para morteros de resanado.</t>
  </si>
  <si>
    <t xml:space="preserve">ALQUILER, ARMADO Y DESARME A DE ANDAMIOS Y ENCOFRADOS </t>
  </si>
  <si>
    <r>
      <t xml:space="preserve">Encofrado a todo costo para hormigon visto en vigas losas y muros. </t>
    </r>
    <r>
      <rPr>
        <b/>
        <sz val="8"/>
        <rFont val="Arial"/>
        <family val="2"/>
      </rPr>
      <t>INCLUIR DETALLES Y DESCRIPCION EN LA OFERTA</t>
    </r>
  </si>
  <si>
    <t>Meses</t>
  </si>
  <si>
    <t>Rejas de proteccion en H.N. (acabado con Oxiguard dos manos y Epoxiguard dos manos)</t>
  </si>
  <si>
    <t>Salida cenital con lámpara explosión proof de LED</t>
  </si>
  <si>
    <t>Primer fresh cement o similar</t>
  </si>
  <si>
    <t>Pintura acrilica calidad superior en vigas y columnas, color azul turqueza. (sin andámios)</t>
  </si>
  <si>
    <t xml:space="preserve">Portón corredizo en canaleta 3/12" y barras 1/2" (Longitud de 4.0 m) incluido motor electrico y botonera de control de acceso para la operación del portón </t>
  </si>
  <si>
    <t xml:space="preserve">CONSTRUCCIÓN PLATAFORMA  ELEVADA EN HORMIGON ARMADO "EL BIRAN", POZO # 1 </t>
  </si>
  <si>
    <t>CONSTRUCCIÓN PLATAFORMA  ELEVADA EN HORMIGON ARMADO "EL BIRAN", POZO # 2</t>
  </si>
  <si>
    <t>Electrobomba de turbina vertical tipo intemperie, 500 GPM, contra 488 pies TDH, profundidad de columna mas tazones 95 pies, con motor de 100 HP, 460v, 60HZ, 3ø  a 1750 RPM.</t>
  </si>
  <si>
    <t>Electrobomba de turbina vertical tipo intemperie, 420 GPM, contra 496 pies TDH, profundidad de columna mas tazones 90 pies, con motor de 75 HP, 460v, 60HZ, 3ø  a 1750 RPM.</t>
  </si>
  <si>
    <t>Arrancador suave para motor de 75 HP, 460V</t>
  </si>
  <si>
    <t>Instalacion de electrobomba (100HP y 75 HP)</t>
  </si>
  <si>
    <r>
      <t xml:space="preserve">LINEA DE IMPULSION DESDE </t>
    </r>
    <r>
      <rPr>
        <b/>
        <sz val="10"/>
        <rFont val="Arial"/>
        <family val="2"/>
      </rPr>
      <t>CAMPO DE POZOS HASTA DEPOSITO REGULADOR DE 1,300 M³</t>
    </r>
  </si>
  <si>
    <t>De Ø12" Acero SCH-40 con proteccion anticorrosivo</t>
  </si>
  <si>
    <t xml:space="preserve">De Ø12" Acero SCH-40 </t>
  </si>
  <si>
    <t>Codo Ø12" X 90° Acero-Acero SCH-40</t>
  </si>
  <si>
    <t>Codo Ø12" X 85° Acero-Acero SCH-40</t>
  </si>
  <si>
    <t>Codo Ø12" X 55° Acero-Acero SCH-40</t>
  </si>
  <si>
    <t>Codo Ø12" X 25° Acero-Acero SCH-40</t>
  </si>
  <si>
    <t>Codo Ø12" X 20° Acero-Acero SCH-40</t>
  </si>
  <si>
    <t>Codo Ø12" X 15° Acero-Acero SCH-40</t>
  </si>
  <si>
    <t>Bote carpeta asfáltica c/camión distancia entre 4 a 6 km (incluye carguio y esparcimiento en el lugar del bote)</t>
  </si>
  <si>
    <t xml:space="preserve">Excavación material en roca dura c/trencher (70%) </t>
  </si>
  <si>
    <t>Bote material inservible c/camión distancia entre 4 a 6 km (incluye carguio y esparcimiento en el lugar del bote)</t>
  </si>
  <si>
    <t xml:space="preserve">De Ø8" Acero SCH-40 con proteccion anticorrosivo </t>
  </si>
  <si>
    <t>10.3</t>
  </si>
  <si>
    <t>Uso de torre de iluminacion night life Pro II de 8000 watts</t>
  </si>
  <si>
    <t>Dias</t>
  </si>
  <si>
    <t xml:space="preserve">PINTURA DE  MURAL Y LOGO DEL INAPA </t>
  </si>
  <si>
    <t>Bote material inservible c/camión a una distancia promedio de 4 a 6 km (Incluye caguío y esparcimiento en el botadero)</t>
  </si>
  <si>
    <t>Bote de material inservible con camión (incluye carguío y esparcimiento en botadero) distancia promedio de 4 a 6 km</t>
  </si>
  <si>
    <t>Bote material c/camión distancia de 4 a 6 km (Incluye caguío y esparcimiento en el botadero)</t>
  </si>
  <si>
    <t>Bote material  con camión, distancia de 4 a 6 km (Incluye caguío y esparcimiento en el botadero)</t>
  </si>
  <si>
    <r>
      <t xml:space="preserve">Urbanas Ø3" X </t>
    </r>
    <r>
      <rPr>
        <sz val="12"/>
        <rFont val="Calibri"/>
        <family val="2"/>
      </rPr>
      <t>½" con medidor</t>
    </r>
  </si>
  <si>
    <t>Urbanas Ø4" X ½" con medidor</t>
  </si>
  <si>
    <t>Valla anunciando obra 20' x 10' impresión full color conteniendo logo de INAPA, nombre de proyecto y contratista. Estructura en tubos galvanizados 1 1/2" x 1 1/2" y soportes en tubo cuadrado 4" x 4"</t>
  </si>
  <si>
    <t>Supervision del INAPA</t>
  </si>
  <si>
    <t>Puesta en marcha y estabilizacion del sistema</t>
  </si>
  <si>
    <r>
      <t>Obra: CONSTRUCCIÓN</t>
    </r>
    <r>
      <rPr>
        <vertAlign val="superscript"/>
        <sz val="10"/>
        <rFont val="Arial"/>
        <family val="2"/>
      </rPr>
      <t xml:space="preserve"> </t>
    </r>
    <r>
      <rPr>
        <sz val="10"/>
        <rFont val="Arial"/>
        <family val="2"/>
      </rPr>
      <t>ACUEDUCTO ZONA ALTA DE BARAHONA (BARRIOS EL ALFA, CASANDRA, DON BOSCO Y RÍO CHIL)</t>
    </r>
  </si>
</sst>
</file>

<file path=xl/styles.xml><?xml version="1.0" encoding="utf-8"?>
<styleSheet xmlns="http://schemas.openxmlformats.org/spreadsheetml/2006/main">
  <numFmts count="72">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General_)"/>
    <numFmt numFmtId="171" formatCode="0.00_)"/>
    <numFmt numFmtId="172" formatCode="_-* #,##0.00_-;\-* #,##0.00_-;_-* &quot;-&quot;??_-;_-@_-"/>
    <numFmt numFmtId="173" formatCode="#,##0.00;[Red]#,##0.00"/>
    <numFmt numFmtId="174" formatCode="_-[$€-2]* #,##0.00_-;\-[$€-2]* #,##0.00_-;_-[$€-2]* &quot;-&quot;??_-"/>
    <numFmt numFmtId="175" formatCode="#."/>
    <numFmt numFmtId="176" formatCode="0_)"/>
    <numFmt numFmtId="177" formatCode="0.0_)"/>
    <numFmt numFmtId="178" formatCode="#.0"/>
    <numFmt numFmtId="179" formatCode="#.00"/>
    <numFmt numFmtId="180" formatCode="0.0"/>
    <numFmt numFmtId="181" formatCode="#,##0;\-#,##0"/>
    <numFmt numFmtId="182" formatCode="#,##0.0_);\(#,##0.0\)"/>
    <numFmt numFmtId="183" formatCode="0.0%"/>
    <numFmt numFmtId="184" formatCode="#,##0.0\ _€;\-#,##0.0\ _€"/>
    <numFmt numFmtId="185" formatCode="#,##0.00_ ;\-#,##0.00\ "/>
    <numFmt numFmtId="186" formatCode="_-* #,##0.00\ _R_D_$_-;\-* #,##0.00\ _R_D_$_-;_-* &quot;-&quot;??\ _R_D_$_-;_-@_-"/>
    <numFmt numFmtId="187" formatCode="#,##0.0_ ;\-#,##0.0\ "/>
    <numFmt numFmtId="188" formatCode="0.00;[Red]0.00"/>
    <numFmt numFmtId="189" formatCode="#"/>
    <numFmt numFmtId="190" formatCode="[$RD$-1C0A]#,##0.00"/>
    <numFmt numFmtId="191" formatCode="&quot;$&quot;#,##0.00;\-&quot;$&quot;#,##0.00"/>
    <numFmt numFmtId="192" formatCode="_(* #,##0.000_);_(* \(#,##0.000\);_(* &quot;-&quot;??_);_(@_)"/>
    <numFmt numFmtId="193" formatCode="#,##0.0000"/>
    <numFmt numFmtId="194" formatCode="0.000"/>
    <numFmt numFmtId="195" formatCode="0.0000"/>
    <numFmt numFmtId="196" formatCode="0.00000"/>
    <numFmt numFmtId="197" formatCode="_-* #,##0.00\ _P_t_s_-;\-* #,##0.00\ _P_t_s_-;_-* &quot;-&quot;??\ _P_t_s_-;_-@_-"/>
    <numFmt numFmtId="198" formatCode="_-* #,##0.0000_-;\-* #,##0.0000_-;_-* &quot;-&quot;??_-;_-@_-"/>
    <numFmt numFmtId="199" formatCode="#,##0.0000_);\(#,##0.0000\)"/>
    <numFmt numFmtId="200" formatCode="&quot;$&quot;#,##0;\-&quot;$&quot;#,##0"/>
    <numFmt numFmtId="201" formatCode="_-&quot;RD$&quot;* #,##0.00_-;\-&quot;RD$&quot;* #,##0.00_-;_-&quot;RD$&quot;* &quot;-&quot;??_-;_-@_-"/>
    <numFmt numFmtId="202" formatCode="_-&quot;$&quot;* #,##0.00_-;\-&quot;$&quot;* #,##0.00_-;_-&quot;$&quot;* &quot;-&quot;??_-;_-@_-"/>
    <numFmt numFmtId="203" formatCode="[$$-409]#,##0.00"/>
    <numFmt numFmtId="204" formatCode="#,##0.00\ _€"/>
    <numFmt numFmtId="205" formatCode="#,##0.00\ &quot;/m3&quot;"/>
    <numFmt numFmtId="206" formatCode="_([$€-2]* #,##0.00_);_([$€-2]* \(#,##0.00\);_([$€-2]* &quot;-&quot;??_)"/>
    <numFmt numFmtId="207" formatCode="&quot; &quot;#,##0.00&quot; &quot;;&quot; (&quot;#,##0.00&quot;)&quot;;&quot; -&quot;#&quot; &quot;;&quot; &quot;@&quot; &quot;"/>
    <numFmt numFmtId="208" formatCode="[$-409]General"/>
    <numFmt numFmtId="209" formatCode="#,##0.00\ &quot;M³S&quot;"/>
    <numFmt numFmtId="210" formatCode="_(* #,##0\ &quot;pta&quot;_);_(* \(#,##0\ &quot;pta&quot;\);_(* &quot;-&quot;??\ &quot;pta&quot;_);_(@_)"/>
    <numFmt numFmtId="211" formatCode="&quot;RD$&quot;#,##0.00"/>
    <numFmt numFmtId="212" formatCode="#,##0.0;\-#,##0.0"/>
    <numFmt numFmtId="213" formatCode="_(* #,##0.0_);_(* \(#,##0.0\);_(* &quot;-&quot;??_);_(@_)"/>
    <numFmt numFmtId="214" formatCode="_-* #,##0.0\ _€_-;\-* #,##0.0\ _€_-;_-* &quot;-&quot;??\ _€_-;_-@_-"/>
    <numFmt numFmtId="215" formatCode="_-* #,##0\ _€_-;\-* #,##0\ _€_-;_-* &quot;-&quot;\ _€_-;_-@_-"/>
    <numFmt numFmtId="216" formatCode="_-* #,##0.00\ _€_-;\-* #,##0.00\ _€_-;_-* &quot;-&quot;??\ _€_-;_-@_-"/>
    <numFmt numFmtId="217" formatCode="[$€]#,##0.00;[Red]\-[$€]#,##0.00"/>
    <numFmt numFmtId="218" formatCode="&quot;RD$ &quot;#,#00.00"/>
    <numFmt numFmtId="219" formatCode="#,##0.0"/>
    <numFmt numFmtId="220" formatCode="_-* #,##0.00\ &quot;Pts&quot;_-;\-* #,##0.00\ &quot;Pts&quot;_-;_-* &quot;-&quot;??\ &quot;Pts&quot;_-;_-@_-"/>
    <numFmt numFmtId="221" formatCode="_-* #,##0_-;\-* #,##0_-;_-* &quot;-&quot;_-;_-@_-"/>
    <numFmt numFmtId="222" formatCode="#,##0.0;[Red]#,##0.0"/>
    <numFmt numFmtId="223" formatCode="0;[Red]0"/>
    <numFmt numFmtId="224" formatCode="0.0;[Red]0.0"/>
    <numFmt numFmtId="225" formatCode="_-* #,##0.00\ &quot;€&quot;_-;\-* #,##0.00\ &quot;€&quot;_-;_-* &quot;-&quot;??\ &quot;€&quot;_-;_-@_-"/>
    <numFmt numFmtId="226" formatCode="[$-1C0A]dddd\,\ dd&quot; de &quot;mmmm&quot; de &quot;yyyy"/>
    <numFmt numFmtId="227" formatCode="[$-1C0A]hh:mm:ss\ AM/PM"/>
  </numFmts>
  <fonts count="72">
    <font>
      <sz val="10"/>
      <name val="Arial"/>
      <family val="0"/>
    </font>
    <font>
      <b/>
      <sz val="10"/>
      <color indexed="8"/>
      <name val="Arial"/>
      <family val="2"/>
    </font>
    <font>
      <sz val="10"/>
      <color indexed="8"/>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b/>
      <sz val="1"/>
      <color indexed="16"/>
      <name val="Courier"/>
      <family val="3"/>
    </font>
    <font>
      <sz val="1"/>
      <color indexed="16"/>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name val="Courier"/>
      <family val="3"/>
    </font>
    <font>
      <b/>
      <i/>
      <sz val="16"/>
      <name val="Helv"/>
      <family val="0"/>
    </font>
    <font>
      <b/>
      <sz val="11"/>
      <color indexed="63"/>
      <name val="Calibri"/>
      <family val="2"/>
    </font>
    <font>
      <b/>
      <sz val="18"/>
      <color indexed="62"/>
      <name val="Cambria"/>
      <family val="2"/>
    </font>
    <font>
      <b/>
      <sz val="11"/>
      <color indexed="8"/>
      <name val="Calibri"/>
      <family val="2"/>
    </font>
    <font>
      <sz val="10"/>
      <color indexed="23"/>
      <name val="Arial"/>
      <family val="2"/>
    </font>
    <font>
      <sz val="12"/>
      <name val="Arial"/>
      <family val="2"/>
    </font>
    <font>
      <b/>
      <sz val="11"/>
      <color indexed="52"/>
      <name val="Calibri"/>
      <family val="2"/>
    </font>
    <font>
      <b/>
      <sz val="11"/>
      <color indexed="56"/>
      <name val="Calibri"/>
      <family val="2"/>
    </font>
    <font>
      <b/>
      <sz val="18"/>
      <color indexed="56"/>
      <name val="Cambria"/>
      <family val="2"/>
    </font>
    <font>
      <b/>
      <sz val="13"/>
      <color indexed="56"/>
      <name val="Calibri"/>
      <family val="2"/>
    </font>
    <font>
      <b/>
      <sz val="9"/>
      <name val="Arial"/>
      <family val="2"/>
    </font>
    <font>
      <sz val="9"/>
      <name val="Arial"/>
      <family val="2"/>
    </font>
    <font>
      <sz val="12"/>
      <name val="Courier"/>
      <family val="3"/>
    </font>
    <font>
      <sz val="10"/>
      <color indexed="63"/>
      <name val="Arial"/>
      <family val="2"/>
    </font>
    <font>
      <b/>
      <sz val="10"/>
      <color indexed="23"/>
      <name val="Arial"/>
      <family val="2"/>
    </font>
    <font>
      <b/>
      <sz val="11"/>
      <color indexed="63"/>
      <name val="Arial"/>
      <family val="2"/>
    </font>
    <font>
      <b/>
      <sz val="15"/>
      <color indexed="56"/>
      <name val="Calibri"/>
      <family val="2"/>
    </font>
    <font>
      <sz val="11"/>
      <color indexed="52"/>
      <name val="Calibri"/>
      <family val="2"/>
    </font>
    <font>
      <b/>
      <sz val="10"/>
      <color indexed="10"/>
      <name val="Arial"/>
      <family val="2"/>
    </font>
    <font>
      <sz val="10"/>
      <name val="Tms Rmn"/>
      <family val="0"/>
    </font>
    <font>
      <sz val="10"/>
      <name val="MS Sans Serif"/>
      <family val="2"/>
    </font>
    <font>
      <b/>
      <sz val="10"/>
      <name val="Times New Roman"/>
      <family val="1"/>
    </font>
    <font>
      <sz val="10"/>
      <color indexed="8"/>
      <name val="Verdana"/>
      <family val="2"/>
    </font>
    <font>
      <b/>
      <sz val="10"/>
      <color indexed="8"/>
      <name val="Verdana"/>
      <family val="2"/>
    </font>
    <font>
      <sz val="10"/>
      <color indexed="9"/>
      <name val="Verdana"/>
      <family val="2"/>
    </font>
    <font>
      <sz val="10"/>
      <color indexed="36"/>
      <name val="MS Sans Serif"/>
      <family val="2"/>
    </font>
    <font>
      <sz val="11"/>
      <color indexed="60"/>
      <name val="Calibri"/>
      <family val="2"/>
    </font>
    <font>
      <sz val="11"/>
      <name val="Calibri"/>
      <family val="2"/>
    </font>
    <font>
      <sz val="10"/>
      <color indexed="10"/>
      <name val="Arial"/>
      <family val="2"/>
    </font>
    <font>
      <vertAlign val="superscript"/>
      <sz val="10"/>
      <name val="Arial"/>
      <family val="2"/>
    </font>
    <font>
      <sz val="10"/>
      <name val="Calibri"/>
      <family val="2"/>
    </font>
    <font>
      <b/>
      <sz val="12"/>
      <color indexed="8"/>
      <name val="Arial"/>
      <family val="2"/>
    </font>
    <font>
      <sz val="12"/>
      <color indexed="8"/>
      <name val="Calibri"/>
      <family val="2"/>
    </font>
    <font>
      <sz val="10"/>
      <name val="Gill Sans"/>
      <family val="2"/>
    </font>
    <font>
      <b/>
      <vertAlign val="superscript"/>
      <sz val="10"/>
      <name val="Arial"/>
      <family val="2"/>
    </font>
    <font>
      <b/>
      <sz val="10"/>
      <name val="Calibri"/>
      <family val="2"/>
    </font>
    <font>
      <b/>
      <sz val="8"/>
      <name val="Arial"/>
      <family val="2"/>
    </font>
    <font>
      <sz val="12"/>
      <name val="Calibri"/>
      <family val="2"/>
    </font>
    <font>
      <sz val="10"/>
      <color indexed="8"/>
      <name val="Arial1"/>
      <family val="0"/>
    </font>
    <font>
      <sz val="10"/>
      <color indexed="10"/>
      <name val="Gill Sans"/>
      <family val="2"/>
    </font>
    <font>
      <sz val="10"/>
      <color theme="1"/>
      <name val="Arial1"/>
      <family val="0"/>
    </font>
    <font>
      <u val="single"/>
      <sz val="10"/>
      <color theme="10"/>
      <name val="Arial"/>
      <family val="2"/>
    </font>
    <font>
      <sz val="11"/>
      <color theme="1"/>
      <name val="Calibri"/>
      <family val="2"/>
    </font>
    <font>
      <sz val="10"/>
      <color rgb="FF000000"/>
      <name val="Arial"/>
      <family val="2"/>
    </font>
    <font>
      <sz val="10"/>
      <color rgb="FFFF0000"/>
      <name val="Gill Sans"/>
      <family val="2"/>
    </font>
    <font>
      <sz val="10"/>
      <color rgb="FFFF0000"/>
      <name val="Arial"/>
      <family val="2"/>
    </font>
    <font>
      <sz val="10"/>
      <color theme="1"/>
      <name val="Arial"/>
      <family val="2"/>
    </font>
    <font>
      <b/>
      <sz val="10"/>
      <color theme="1"/>
      <name val="Arial"/>
      <family val="2"/>
    </font>
  </fonts>
  <fills count="46">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lightUp">
        <fgColor indexed="9"/>
        <bgColor indexed="29"/>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color indexed="63"/>
      </left>
      <right>
        <color indexed="63"/>
      </right>
      <top>
        <color indexed="63"/>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color theme="0" tint="-0.4999699890613556"/>
      </bottom>
    </border>
    <border>
      <left>
        <color indexed="63"/>
      </left>
      <right style="thin"/>
      <top>
        <color indexed="63"/>
      </top>
      <bottom>
        <color indexed="63"/>
      </bottom>
    </border>
  </borders>
  <cellStyleXfs count="6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203" fontId="8" fillId="2" borderId="0" applyNumberFormat="0" applyBorder="0" applyAlignment="0" applyProtection="0"/>
    <xf numFmtId="203" fontId="8" fillId="2" borderId="0" applyNumberFormat="0" applyBorder="0" applyAlignment="0" applyProtection="0"/>
    <xf numFmtId="203" fontId="8" fillId="2" borderId="0" applyNumberFormat="0" applyBorder="0" applyAlignment="0" applyProtection="0"/>
    <xf numFmtId="0" fontId="8" fillId="5" borderId="0" applyNumberFormat="0" applyBorder="0" applyAlignment="0" applyProtection="0"/>
    <xf numFmtId="203" fontId="8" fillId="4" borderId="0" applyNumberFormat="0" applyBorder="0" applyAlignment="0" applyProtection="0"/>
    <xf numFmtId="203" fontId="8" fillId="4" borderId="0" applyNumberFormat="0" applyBorder="0" applyAlignment="0" applyProtection="0"/>
    <xf numFmtId="203" fontId="8" fillId="4" borderId="0" applyNumberFormat="0" applyBorder="0" applyAlignment="0" applyProtection="0"/>
    <xf numFmtId="0" fontId="8" fillId="7" borderId="0" applyNumberFormat="0" applyBorder="0" applyAlignment="0" applyProtection="0"/>
    <xf numFmtId="203" fontId="8" fillId="6" borderId="0" applyNumberFormat="0" applyBorder="0" applyAlignment="0" applyProtection="0"/>
    <xf numFmtId="203" fontId="8" fillId="6" borderId="0" applyNumberFormat="0" applyBorder="0" applyAlignment="0" applyProtection="0"/>
    <xf numFmtId="203" fontId="8" fillId="6" borderId="0" applyNumberFormat="0" applyBorder="0" applyAlignment="0" applyProtection="0"/>
    <xf numFmtId="0" fontId="8" fillId="9" borderId="0" applyNumberFormat="0" applyBorder="0" applyAlignment="0" applyProtection="0"/>
    <xf numFmtId="203" fontId="8" fillId="8" borderId="0" applyNumberFormat="0" applyBorder="0" applyAlignment="0" applyProtection="0"/>
    <xf numFmtId="203" fontId="8" fillId="8" borderId="0" applyNumberFormat="0" applyBorder="0" applyAlignment="0" applyProtection="0"/>
    <xf numFmtId="203" fontId="8" fillId="8" borderId="0" applyNumberFormat="0" applyBorder="0" applyAlignment="0" applyProtection="0"/>
    <xf numFmtId="0" fontId="8" fillId="10" borderId="0" applyNumberFormat="0" applyBorder="0" applyAlignment="0" applyProtection="0"/>
    <xf numFmtId="203" fontId="8" fillId="10" borderId="0" applyNumberFormat="0" applyBorder="0" applyAlignment="0" applyProtection="0"/>
    <xf numFmtId="203" fontId="8" fillId="10" borderId="0" applyNumberFormat="0" applyBorder="0" applyAlignment="0" applyProtection="0"/>
    <xf numFmtId="203" fontId="8" fillId="10" borderId="0" applyNumberFormat="0" applyBorder="0" applyAlignment="0" applyProtection="0"/>
    <xf numFmtId="0" fontId="8" fillId="8" borderId="0" applyNumberFormat="0" applyBorder="0" applyAlignment="0" applyProtection="0"/>
    <xf numFmtId="203" fontId="8" fillId="6" borderId="0" applyNumberFormat="0" applyBorder="0" applyAlignment="0" applyProtection="0"/>
    <xf numFmtId="203" fontId="8" fillId="6" borderId="0" applyNumberFormat="0" applyBorder="0" applyAlignment="0" applyProtection="0"/>
    <xf numFmtId="203" fontId="8" fillId="6"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203" fontId="8" fillId="10" borderId="0" applyNumberFormat="0" applyBorder="0" applyAlignment="0" applyProtection="0"/>
    <xf numFmtId="203" fontId="8" fillId="10" borderId="0" applyNumberFormat="0" applyBorder="0" applyAlignment="0" applyProtection="0"/>
    <xf numFmtId="203" fontId="8" fillId="10" borderId="0" applyNumberFormat="0" applyBorder="0" applyAlignment="0" applyProtection="0"/>
    <xf numFmtId="0" fontId="8" fillId="4" borderId="0" applyNumberFormat="0" applyBorder="0" applyAlignment="0" applyProtection="0"/>
    <xf numFmtId="203" fontId="8" fillId="4" borderId="0" applyNumberFormat="0" applyBorder="0" applyAlignment="0" applyProtection="0"/>
    <xf numFmtId="203" fontId="8" fillId="4" borderId="0" applyNumberFormat="0" applyBorder="0" applyAlignment="0" applyProtection="0"/>
    <xf numFmtId="203" fontId="8" fillId="4" borderId="0" applyNumberFormat="0" applyBorder="0" applyAlignment="0" applyProtection="0"/>
    <xf numFmtId="0" fontId="8" fillId="12" borderId="0" applyNumberFormat="0" applyBorder="0" applyAlignment="0" applyProtection="0"/>
    <xf numFmtId="203" fontId="8" fillId="11" borderId="0" applyNumberFormat="0" applyBorder="0" applyAlignment="0" applyProtection="0"/>
    <xf numFmtId="203" fontId="8" fillId="11" borderId="0" applyNumberFormat="0" applyBorder="0" applyAlignment="0" applyProtection="0"/>
    <xf numFmtId="203" fontId="8" fillId="11" borderId="0" applyNumberFormat="0" applyBorder="0" applyAlignment="0" applyProtection="0"/>
    <xf numFmtId="0" fontId="8" fillId="9" borderId="0" applyNumberFormat="0" applyBorder="0" applyAlignment="0" applyProtection="0"/>
    <xf numFmtId="203" fontId="8" fillId="5" borderId="0" applyNumberFormat="0" applyBorder="0" applyAlignment="0" applyProtection="0"/>
    <xf numFmtId="203" fontId="8" fillId="5" borderId="0" applyNumberFormat="0" applyBorder="0" applyAlignment="0" applyProtection="0"/>
    <xf numFmtId="203" fontId="8" fillId="5" borderId="0" applyNumberFormat="0" applyBorder="0" applyAlignment="0" applyProtection="0"/>
    <xf numFmtId="0" fontId="8" fillId="2" borderId="0" applyNumberFormat="0" applyBorder="0" applyAlignment="0" applyProtection="0"/>
    <xf numFmtId="203" fontId="8" fillId="10" borderId="0" applyNumberFormat="0" applyBorder="0" applyAlignment="0" applyProtection="0"/>
    <xf numFmtId="203" fontId="8" fillId="10" borderId="0" applyNumberFormat="0" applyBorder="0" applyAlignment="0" applyProtection="0"/>
    <xf numFmtId="203" fontId="8" fillId="10" borderId="0" applyNumberFormat="0" applyBorder="0" applyAlignment="0" applyProtection="0"/>
    <xf numFmtId="0" fontId="8" fillId="13" borderId="0" applyNumberFormat="0" applyBorder="0" applyAlignment="0" applyProtection="0"/>
    <xf numFmtId="203" fontId="8" fillId="6" borderId="0" applyNumberFormat="0" applyBorder="0" applyAlignment="0" applyProtection="0"/>
    <xf numFmtId="203" fontId="8" fillId="6" borderId="0" applyNumberFormat="0" applyBorder="0" applyAlignment="0" applyProtection="0"/>
    <xf numFmtId="203" fontId="8" fillId="6"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18" borderId="0" applyNumberFormat="0" applyBorder="0" applyAlignment="0" applyProtection="0"/>
    <xf numFmtId="0" fontId="9" fillId="14" borderId="0" applyNumberFormat="0" applyBorder="0" applyAlignment="0" applyProtection="0"/>
    <xf numFmtId="203" fontId="9" fillId="10" borderId="0" applyNumberFormat="0" applyBorder="0" applyAlignment="0" applyProtection="0"/>
    <xf numFmtId="203" fontId="9" fillId="10" borderId="0" applyNumberFormat="0" applyBorder="0" applyAlignment="0" applyProtection="0"/>
    <xf numFmtId="203" fontId="9" fillId="10" borderId="0" applyNumberFormat="0" applyBorder="0" applyAlignment="0" applyProtection="0"/>
    <xf numFmtId="0" fontId="9" fillId="4" borderId="0" applyNumberFormat="0" applyBorder="0" applyAlignment="0" applyProtection="0"/>
    <xf numFmtId="203" fontId="9" fillId="15" borderId="0" applyNumberFormat="0" applyBorder="0" applyAlignment="0" applyProtection="0"/>
    <xf numFmtId="203" fontId="9" fillId="15" borderId="0" applyNumberFormat="0" applyBorder="0" applyAlignment="0" applyProtection="0"/>
    <xf numFmtId="203" fontId="9" fillId="15" borderId="0" applyNumberFormat="0" applyBorder="0" applyAlignment="0" applyProtection="0"/>
    <xf numFmtId="0" fontId="9" fillId="12" borderId="0" applyNumberFormat="0" applyBorder="0" applyAlignment="0" applyProtection="0"/>
    <xf numFmtId="203" fontId="9" fillId="13" borderId="0" applyNumberFormat="0" applyBorder="0" applyAlignment="0" applyProtection="0"/>
    <xf numFmtId="203" fontId="9" fillId="13" borderId="0" applyNumberFormat="0" applyBorder="0" applyAlignment="0" applyProtection="0"/>
    <xf numFmtId="203" fontId="9" fillId="13" borderId="0" applyNumberFormat="0" applyBorder="0" applyAlignment="0" applyProtection="0"/>
    <xf numFmtId="0" fontId="9" fillId="16" borderId="0" applyNumberFormat="0" applyBorder="0" applyAlignment="0" applyProtection="0"/>
    <xf numFmtId="203" fontId="9" fillId="5" borderId="0" applyNumberFormat="0" applyBorder="0" applyAlignment="0" applyProtection="0"/>
    <xf numFmtId="203" fontId="9" fillId="5" borderId="0" applyNumberFormat="0" applyBorder="0" applyAlignment="0" applyProtection="0"/>
    <xf numFmtId="203" fontId="9" fillId="5" borderId="0" applyNumberFormat="0" applyBorder="0" applyAlignment="0" applyProtection="0"/>
    <xf numFmtId="0" fontId="9" fillId="17" borderId="0" applyNumberFormat="0" applyBorder="0" applyAlignment="0" applyProtection="0"/>
    <xf numFmtId="203" fontId="9" fillId="10" borderId="0" applyNumberFormat="0" applyBorder="0" applyAlignment="0" applyProtection="0"/>
    <xf numFmtId="203" fontId="9" fillId="10" borderId="0" applyNumberFormat="0" applyBorder="0" applyAlignment="0" applyProtection="0"/>
    <xf numFmtId="203" fontId="9" fillId="10" borderId="0" applyNumberFormat="0" applyBorder="0" applyAlignment="0" applyProtection="0"/>
    <xf numFmtId="0" fontId="9" fillId="18" borderId="0" applyNumberFormat="0" applyBorder="0" applyAlignment="0" applyProtection="0"/>
    <xf numFmtId="203" fontId="9" fillId="4" borderId="0" applyNumberFormat="0" applyBorder="0" applyAlignment="0" applyProtection="0"/>
    <xf numFmtId="203" fontId="9" fillId="4" borderId="0" applyNumberFormat="0" applyBorder="0" applyAlignment="0" applyProtection="0"/>
    <xf numFmtId="203" fontId="9" fillId="4" borderId="0" applyNumberFormat="0" applyBorder="0" applyAlignment="0" applyProtection="0"/>
    <xf numFmtId="0" fontId="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8"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15" borderId="0" applyNumberFormat="0" applyBorder="0" applyAlignment="0" applyProtection="0"/>
    <xf numFmtId="0" fontId="46" fillId="20" borderId="0" applyNumberFormat="0" applyBorder="0" applyAlignment="0" applyProtection="0"/>
    <xf numFmtId="0" fontId="46" fillId="24" borderId="0" applyNumberFormat="0" applyBorder="0" applyAlignment="0" applyProtection="0"/>
    <xf numFmtId="0" fontId="48"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1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8" fillId="24"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6" fillId="20" borderId="0" applyNumberFormat="0" applyBorder="0" applyAlignment="0" applyProtection="0"/>
    <xf numFmtId="0" fontId="46" fillId="24" borderId="0" applyNumberFormat="0" applyBorder="0" applyAlignment="0" applyProtection="0"/>
    <xf numFmtId="0" fontId="48" fillId="2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46" fillId="20" borderId="0" applyNumberFormat="0" applyBorder="0" applyAlignment="0" applyProtection="0"/>
    <xf numFmtId="0" fontId="46" fillId="22" borderId="0" applyNumberFormat="0" applyBorder="0" applyAlignment="0" applyProtection="0"/>
    <xf numFmtId="0" fontId="48" fillId="22"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46" fillId="20" borderId="0" applyNumberFormat="0" applyBorder="0" applyAlignment="0" applyProtection="0"/>
    <xf numFmtId="0" fontId="46" fillId="30" borderId="0" applyNumberFormat="0" applyBorder="0" applyAlignment="0" applyProtection="0"/>
    <xf numFmtId="0" fontId="48" fillId="3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6" fillId="7" borderId="0" applyNumberFormat="0" applyBorder="0" applyAlignment="0" applyProtection="0"/>
    <xf numFmtId="203" fontId="16" fillId="10" borderId="0" applyNumberFormat="0" applyBorder="0" applyAlignment="0" applyProtection="0"/>
    <xf numFmtId="203" fontId="16" fillId="10" borderId="0" applyNumberFormat="0" applyBorder="0" applyAlignment="0" applyProtection="0"/>
    <xf numFmtId="203" fontId="16" fillId="10" borderId="0" applyNumberFormat="0" applyBorder="0" applyAlignment="0" applyProtection="0"/>
    <xf numFmtId="0" fontId="16" fillId="10" borderId="0" applyNumberFormat="0" applyBorder="0" applyAlignment="0" applyProtection="0"/>
    <xf numFmtId="0" fontId="11" fillId="32" borderId="1" applyNumberFormat="0" applyAlignment="0" applyProtection="0"/>
    <xf numFmtId="0" fontId="30" fillId="33" borderId="1" applyNumberFormat="0" applyAlignment="0" applyProtection="0"/>
    <xf numFmtId="0" fontId="30" fillId="33" borderId="1" applyNumberFormat="0" applyAlignment="0" applyProtection="0"/>
    <xf numFmtId="203" fontId="11" fillId="32" borderId="1" applyNumberFormat="0" applyAlignment="0" applyProtection="0"/>
    <xf numFmtId="203" fontId="11" fillId="32" borderId="1" applyNumberFormat="0" applyAlignment="0" applyProtection="0"/>
    <xf numFmtId="203" fontId="11" fillId="32" borderId="1" applyNumberFormat="0" applyAlignment="0" applyProtection="0"/>
    <xf numFmtId="0" fontId="12" fillId="34" borderId="2" applyNumberFormat="0" applyAlignment="0" applyProtection="0"/>
    <xf numFmtId="203" fontId="12" fillId="34" borderId="2" applyNumberFormat="0" applyAlignment="0" applyProtection="0"/>
    <xf numFmtId="203" fontId="12" fillId="34" borderId="2" applyNumberFormat="0" applyAlignment="0" applyProtection="0"/>
    <xf numFmtId="203" fontId="12" fillId="34" borderId="2" applyNumberFormat="0" applyAlignment="0" applyProtection="0"/>
    <xf numFmtId="0" fontId="12" fillId="34" borderId="2" applyNumberFormat="0" applyAlignment="0" applyProtection="0"/>
    <xf numFmtId="0" fontId="21" fillId="0" borderId="3" applyNumberFormat="0" applyFill="0" applyAlignment="0" applyProtection="0"/>
    <xf numFmtId="203" fontId="21" fillId="0" borderId="3" applyNumberFormat="0" applyFill="0" applyAlignment="0" applyProtection="0"/>
    <xf numFmtId="203" fontId="21" fillId="0" borderId="3" applyNumberFormat="0" applyFill="0" applyAlignment="0" applyProtection="0"/>
    <xf numFmtId="203" fontId="21" fillId="0" borderId="3" applyNumberFormat="0" applyFill="0" applyAlignment="0" applyProtection="0"/>
    <xf numFmtId="0" fontId="41" fillId="0" borderId="4" applyNumberFormat="0" applyFill="0" applyAlignment="0" applyProtection="0"/>
    <xf numFmtId="0" fontId="12" fillId="34" borderId="2" applyNumberFormat="0" applyAlignment="0" applyProtection="0"/>
    <xf numFmtId="176"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205"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200" fontId="0" fillId="0" borderId="0" applyFont="0" applyFill="0" applyBorder="0" applyAlignment="0" applyProtection="0"/>
    <xf numFmtId="21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15" fontId="0" fillId="0" borderId="0" applyFont="0" applyFill="0" applyBorder="0" applyAlignment="0" applyProtection="0"/>
    <xf numFmtId="197"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202" fontId="0" fillId="0" borderId="0" applyFont="0" applyFill="0" applyBorder="0" applyAlignment="0" applyProtection="0"/>
    <xf numFmtId="44" fontId="0" fillId="0" borderId="0" applyFont="0" applyFill="0" applyBorder="0" applyAlignment="0" applyProtection="0"/>
    <xf numFmtId="202" fontId="0" fillId="0" borderId="0" applyFont="0" applyFill="0" applyBorder="0" applyAlignment="0" applyProtection="0"/>
    <xf numFmtId="167" fontId="44" fillId="0" borderId="0" applyFont="0" applyFill="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17" fillId="0" borderId="5" applyNumberFormat="0" applyFill="0" applyAlignment="0" applyProtection="0"/>
    <xf numFmtId="0" fontId="19" fillId="0" borderId="0" applyNumberFormat="0" applyFill="0" applyBorder="0" applyAlignment="0" applyProtection="0"/>
    <xf numFmtId="203" fontId="19" fillId="0" borderId="0" applyNumberFormat="0" applyFill="0" applyBorder="0" applyAlignment="0" applyProtection="0"/>
    <xf numFmtId="203" fontId="19" fillId="0" borderId="0" applyNumberFormat="0" applyFill="0" applyBorder="0" applyAlignment="0" applyProtection="0"/>
    <xf numFmtId="203" fontId="19" fillId="0" borderId="0" applyNumberFormat="0" applyFill="0" applyBorder="0" applyAlignment="0" applyProtection="0"/>
    <xf numFmtId="0" fontId="31" fillId="0" borderId="0" applyNumberFormat="0" applyFill="0" applyBorder="0" applyAlignment="0" applyProtection="0"/>
    <xf numFmtId="0" fontId="27" fillId="35" borderId="0" applyNumberFormat="0" applyBorder="0" applyAlignment="0" applyProtection="0"/>
    <xf numFmtId="0" fontId="27" fillId="38" borderId="0" applyNumberFormat="0" applyBorder="0" applyAlignment="0" applyProtection="0"/>
    <xf numFmtId="0" fontId="27" fillId="37" borderId="0" applyNumberFormat="0" applyBorder="0" applyAlignment="0" applyProtection="0"/>
    <xf numFmtId="0" fontId="9" fillId="2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21" borderId="0" applyNumberFormat="0" applyBorder="0" applyAlignment="0" applyProtection="0"/>
    <xf numFmtId="203" fontId="9" fillId="19" borderId="0" applyNumberFormat="0" applyBorder="0" applyAlignment="0" applyProtection="0"/>
    <xf numFmtId="203" fontId="9" fillId="19" borderId="0" applyNumberFormat="0" applyBorder="0" applyAlignment="0" applyProtection="0"/>
    <xf numFmtId="203" fontId="9" fillId="19" borderId="0" applyNumberFormat="0" applyBorder="0" applyAlignment="0" applyProtection="0"/>
    <xf numFmtId="0" fontId="9" fillId="26" borderId="0" applyNumberFormat="0" applyBorder="0" applyAlignment="0" applyProtection="0"/>
    <xf numFmtId="0" fontId="8" fillId="30"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203" fontId="9" fillId="15" borderId="0" applyNumberFormat="0" applyBorder="0" applyAlignment="0" applyProtection="0"/>
    <xf numFmtId="203" fontId="9" fillId="15" borderId="0" applyNumberFormat="0" applyBorder="0" applyAlignment="0" applyProtection="0"/>
    <xf numFmtId="203" fontId="9" fillId="15" borderId="0" applyNumberFormat="0" applyBorder="0" applyAlignment="0" applyProtection="0"/>
    <xf numFmtId="0" fontId="9" fillId="27" borderId="0" applyNumberFormat="0" applyBorder="0" applyAlignment="0" applyProtection="0"/>
    <xf numFmtId="0" fontId="8" fillId="30" borderId="0" applyNumberFormat="0" applyBorder="0" applyAlignment="0" applyProtection="0"/>
    <xf numFmtId="0" fontId="8" fillId="40" borderId="0" applyNumberFormat="0" applyBorder="0" applyAlignment="0" applyProtection="0"/>
    <xf numFmtId="0" fontId="9" fillId="24" borderId="0" applyNumberFormat="0" applyBorder="0" applyAlignment="0" applyProtection="0"/>
    <xf numFmtId="203" fontId="9" fillId="13" borderId="0" applyNumberFormat="0" applyBorder="0" applyAlignment="0" applyProtection="0"/>
    <xf numFmtId="203" fontId="9" fillId="13" borderId="0" applyNumberFormat="0" applyBorder="0" applyAlignment="0" applyProtection="0"/>
    <xf numFmtId="203" fontId="9" fillId="13" borderId="0" applyNumberFormat="0" applyBorder="0" applyAlignment="0" applyProtection="0"/>
    <xf numFmtId="0" fontId="9" fillId="16" borderId="0" applyNumberFormat="0" applyBorder="0" applyAlignment="0" applyProtection="0"/>
    <xf numFmtId="0" fontId="8" fillId="39"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203" fontId="9" fillId="28" borderId="0" applyNumberFormat="0" applyBorder="0" applyAlignment="0" applyProtection="0"/>
    <xf numFmtId="203" fontId="9" fillId="28" borderId="0" applyNumberFormat="0" applyBorder="0" applyAlignment="0" applyProtection="0"/>
    <xf numFmtId="203" fontId="9" fillId="28" borderId="0" applyNumberFormat="0" applyBorder="0" applyAlignment="0" applyProtection="0"/>
    <xf numFmtId="0" fontId="9" fillId="17" borderId="0" applyNumberFormat="0" applyBorder="0" applyAlignment="0" applyProtection="0"/>
    <xf numFmtId="0" fontId="8" fillId="22" borderId="0" applyNumberFormat="0" applyBorder="0" applyAlignment="0" applyProtection="0"/>
    <xf numFmtId="0" fontId="8" fillId="39" borderId="0" applyNumberFormat="0" applyBorder="0" applyAlignment="0" applyProtection="0"/>
    <xf numFmtId="0" fontId="9" fillId="21" borderId="0" applyNumberFormat="0" applyBorder="0" applyAlignment="0" applyProtection="0"/>
    <xf numFmtId="203" fontId="9" fillId="17" borderId="0" applyNumberFormat="0" applyBorder="0" applyAlignment="0" applyProtection="0"/>
    <xf numFmtId="203" fontId="9" fillId="17" borderId="0" applyNumberFormat="0" applyBorder="0" applyAlignment="0" applyProtection="0"/>
    <xf numFmtId="203" fontId="9" fillId="17" borderId="0" applyNumberFormat="0" applyBorder="0" applyAlignment="0" applyProtection="0"/>
    <xf numFmtId="0" fontId="9" fillId="15" borderId="0" applyNumberFormat="0" applyBorder="0" applyAlignment="0" applyProtection="0"/>
    <xf numFmtId="0" fontId="8" fillId="30"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203" fontId="9" fillId="26" borderId="0" applyNumberFormat="0" applyBorder="0" applyAlignment="0" applyProtection="0"/>
    <xf numFmtId="203" fontId="9" fillId="26" borderId="0" applyNumberFormat="0" applyBorder="0" applyAlignment="0" applyProtection="0"/>
    <xf numFmtId="203" fontId="9" fillId="26" borderId="0" applyNumberFormat="0" applyBorder="0" applyAlignment="0" applyProtection="0"/>
    <xf numFmtId="0" fontId="20" fillId="11" borderId="1" applyNumberFormat="0" applyAlignment="0" applyProtection="0"/>
    <xf numFmtId="203" fontId="20" fillId="11" borderId="1" applyNumberFormat="0" applyAlignment="0" applyProtection="0"/>
    <xf numFmtId="203" fontId="20" fillId="11" borderId="1" applyNumberFormat="0" applyAlignment="0" applyProtection="0"/>
    <xf numFmtId="203" fontId="20" fillId="11" borderId="1" applyNumberFormat="0" applyAlignment="0" applyProtection="0"/>
    <xf numFmtId="0" fontId="20" fillId="8" borderId="1" applyNumberFormat="0" applyAlignment="0" applyProtection="0"/>
    <xf numFmtId="174"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4" fontId="0" fillId="0" borderId="0" applyFont="0" applyFill="0" applyBorder="0" applyAlignment="0" applyProtection="0"/>
    <xf numFmtId="206" fontId="0" fillId="0" borderId="0" applyFont="0" applyFill="0" applyBorder="0" applyAlignment="0" applyProtection="0"/>
    <xf numFmtId="44" fontId="0" fillId="0" borderId="0" applyFont="0" applyFill="0" applyBorder="0" applyAlignment="0" applyProtection="0"/>
    <xf numFmtId="217" fontId="44" fillId="0" borderId="0" applyFont="0" applyFill="0" applyBorder="0" applyAlignment="0" applyProtection="0"/>
    <xf numFmtId="44" fontId="0" fillId="0" borderId="0" applyFont="0" applyFill="0" applyBorder="0" applyAlignment="0" applyProtection="0"/>
    <xf numFmtId="207" fontId="64" fillId="0" borderId="0">
      <alignment/>
      <protection/>
    </xf>
    <xf numFmtId="208" fontId="64" fillId="0" borderId="0">
      <alignment/>
      <protection/>
    </xf>
    <xf numFmtId="0" fontId="13" fillId="0" borderId="0" applyNumberFormat="0" applyFill="0" applyBorder="0" applyAlignment="0" applyProtection="0"/>
    <xf numFmtId="175" fontId="14" fillId="0" borderId="0">
      <alignment/>
      <protection locked="0"/>
    </xf>
    <xf numFmtId="175" fontId="15" fillId="0" borderId="0">
      <alignment/>
      <protection locked="0"/>
    </xf>
    <xf numFmtId="175" fontId="15" fillId="0" borderId="0">
      <alignment/>
      <protection locked="0"/>
    </xf>
    <xf numFmtId="175" fontId="15" fillId="0" borderId="0">
      <alignment/>
      <protection locked="0"/>
    </xf>
    <xf numFmtId="175" fontId="15" fillId="0" borderId="0">
      <alignment/>
      <protection locked="0"/>
    </xf>
    <xf numFmtId="175" fontId="15" fillId="0" borderId="0">
      <alignment/>
      <protection locked="0"/>
    </xf>
    <xf numFmtId="175" fontId="15" fillId="0" borderId="0">
      <alignment/>
      <protection locked="0"/>
    </xf>
    <xf numFmtId="0" fontId="6" fillId="0" borderId="0" applyNumberFormat="0" applyFill="0" applyBorder="0" applyAlignment="0" applyProtection="0"/>
    <xf numFmtId="0" fontId="16" fillId="7" borderId="0" applyNumberFormat="0" applyBorder="0" applyAlignment="0" applyProtection="0"/>
    <xf numFmtId="0" fontId="16" fillId="10" borderId="0" applyNumberFormat="0" applyBorder="0" applyAlignment="0" applyProtection="0"/>
    <xf numFmtId="0" fontId="40" fillId="0" borderId="6" applyNumberFormat="0" applyFill="0" applyAlignment="0" applyProtection="0"/>
    <xf numFmtId="0" fontId="17" fillId="0" borderId="5" applyNumberFormat="0" applyFill="0" applyAlignment="0" applyProtection="0"/>
    <xf numFmtId="0" fontId="18" fillId="0" borderId="7" applyNumberFormat="0" applyFill="0" applyAlignment="0" applyProtection="0"/>
    <xf numFmtId="0" fontId="33" fillId="0" borderId="8" applyNumberFormat="0" applyFill="0" applyAlignment="0" applyProtection="0"/>
    <xf numFmtId="0" fontId="19"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 fillId="0" borderId="0" applyNumberFormat="0" applyFill="0" applyBorder="0" applyAlignment="0" applyProtection="0"/>
    <xf numFmtId="203" fontId="49" fillId="0" borderId="0" applyFill="0" applyBorder="0" applyAlignment="0" applyProtection="0"/>
    <xf numFmtId="0" fontId="5" fillId="0" borderId="0" applyNumberFormat="0" applyFill="0" applyBorder="0" applyAlignment="0" applyProtection="0"/>
    <xf numFmtId="0" fontId="10" fillId="5" borderId="0" applyNumberFormat="0" applyBorder="0" applyAlignment="0" applyProtection="0"/>
    <xf numFmtId="203" fontId="10" fillId="9" borderId="0" applyNumberFormat="0" applyBorder="0" applyAlignment="0" applyProtection="0"/>
    <xf numFmtId="203" fontId="10" fillId="9" borderId="0" applyNumberFormat="0" applyBorder="0" applyAlignment="0" applyProtection="0"/>
    <xf numFmtId="203" fontId="10" fillId="9" borderId="0" applyNumberFormat="0" applyBorder="0" applyAlignment="0" applyProtection="0"/>
    <xf numFmtId="0" fontId="20" fillId="8" borderId="1" applyNumberFormat="0" applyAlignment="0" applyProtection="0"/>
    <xf numFmtId="0" fontId="20" fillId="11" borderId="1" applyNumberFormat="0" applyAlignment="0" applyProtection="0"/>
    <xf numFmtId="0" fontId="41" fillId="0" borderId="4" applyNumberFormat="0" applyFill="0" applyAlignment="0" applyProtection="0"/>
    <xf numFmtId="0" fontId="21"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16" fontId="8"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9" fontId="0" fillId="0" borderId="0" applyFont="0" applyFill="0" applyBorder="0" applyAlignment="0" applyProtection="0"/>
    <xf numFmtId="194" fontId="0" fillId="0" borderId="0" applyFont="0" applyFill="0" applyBorder="0" applyAlignment="0" applyProtection="0"/>
    <xf numFmtId="198" fontId="0" fillId="0" borderId="0" applyFont="0" applyFill="0" applyBorder="0" applyAlignment="0" applyProtection="0"/>
    <xf numFmtId="183" fontId="0" fillId="0" borderId="0" applyFont="0" applyFill="0" applyBorder="0" applyAlignment="0" applyProtection="0"/>
    <xf numFmtId="198"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198" fontId="0" fillId="0" borderId="0" applyFont="0" applyFill="0" applyBorder="0" applyAlignment="0" applyProtection="0"/>
    <xf numFmtId="216" fontId="0" fillId="0" borderId="0" applyFont="0" applyFill="0" applyBorder="0" applyAlignment="0" applyProtection="0"/>
    <xf numFmtId="198" fontId="0" fillId="0" borderId="0" applyFont="0" applyFill="0" applyBorder="0" applyAlignment="0" applyProtection="0"/>
    <xf numFmtId="21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43" fontId="8" fillId="0" borderId="0" applyFont="0" applyFill="0" applyBorder="0" applyAlignment="0" applyProtection="0"/>
    <xf numFmtId="220" fontId="0" fillId="0" borderId="0" applyFont="0" applyFill="0" applyBorder="0" applyAlignment="0" applyProtection="0"/>
    <xf numFmtId="191" fontId="0" fillId="0" borderId="0" applyFont="0" applyFill="0" applyBorder="0" applyAlignment="0" applyProtection="0"/>
    <xf numFmtId="179"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16" fontId="0" fillId="0" borderId="0" applyFont="0" applyFill="0" applyBorder="0" applyAlignment="0" applyProtection="0"/>
    <xf numFmtId="172" fontId="0" fillId="0" borderId="0" applyFont="0" applyFill="0" applyBorder="0" applyAlignment="0" applyProtection="0"/>
    <xf numFmtId="198" fontId="0" fillId="0" borderId="0" applyFont="0" applyFill="0" applyBorder="0" applyAlignment="0" applyProtection="0"/>
    <xf numFmtId="172"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4" fontId="0" fillId="0" borderId="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43" fontId="0"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43" fontId="8" fillId="0" borderId="0" applyFont="0" applyFill="0" applyBorder="0" applyAlignment="0" applyProtection="0"/>
    <xf numFmtId="194" fontId="0" fillId="0" borderId="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86"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193"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0"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209" fontId="44"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21" fontId="0" fillId="0" borderId="0" applyFont="0" applyFill="0" applyBorder="0" applyAlignment="0" applyProtection="0"/>
    <xf numFmtId="0" fontId="0" fillId="0" borderId="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69"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22" fillId="11" borderId="0" applyNumberFormat="0" applyBorder="0" applyAlignment="0" applyProtection="0"/>
    <xf numFmtId="0" fontId="50" fillId="11" borderId="0" applyNumberFormat="0" applyBorder="0" applyAlignment="0" applyProtection="0"/>
    <xf numFmtId="203" fontId="22" fillId="11" borderId="0" applyNumberFormat="0" applyBorder="0" applyAlignment="0" applyProtection="0"/>
    <xf numFmtId="203" fontId="22" fillId="11" borderId="0" applyNumberFormat="0" applyBorder="0" applyAlignment="0" applyProtection="0"/>
    <xf numFmtId="0" fontId="23" fillId="0" borderId="0">
      <alignment/>
      <protection/>
    </xf>
    <xf numFmtId="171" fontId="24"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39" fontId="43" fillId="0" borderId="0">
      <alignment/>
      <protection/>
    </xf>
    <xf numFmtId="203" fontId="8" fillId="0" borderId="0">
      <alignment/>
      <protection/>
    </xf>
    <xf numFmtId="0" fontId="0" fillId="0" borderId="0">
      <alignment/>
      <protection/>
    </xf>
    <xf numFmtId="0" fontId="66" fillId="0" borderId="0">
      <alignment/>
      <protection/>
    </xf>
    <xf numFmtId="203" fontId="8" fillId="0" borderId="0">
      <alignment/>
      <protection/>
    </xf>
    <xf numFmtId="0" fontId="66" fillId="0" borderId="0">
      <alignment/>
      <protection/>
    </xf>
    <xf numFmtId="203" fontId="8" fillId="0" borderId="0">
      <alignment/>
      <protection/>
    </xf>
    <xf numFmtId="0" fontId="0" fillId="0" borderId="0">
      <alignment/>
      <protection/>
    </xf>
    <xf numFmtId="0" fontId="66" fillId="0" borderId="0">
      <alignment/>
      <protection/>
    </xf>
    <xf numFmtId="203" fontId="8" fillId="0" borderId="0">
      <alignment/>
      <protection/>
    </xf>
    <xf numFmtId="0" fontId="0" fillId="0" borderId="0">
      <alignment/>
      <protection/>
    </xf>
    <xf numFmtId="203" fontId="8" fillId="0" borderId="0">
      <alignment/>
      <protection/>
    </xf>
    <xf numFmtId="203" fontId="8" fillId="0" borderId="0">
      <alignment/>
      <protection/>
    </xf>
    <xf numFmtId="203" fontId="8" fillId="0" borderId="0">
      <alignment/>
      <protection/>
    </xf>
    <xf numFmtId="0" fontId="0" fillId="0" borderId="0">
      <alignment/>
      <protection/>
    </xf>
    <xf numFmtId="203" fontId="8" fillId="0" borderId="0">
      <alignment/>
      <protection/>
    </xf>
    <xf numFmtId="203"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3" fontId="66" fillId="0" borderId="0">
      <alignment/>
      <protection/>
    </xf>
    <xf numFmtId="203"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170" fontId="23" fillId="0" borderId="0">
      <alignment/>
      <protection/>
    </xf>
    <xf numFmtId="39" fontId="36" fillId="0" borderId="0">
      <alignment/>
      <protection/>
    </xf>
    <xf numFmtId="0" fontId="8" fillId="0" borderId="0">
      <alignment/>
      <protection/>
    </xf>
    <xf numFmtId="178" fontId="23" fillId="0" borderId="0">
      <alignment/>
      <protection/>
    </xf>
    <xf numFmtId="39" fontId="36" fillId="0" borderId="0">
      <alignment/>
      <protection/>
    </xf>
    <xf numFmtId="0" fontId="23"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39"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0" fontId="0" fillId="0" borderId="0">
      <alignment/>
      <protection/>
    </xf>
    <xf numFmtId="0" fontId="8" fillId="0" borderId="0">
      <alignment/>
      <protection/>
    </xf>
    <xf numFmtId="0" fontId="66" fillId="0" borderId="0">
      <alignment/>
      <protection/>
    </xf>
    <xf numFmtId="0" fontId="0"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0" fontId="0" fillId="0" borderId="0">
      <alignment/>
      <protection/>
    </xf>
    <xf numFmtId="183" fontId="29"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203" fontId="44" fillId="0" borderId="0">
      <alignment/>
      <protection/>
    </xf>
    <xf numFmtId="0" fontId="0" fillId="0" borderId="0">
      <alignment/>
      <protection/>
    </xf>
    <xf numFmtId="39" fontId="36" fillId="0" borderId="0">
      <alignment/>
      <protection/>
    </xf>
    <xf numFmtId="192" fontId="8" fillId="0" borderId="0">
      <alignment/>
      <protection/>
    </xf>
    <xf numFmtId="39" fontId="36" fillId="0" borderId="0">
      <alignment/>
      <protection/>
    </xf>
    <xf numFmtId="0" fontId="0" fillId="0" borderId="0">
      <alignment/>
      <protection/>
    </xf>
    <xf numFmtId="203" fontId="8" fillId="0" borderId="0">
      <alignment/>
      <protection/>
    </xf>
    <xf numFmtId="170" fontId="23" fillId="0" borderId="0">
      <alignment/>
      <protection/>
    </xf>
    <xf numFmtId="0" fontId="0" fillId="0" borderId="0">
      <alignment/>
      <protection/>
    </xf>
    <xf numFmtId="203" fontId="0" fillId="0" borderId="0">
      <alignment/>
      <protection/>
    </xf>
    <xf numFmtId="0" fontId="66" fillId="0" borderId="0">
      <alignment/>
      <protection/>
    </xf>
    <xf numFmtId="0" fontId="66" fillId="0" borderId="0">
      <alignment/>
      <protection/>
    </xf>
    <xf numFmtId="0" fontId="66" fillId="0" borderId="0">
      <alignment/>
      <protection/>
    </xf>
    <xf numFmtId="39" fontId="36" fillId="0" borderId="0">
      <alignment/>
      <protection/>
    </xf>
    <xf numFmtId="171" fontId="29" fillId="0" borderId="0">
      <alignment/>
      <protection/>
    </xf>
    <xf numFmtId="0" fontId="0" fillId="0" borderId="0">
      <alignment/>
      <protection/>
    </xf>
    <xf numFmtId="39" fontId="36" fillId="0" borderId="0">
      <alignment/>
      <protection/>
    </xf>
    <xf numFmtId="0" fontId="0" fillId="0" borderId="0">
      <alignment/>
      <protection/>
    </xf>
    <xf numFmtId="0" fontId="0" fillId="0" borderId="0">
      <alignment/>
      <protection/>
    </xf>
    <xf numFmtId="39" fontId="36" fillId="0" borderId="0">
      <alignment/>
      <protection/>
    </xf>
    <xf numFmtId="0" fontId="0" fillId="0" borderId="0">
      <alignment/>
      <protection/>
    </xf>
    <xf numFmtId="0" fontId="0" fillId="6" borderId="11" applyNumberFormat="0" applyFont="0" applyAlignment="0" applyProtection="0"/>
    <xf numFmtId="0" fontId="0" fillId="6" borderId="11" applyNumberFormat="0" applyFont="0" applyAlignment="0" applyProtection="0"/>
    <xf numFmtId="203" fontId="44" fillId="6" borderId="11" applyNumberFormat="0" applyFont="0" applyAlignment="0" applyProtection="0"/>
    <xf numFmtId="203" fontId="44" fillId="6" borderId="11" applyNumberFormat="0" applyFont="0" applyAlignment="0" applyProtection="0"/>
    <xf numFmtId="0" fontId="0" fillId="6" borderId="11" applyNumberFormat="0" applyFont="0" applyAlignment="0" applyProtection="0"/>
    <xf numFmtId="0" fontId="0" fillId="6" borderId="11" applyNumberFormat="0" applyFont="0" applyAlignment="0" applyProtection="0"/>
    <xf numFmtId="0" fontId="0" fillId="6" borderId="11" applyNumberFormat="0" applyFont="0" applyAlignment="0" applyProtection="0"/>
    <xf numFmtId="0" fontId="44" fillId="6" borderId="11" applyNumberFormat="0" applyFont="0" applyAlignment="0" applyProtection="0"/>
    <xf numFmtId="0" fontId="25" fillId="32" borderId="12" applyNumberFormat="0" applyAlignment="0" applyProtection="0"/>
    <xf numFmtId="0" fontId="25" fillId="33" borderId="12" applyNumberFormat="0" applyAlignment="0" applyProtection="0"/>
    <xf numFmtId="9" fontId="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25" fillId="33" borderId="12" applyNumberFormat="0" applyAlignment="0" applyProtection="0"/>
    <xf numFmtId="203" fontId="25" fillId="32" borderId="12" applyNumberFormat="0" applyAlignment="0" applyProtection="0"/>
    <xf numFmtId="203" fontId="25" fillId="32" borderId="12" applyNumberFormat="0" applyAlignment="0" applyProtection="0"/>
    <xf numFmtId="203" fontId="25" fillId="32" borderId="12" applyNumberFormat="0" applyAlignment="0" applyProtection="0"/>
    <xf numFmtId="0" fontId="26" fillId="0" borderId="0" applyNumberFormat="0" applyFill="0" applyBorder="0" applyAlignment="0" applyProtection="0"/>
    <xf numFmtId="0" fontId="21" fillId="0" borderId="0" applyNumberFormat="0" applyFill="0" applyBorder="0" applyAlignment="0" applyProtection="0"/>
    <xf numFmtId="203" fontId="21" fillId="0" borderId="0" applyNumberFormat="0" applyFill="0" applyBorder="0" applyAlignment="0" applyProtection="0"/>
    <xf numFmtId="203" fontId="21" fillId="0" borderId="0" applyNumberFormat="0" applyFill="0" applyBorder="0" applyAlignment="0" applyProtection="0"/>
    <xf numFmtId="203" fontId="21"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203" fontId="13" fillId="0" borderId="0" applyNumberFormat="0" applyFill="0" applyBorder="0" applyAlignment="0" applyProtection="0"/>
    <xf numFmtId="203" fontId="13" fillId="0" borderId="0" applyNumberFormat="0" applyFill="0" applyBorder="0" applyAlignment="0" applyProtection="0"/>
    <xf numFmtId="203" fontId="13"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3" fontId="17" fillId="0" borderId="5" applyNumberFormat="0" applyFill="0" applyAlignment="0" applyProtection="0"/>
    <xf numFmtId="203" fontId="17" fillId="0" borderId="5" applyNumberFormat="0" applyFill="0" applyAlignment="0" applyProtection="0"/>
    <xf numFmtId="203" fontId="17" fillId="0" borderId="5" applyNumberFormat="0" applyFill="0" applyAlignment="0" applyProtection="0"/>
    <xf numFmtId="0" fontId="33" fillId="0" borderId="8" applyNumberFormat="0" applyFill="0" applyAlignment="0" applyProtection="0"/>
    <xf numFmtId="203" fontId="18" fillId="0" borderId="7" applyNumberFormat="0" applyFill="0" applyAlignment="0" applyProtection="0"/>
    <xf numFmtId="203" fontId="18" fillId="0" borderId="7" applyNumberFormat="0" applyFill="0" applyAlignment="0" applyProtection="0"/>
    <xf numFmtId="203" fontId="18" fillId="0" borderId="7" applyNumberFormat="0" applyFill="0" applyAlignment="0" applyProtection="0"/>
    <xf numFmtId="0" fontId="31" fillId="0" borderId="10" applyNumberFormat="0" applyFill="0" applyAlignment="0" applyProtection="0"/>
    <xf numFmtId="203" fontId="19" fillId="0" borderId="9" applyNumberFormat="0" applyFill="0" applyAlignment="0" applyProtection="0"/>
    <xf numFmtId="203" fontId="19" fillId="0" borderId="9" applyNumberFormat="0" applyFill="0" applyAlignment="0" applyProtection="0"/>
    <xf numFmtId="203" fontId="19" fillId="0" borderId="9" applyNumberFormat="0" applyFill="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4" applyNumberFormat="0" applyFill="0" applyAlignment="0" applyProtection="0"/>
    <xf numFmtId="203" fontId="27" fillId="0" borderId="13" applyNumberFormat="0" applyFill="0" applyAlignment="0" applyProtection="0"/>
    <xf numFmtId="203" fontId="27" fillId="0" borderId="13" applyNumberFormat="0" applyFill="0" applyAlignment="0" applyProtection="0"/>
    <xf numFmtId="210" fontId="0" fillId="0" borderId="0" applyFont="0" applyFill="0" applyBorder="0" applyAlignment="0" applyProtection="0"/>
    <xf numFmtId="0" fontId="21" fillId="0" borderId="0" applyNumberFormat="0" applyFill="0" applyBorder="0" applyAlignment="0" applyProtection="0"/>
  </cellStyleXfs>
  <cellXfs count="625">
    <xf numFmtId="0" fontId="0" fillId="0" borderId="0" xfId="0" applyAlignment="1">
      <alignment/>
    </xf>
    <xf numFmtId="0" fontId="0" fillId="0" borderId="0" xfId="0" applyFont="1" applyFill="1" applyBorder="1" applyAlignment="1">
      <alignment vertical="top" wrapText="1"/>
    </xf>
    <xf numFmtId="0" fontId="3" fillId="0" borderId="0" xfId="0" applyFont="1" applyFill="1" applyAlignment="1">
      <alignment vertical="top" wrapText="1"/>
    </xf>
    <xf numFmtId="0" fontId="35" fillId="0" borderId="0" xfId="0" applyFont="1" applyFill="1" applyBorder="1" applyAlignment="1">
      <alignment vertical="top"/>
    </xf>
    <xf numFmtId="0" fontId="35" fillId="0" borderId="0" xfId="0" applyFont="1" applyFill="1" applyAlignment="1">
      <alignment vertical="top"/>
    </xf>
    <xf numFmtId="0" fontId="0" fillId="0" borderId="0" xfId="486" applyNumberFormat="1" applyFont="1" applyFill="1" applyBorder="1" applyAlignment="1">
      <alignment horizontal="left" vertical="top"/>
      <protection/>
    </xf>
    <xf numFmtId="0" fontId="37" fillId="0" borderId="0" xfId="486" applyFont="1" applyFill="1" applyBorder="1" applyAlignment="1">
      <alignment horizontal="left" vertical="top" wrapText="1"/>
      <protection/>
    </xf>
    <xf numFmtId="4" fontId="37" fillId="0" borderId="0" xfId="486" applyNumberFormat="1" applyFont="1" applyFill="1" applyBorder="1" applyAlignment="1">
      <alignment horizontal="left" vertical="top" wrapText="1"/>
      <protection/>
    </xf>
    <xf numFmtId="0" fontId="0" fillId="0" borderId="0" xfId="486" applyFont="1" applyFill="1" applyBorder="1" applyAlignment="1">
      <alignment horizontal="left" vertical="top"/>
      <protection/>
    </xf>
    <xf numFmtId="0" fontId="3" fillId="0" borderId="15" xfId="508" applyNumberFormat="1" applyFont="1" applyFill="1" applyBorder="1" applyAlignment="1" applyProtection="1" quotePrefix="1">
      <alignment vertical="top" wrapText="1"/>
      <protection/>
    </xf>
    <xf numFmtId="2" fontId="0" fillId="0" borderId="15" xfId="508" applyNumberFormat="1" applyFont="1" applyFill="1" applyBorder="1" applyAlignment="1" applyProtection="1">
      <alignment horizontal="right" vertical="top"/>
      <protection/>
    </xf>
    <xf numFmtId="4" fontId="0" fillId="0" borderId="15" xfId="508" applyNumberFormat="1" applyFont="1" applyFill="1" applyBorder="1" applyAlignment="1" applyProtection="1">
      <alignment horizontal="center" vertical="top"/>
      <protection/>
    </xf>
    <xf numFmtId="43" fontId="52" fillId="0" borderId="0" xfId="319" applyFont="1" applyFill="1" applyBorder="1" applyAlignment="1">
      <alignment horizontal="center" vertical="top" wrapText="1"/>
    </xf>
    <xf numFmtId="0" fontId="0" fillId="0" borderId="0" xfId="0" applyAlignment="1">
      <alignment vertical="top"/>
    </xf>
    <xf numFmtId="0" fontId="0" fillId="0" borderId="0" xfId="0" applyFill="1" applyAlignment="1">
      <alignment vertical="top"/>
    </xf>
    <xf numFmtId="4" fontId="2" fillId="32" borderId="15" xfId="0" applyNumberFormat="1" applyFont="1" applyFill="1" applyBorder="1" applyAlignment="1" applyProtection="1">
      <alignment vertical="top"/>
      <protection/>
    </xf>
    <xf numFmtId="4" fontId="0" fillId="32" borderId="15" xfId="0" applyNumberFormat="1" applyFont="1" applyFill="1" applyBorder="1" applyAlignment="1" applyProtection="1">
      <alignment vertical="top"/>
      <protection/>
    </xf>
    <xf numFmtId="43" fontId="0" fillId="32" borderId="15" xfId="319" applyFont="1" applyFill="1" applyBorder="1" applyAlignment="1" applyProtection="1">
      <alignment horizontal="right" vertical="top" wrapText="1"/>
      <protection/>
    </xf>
    <xf numFmtId="213" fontId="0" fillId="32" borderId="15" xfId="476" applyNumberFormat="1" applyFont="1" applyFill="1" applyBorder="1" applyAlignment="1" applyProtection="1">
      <alignment horizontal="right" vertical="top" wrapText="1"/>
      <protection/>
    </xf>
    <xf numFmtId="212" fontId="0" fillId="32" borderId="15" xfId="476" applyNumberFormat="1" applyFont="1" applyFill="1" applyBorder="1" applyAlignment="1" applyProtection="1">
      <alignment horizontal="right" vertical="top" wrapText="1"/>
      <protection/>
    </xf>
    <xf numFmtId="4" fontId="0" fillId="32" borderId="15" xfId="476" applyNumberFormat="1" applyFont="1" applyFill="1" applyBorder="1" applyAlignment="1" applyProtection="1">
      <alignment horizontal="right" vertical="top" wrapText="1"/>
      <protection locked="0"/>
    </xf>
    <xf numFmtId="4" fontId="52" fillId="32" borderId="15" xfId="476" applyNumberFormat="1" applyFont="1" applyFill="1" applyBorder="1" applyAlignment="1" applyProtection="1">
      <alignment horizontal="right" vertical="top" wrapText="1"/>
      <protection locked="0"/>
    </xf>
    <xf numFmtId="181" fontId="3" fillId="32" borderId="15" xfId="476" applyNumberFormat="1" applyFont="1" applyFill="1" applyBorder="1" applyAlignment="1" applyProtection="1">
      <alignment horizontal="right" vertical="top" wrapText="1"/>
      <protection/>
    </xf>
    <xf numFmtId="1" fontId="3" fillId="32" borderId="15" xfId="0" applyNumberFormat="1" applyFont="1" applyFill="1" applyBorder="1" applyAlignment="1" applyProtection="1">
      <alignment vertical="top"/>
      <protection/>
    </xf>
    <xf numFmtId="212" fontId="0" fillId="32" borderId="15" xfId="570" applyNumberFormat="1" applyFont="1" applyFill="1" applyBorder="1" applyAlignment="1" applyProtection="1">
      <alignment horizontal="right" vertical="top"/>
      <protection/>
    </xf>
    <xf numFmtId="4" fontId="0" fillId="32" borderId="15" xfId="401" applyNumberFormat="1" applyFont="1" applyFill="1" applyBorder="1" applyAlignment="1" applyProtection="1">
      <alignment horizontal="right" wrapText="1"/>
      <protection/>
    </xf>
    <xf numFmtId="1" fontId="3" fillId="32" borderId="15" xfId="570" applyNumberFormat="1" applyFont="1" applyFill="1" applyBorder="1" applyAlignment="1" applyProtection="1">
      <alignment vertical="top"/>
      <protection/>
    </xf>
    <xf numFmtId="212" fontId="0" fillId="32" borderId="15" xfId="0" applyNumberFormat="1" applyFont="1" applyFill="1" applyBorder="1" applyAlignment="1" applyProtection="1">
      <alignment horizontal="right" vertical="top"/>
      <protection/>
    </xf>
    <xf numFmtId="1" fontId="3" fillId="32" borderId="15" xfId="570" applyNumberFormat="1" applyFont="1" applyFill="1" applyBorder="1" applyAlignment="1" applyProtection="1">
      <alignment horizontal="right" vertical="center"/>
      <protection/>
    </xf>
    <xf numFmtId="43" fontId="0" fillId="32" borderId="15" xfId="321" applyFont="1" applyFill="1" applyBorder="1" applyAlignment="1" applyProtection="1">
      <alignment horizontal="right" wrapText="1"/>
      <protection/>
    </xf>
    <xf numFmtId="43" fontId="0" fillId="32" borderId="15" xfId="321" applyFont="1" applyFill="1" applyBorder="1" applyAlignment="1" applyProtection="1">
      <alignment horizontal="right" vertical="center" wrapText="1"/>
      <protection/>
    </xf>
    <xf numFmtId="4" fontId="0" fillId="32" borderId="15" xfId="321" applyNumberFormat="1" applyFont="1" applyFill="1" applyBorder="1" applyAlignment="1" applyProtection="1">
      <alignment horizontal="right" wrapText="1"/>
      <protection locked="0"/>
    </xf>
    <xf numFmtId="181" fontId="3" fillId="32" borderId="15" xfId="570" applyNumberFormat="1" applyFont="1" applyFill="1" applyBorder="1" applyAlignment="1" applyProtection="1">
      <alignment horizontal="right" vertical="top"/>
      <protection/>
    </xf>
    <xf numFmtId="43" fontId="0" fillId="32" borderId="15" xfId="321" applyFont="1" applyFill="1" applyBorder="1" applyAlignment="1" applyProtection="1">
      <alignment horizontal="right" vertical="top" wrapText="1"/>
      <protection/>
    </xf>
    <xf numFmtId="0" fontId="0" fillId="3" borderId="0" xfId="0" applyFill="1" applyAlignment="1">
      <alignment vertical="top"/>
    </xf>
    <xf numFmtId="0" fontId="0" fillId="32" borderId="0" xfId="0" applyFill="1" applyAlignment="1">
      <alignment vertical="top"/>
    </xf>
    <xf numFmtId="0" fontId="3" fillId="32" borderId="15" xfId="508" applyNumberFormat="1" applyFont="1" applyFill="1" applyBorder="1" applyAlignment="1" applyProtection="1">
      <alignment vertical="center"/>
      <protection/>
    </xf>
    <xf numFmtId="2" fontId="0" fillId="32" borderId="15" xfId="508" applyNumberFormat="1" applyFont="1" applyFill="1" applyBorder="1" applyAlignment="1" applyProtection="1">
      <alignment vertical="center"/>
      <protection/>
    </xf>
    <xf numFmtId="4" fontId="0" fillId="32" borderId="15" xfId="508" applyNumberFormat="1" applyFont="1" applyFill="1" applyBorder="1" applyAlignment="1" applyProtection="1">
      <alignment horizontal="center" vertical="center"/>
      <protection/>
    </xf>
    <xf numFmtId="0" fontId="0" fillId="32" borderId="15" xfId="508" applyNumberFormat="1" applyFont="1" applyFill="1" applyBorder="1" applyAlignment="1" applyProtection="1">
      <alignment vertical="top" wrapText="1"/>
      <protection/>
    </xf>
    <xf numFmtId="2" fontId="0" fillId="32" borderId="15" xfId="508" applyNumberFormat="1" applyFont="1" applyFill="1" applyBorder="1" applyAlignment="1" applyProtection="1">
      <alignment horizontal="right" vertical="top"/>
      <protection/>
    </xf>
    <xf numFmtId="4" fontId="0" fillId="32" borderId="15" xfId="508" applyNumberFormat="1" applyFont="1" applyFill="1" applyBorder="1" applyAlignment="1" applyProtection="1">
      <alignment horizontal="center" vertical="top"/>
      <protection/>
    </xf>
    <xf numFmtId="0" fontId="3" fillId="32" borderId="15" xfId="508" applyNumberFormat="1" applyFont="1" applyFill="1" applyBorder="1" applyAlignment="1" applyProtection="1">
      <alignment vertical="top"/>
      <protection/>
    </xf>
    <xf numFmtId="181" fontId="1" fillId="32" borderId="15" xfId="0" applyNumberFormat="1" applyFont="1" applyFill="1" applyBorder="1" applyAlignment="1" applyProtection="1">
      <alignment horizontal="right" vertical="top" wrapText="1"/>
      <protection/>
    </xf>
    <xf numFmtId="0" fontId="0" fillId="32" borderId="15" xfId="508" applyNumberFormat="1" applyFont="1" applyFill="1" applyBorder="1" applyAlignment="1" applyProtection="1">
      <alignment vertical="center" wrapText="1"/>
      <protection/>
    </xf>
    <xf numFmtId="4" fontId="0" fillId="32" borderId="15" xfId="508" applyNumberFormat="1" applyFont="1" applyFill="1" applyBorder="1" applyAlignment="1" applyProtection="1">
      <alignment horizontal="right"/>
      <protection/>
    </xf>
    <xf numFmtId="0" fontId="0" fillId="32" borderId="15" xfId="508" applyNumberFormat="1" applyFont="1" applyFill="1" applyBorder="1" applyAlignment="1" applyProtection="1">
      <alignment vertical="top"/>
      <protection/>
    </xf>
    <xf numFmtId="4" fontId="0" fillId="32" borderId="15" xfId="508" applyNumberFormat="1" applyFont="1" applyFill="1" applyBorder="1" applyAlignment="1" applyProtection="1">
      <alignment horizontal="right" vertical="center"/>
      <protection/>
    </xf>
    <xf numFmtId="212" fontId="0" fillId="32" borderId="15" xfId="0" applyNumberFormat="1" applyFont="1" applyFill="1" applyBorder="1" applyAlignment="1" applyProtection="1">
      <alignment vertical="top" wrapText="1"/>
      <protection/>
    </xf>
    <xf numFmtId="212" fontId="0" fillId="32" borderId="15" xfId="0" applyNumberFormat="1" applyFont="1" applyFill="1" applyBorder="1" applyAlignment="1" applyProtection="1">
      <alignment vertical="center" wrapText="1"/>
      <protection/>
    </xf>
    <xf numFmtId="212" fontId="2" fillId="32" borderId="15" xfId="0" applyNumberFormat="1" applyFont="1" applyFill="1" applyBorder="1" applyAlignment="1" applyProtection="1">
      <alignment vertical="center" wrapText="1"/>
      <protection/>
    </xf>
    <xf numFmtId="188" fontId="0" fillId="32" borderId="15" xfId="0" applyNumberFormat="1" applyFont="1" applyFill="1" applyBorder="1" applyAlignment="1" applyProtection="1">
      <alignment horizontal="right" vertical="center"/>
      <protection/>
    </xf>
    <xf numFmtId="39" fontId="52" fillId="32" borderId="15" xfId="0" applyNumberFormat="1" applyFont="1" applyFill="1" applyBorder="1" applyAlignment="1" applyProtection="1">
      <alignment horizontal="right" vertical="center"/>
      <protection locked="0"/>
    </xf>
    <xf numFmtId="39" fontId="0" fillId="32" borderId="15" xfId="0" applyNumberFormat="1" applyFont="1" applyFill="1" applyBorder="1" applyAlignment="1" applyProtection="1">
      <alignment horizontal="right" vertical="center" wrapText="1"/>
      <protection locked="0"/>
    </xf>
    <xf numFmtId="173" fontId="52" fillId="32" borderId="15" xfId="321" applyNumberFormat="1" applyFont="1" applyFill="1" applyBorder="1" applyAlignment="1" applyProtection="1">
      <alignment/>
      <protection locked="0"/>
    </xf>
    <xf numFmtId="173" fontId="0" fillId="32" borderId="15" xfId="321" applyNumberFormat="1" applyFont="1" applyFill="1" applyBorder="1" applyAlignment="1" applyProtection="1">
      <alignment/>
      <protection locked="0"/>
    </xf>
    <xf numFmtId="0" fontId="0" fillId="0" borderId="0" xfId="0" applyFont="1" applyFill="1" applyAlignment="1">
      <alignment vertical="top"/>
    </xf>
    <xf numFmtId="4" fontId="0" fillId="41" borderId="15" xfId="323" applyNumberFormat="1" applyFont="1" applyFill="1" applyBorder="1" applyAlignment="1" applyProtection="1">
      <alignment horizontal="right" vertical="top" wrapText="1"/>
      <protection/>
    </xf>
    <xf numFmtId="43" fontId="0" fillId="41" borderId="15" xfId="323" applyFont="1" applyFill="1" applyBorder="1" applyAlignment="1" applyProtection="1">
      <alignment horizontal="center" vertical="top"/>
      <protection/>
    </xf>
    <xf numFmtId="0" fontId="0" fillId="42" borderId="0" xfId="0" applyFill="1" applyAlignment="1">
      <alignment vertical="top"/>
    </xf>
    <xf numFmtId="43" fontId="0" fillId="32" borderId="16" xfId="319" applyFont="1" applyFill="1" applyBorder="1" applyAlignment="1" applyProtection="1">
      <alignment horizontal="right" vertical="top" wrapText="1"/>
      <protection/>
    </xf>
    <xf numFmtId="0" fontId="1" fillId="42" borderId="15" xfId="508" applyNumberFormat="1" applyFont="1" applyFill="1" applyBorder="1" applyAlignment="1" applyProtection="1" quotePrefix="1">
      <alignment vertical="top" wrapText="1"/>
      <protection/>
    </xf>
    <xf numFmtId="0" fontId="1" fillId="42" borderId="15" xfId="508" applyNumberFormat="1" applyFont="1" applyFill="1" applyBorder="1" applyAlignment="1" applyProtection="1" quotePrefix="1">
      <alignment horizontal="center" vertical="top" wrapText="1"/>
      <protection/>
    </xf>
    <xf numFmtId="4" fontId="0" fillId="0" borderId="15" xfId="0" applyNumberFormat="1" applyFont="1" applyBorder="1" applyAlignment="1" applyProtection="1">
      <alignment vertical="top"/>
      <protection locked="0"/>
    </xf>
    <xf numFmtId="43" fontId="0" fillId="43" borderId="15" xfId="321" applyFont="1" applyFill="1" applyBorder="1" applyAlignment="1" applyProtection="1">
      <alignment horizontal="right" vertical="center" wrapText="1"/>
      <protection locked="0"/>
    </xf>
    <xf numFmtId="4" fontId="0" fillId="32" borderId="15" xfId="401" applyNumberFormat="1" applyFont="1" applyFill="1" applyBorder="1" applyAlignment="1" applyProtection="1">
      <alignment horizontal="right" vertical="center" wrapText="1"/>
      <protection/>
    </xf>
    <xf numFmtId="0" fontId="39" fillId="32" borderId="0" xfId="577" applyFont="1" applyFill="1" applyBorder="1" applyAlignment="1">
      <alignment horizontal="center" vertical="top" wrapText="1"/>
      <protection/>
    </xf>
    <xf numFmtId="0" fontId="3" fillId="32" borderId="0" xfId="0" applyFont="1" applyFill="1" applyBorder="1" applyAlignment="1" applyProtection="1">
      <alignment horizontal="center" vertical="top"/>
      <protection locked="0"/>
    </xf>
    <xf numFmtId="43" fontId="42" fillId="32" borderId="0" xfId="319" applyFont="1" applyFill="1" applyBorder="1" applyAlignment="1" applyProtection="1">
      <alignment horizontal="center" vertical="top"/>
      <protection locked="0"/>
    </xf>
    <xf numFmtId="0" fontId="0" fillId="32" borderId="0" xfId="0" applyFont="1" applyFill="1" applyBorder="1" applyAlignment="1" applyProtection="1" quotePrefix="1">
      <alignment horizontal="left" vertical="top"/>
      <protection locked="0"/>
    </xf>
    <xf numFmtId="0" fontId="0" fillId="32" borderId="0" xfId="0" applyFont="1" applyFill="1" applyBorder="1" applyAlignment="1" applyProtection="1">
      <alignment vertical="top"/>
      <protection locked="0"/>
    </xf>
    <xf numFmtId="4" fontId="0" fillId="32" borderId="0" xfId="0" applyNumberFormat="1" applyFont="1" applyFill="1" applyBorder="1" applyAlignment="1" applyProtection="1">
      <alignment vertical="top"/>
      <protection locked="0"/>
    </xf>
    <xf numFmtId="43" fontId="52" fillId="32" borderId="0" xfId="319"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wrapText="1"/>
      <protection locked="0"/>
    </xf>
    <xf numFmtId="0" fontId="0" fillId="32" borderId="0" xfId="0" applyFont="1" applyFill="1" applyBorder="1" applyAlignment="1" applyProtection="1">
      <alignment horizontal="left" vertical="top" wrapText="1"/>
      <protection locked="0"/>
    </xf>
    <xf numFmtId="0" fontId="0" fillId="32" borderId="0" xfId="0" applyFont="1" applyFill="1" applyBorder="1" applyAlignment="1" applyProtection="1" quotePrefix="1">
      <alignment horizontal="left" vertical="top" wrapText="1"/>
      <protection locked="0"/>
    </xf>
    <xf numFmtId="0" fontId="0" fillId="32" borderId="0" xfId="0" applyFont="1" applyFill="1" applyBorder="1" applyAlignment="1" applyProtection="1">
      <alignment horizontal="left" vertical="top"/>
      <protection locked="0"/>
    </xf>
    <xf numFmtId="4" fontId="0" fillId="32" borderId="0" xfId="0" applyNumberFormat="1" applyFont="1" applyFill="1" applyBorder="1" applyAlignment="1" applyProtection="1" quotePrefix="1">
      <alignment vertical="top"/>
      <protection locked="0"/>
    </xf>
    <xf numFmtId="43" fontId="0" fillId="32" borderId="0" xfId="319" applyFont="1" applyFill="1" applyAlignment="1" applyProtection="1">
      <alignment horizontal="center" vertical="top" wrapText="1"/>
      <protection locked="0"/>
    </xf>
    <xf numFmtId="0" fontId="3" fillId="32" borderId="0" xfId="0" applyFont="1" applyFill="1" applyAlignment="1" applyProtection="1">
      <alignment vertical="top" wrapText="1"/>
      <protection locked="0"/>
    </xf>
    <xf numFmtId="0" fontId="3" fillId="32" borderId="0" xfId="0" applyFont="1" applyFill="1" applyBorder="1" applyAlignment="1" applyProtection="1">
      <alignment horizontal="center" vertical="top"/>
      <protection locked="0"/>
    </xf>
    <xf numFmtId="0" fontId="34" fillId="32" borderId="17" xfId="0" applyFont="1" applyFill="1" applyBorder="1" applyAlignment="1" applyProtection="1">
      <alignment horizontal="center" vertical="top"/>
      <protection locked="0"/>
    </xf>
    <xf numFmtId="4" fontId="34" fillId="32" borderId="17" xfId="0" applyNumberFormat="1" applyFont="1" applyFill="1" applyBorder="1" applyAlignment="1" applyProtection="1">
      <alignment horizontal="center" vertical="top"/>
      <protection locked="0"/>
    </xf>
    <xf numFmtId="43" fontId="34" fillId="32" borderId="17" xfId="319" applyFont="1" applyFill="1" applyBorder="1" applyAlignment="1" applyProtection="1">
      <alignment horizontal="center" vertical="top"/>
      <protection locked="0"/>
    </xf>
    <xf numFmtId="0" fontId="0" fillId="32" borderId="18" xfId="0" applyFill="1" applyBorder="1" applyAlignment="1" applyProtection="1">
      <alignment vertical="top"/>
      <protection locked="0"/>
    </xf>
    <xf numFmtId="4" fontId="0" fillId="32" borderId="15" xfId="0" applyNumberFormat="1" applyFont="1" applyFill="1" applyBorder="1" applyAlignment="1" applyProtection="1">
      <alignment horizontal="right" wrapText="1"/>
      <protection locked="0"/>
    </xf>
    <xf numFmtId="4" fontId="0" fillId="32" borderId="15" xfId="0" applyNumberFormat="1" applyFont="1" applyFill="1" applyBorder="1" applyAlignment="1" applyProtection="1">
      <alignment horizontal="right" vertical="center" wrapText="1"/>
      <protection locked="0"/>
    </xf>
    <xf numFmtId="173" fontId="0" fillId="32" borderId="15" xfId="319" applyNumberFormat="1" applyFont="1" applyFill="1" applyBorder="1" applyAlignment="1" applyProtection="1">
      <alignment horizontal="right" vertical="center" wrapText="1"/>
      <protection locked="0"/>
    </xf>
    <xf numFmtId="185" fontId="52" fillId="42" borderId="15" xfId="321" applyNumberFormat="1" applyFont="1" applyFill="1" applyBorder="1" applyAlignment="1" applyProtection="1">
      <alignment horizontal="right" vertical="center"/>
      <protection locked="0"/>
    </xf>
    <xf numFmtId="0" fontId="0" fillId="32" borderId="15" xfId="0" applyFill="1" applyBorder="1" applyAlignment="1" applyProtection="1">
      <alignment vertical="top"/>
      <protection locked="0"/>
    </xf>
    <xf numFmtId="211" fontId="52" fillId="0" borderId="15" xfId="383" applyNumberFormat="1" applyFont="1" applyFill="1" applyBorder="1" applyAlignment="1" applyProtection="1">
      <alignment vertical="top"/>
      <protection locked="0"/>
    </xf>
    <xf numFmtId="2" fontId="52" fillId="0" borderId="15" xfId="491" applyNumberFormat="1" applyFont="1" applyFill="1" applyBorder="1" applyAlignment="1" applyProtection="1">
      <alignment vertical="center"/>
      <protection locked="0"/>
    </xf>
    <xf numFmtId="43" fontId="52" fillId="32" borderId="15" xfId="383" applyFont="1" applyFill="1" applyBorder="1" applyAlignment="1" applyProtection="1">
      <alignment vertical="center"/>
      <protection locked="0"/>
    </xf>
    <xf numFmtId="43" fontId="0" fillId="32" borderId="15" xfId="383" applyFont="1" applyFill="1" applyBorder="1" applyAlignment="1" applyProtection="1">
      <alignment horizontal="right" vertical="center" wrapText="1"/>
      <protection locked="0"/>
    </xf>
    <xf numFmtId="43" fontId="52" fillId="32" borderId="15" xfId="383" applyFont="1" applyFill="1" applyBorder="1" applyAlignment="1" applyProtection="1">
      <alignment vertical="top"/>
      <protection locked="0"/>
    </xf>
    <xf numFmtId="4" fontId="0" fillId="41" borderId="15" xfId="0" applyNumberFormat="1" applyFont="1" applyFill="1" applyBorder="1" applyAlignment="1" applyProtection="1">
      <alignment horizontal="right" vertical="center"/>
      <protection locked="0"/>
    </xf>
    <xf numFmtId="43" fontId="0" fillId="41" borderId="15" xfId="383" applyFont="1" applyFill="1" applyBorder="1" applyAlignment="1" applyProtection="1">
      <alignment horizontal="right" vertical="top" wrapText="1"/>
      <protection locked="0"/>
    </xf>
    <xf numFmtId="43" fontId="0" fillId="41" borderId="15" xfId="383" applyFont="1" applyFill="1" applyBorder="1" applyAlignment="1" applyProtection="1">
      <alignment vertical="top"/>
      <protection locked="0"/>
    </xf>
    <xf numFmtId="4" fontId="0" fillId="32" borderId="15" xfId="0" applyNumberFormat="1" applyFont="1" applyFill="1" applyBorder="1" applyAlignment="1" applyProtection="1">
      <alignment/>
      <protection locked="0"/>
    </xf>
    <xf numFmtId="4" fontId="52" fillId="32" borderId="15" xfId="0" applyNumberFormat="1" applyFont="1" applyFill="1" applyBorder="1" applyAlignment="1" applyProtection="1">
      <alignment vertical="center"/>
      <protection locked="0"/>
    </xf>
    <xf numFmtId="43" fontId="42" fillId="42" borderId="15" xfId="383" applyFont="1" applyFill="1" applyBorder="1" applyAlignment="1" applyProtection="1" quotePrefix="1">
      <alignment vertical="top" wrapText="1"/>
      <protection locked="0"/>
    </xf>
    <xf numFmtId="43" fontId="0" fillId="32" borderId="15" xfId="383" applyFont="1" applyFill="1" applyBorder="1" applyAlignment="1" applyProtection="1">
      <alignment horizontal="right" wrapText="1"/>
      <protection locked="0"/>
    </xf>
    <xf numFmtId="4" fontId="0" fillId="32" borderId="15" xfId="0" applyNumberFormat="1" applyFont="1" applyFill="1" applyBorder="1" applyAlignment="1" applyProtection="1">
      <alignment vertical="center"/>
      <protection locked="0"/>
    </xf>
    <xf numFmtId="173" fontId="52" fillId="32" borderId="19" xfId="0" applyNumberFormat="1" applyFont="1" applyFill="1" applyBorder="1" applyAlignment="1" applyProtection="1">
      <alignment horizontal="right" vertical="top"/>
      <protection locked="0"/>
    </xf>
    <xf numFmtId="173" fontId="52" fillId="32" borderId="15" xfId="0" applyNumberFormat="1" applyFont="1" applyFill="1" applyBorder="1" applyAlignment="1" applyProtection="1">
      <alignment horizontal="right"/>
      <protection locked="0"/>
    </xf>
    <xf numFmtId="4" fontId="0" fillId="32" borderId="15" xfId="369" applyNumberFormat="1" applyFont="1" applyFill="1" applyBorder="1" applyAlignment="1" applyProtection="1">
      <alignment horizontal="right" wrapText="1"/>
      <protection locked="0"/>
    </xf>
    <xf numFmtId="4" fontId="0" fillId="32" borderId="15" xfId="369" applyNumberFormat="1" applyFont="1" applyFill="1" applyBorder="1" applyAlignment="1" applyProtection="1">
      <alignment horizontal="right" vertical="top" wrapText="1"/>
      <protection locked="0"/>
    </xf>
    <xf numFmtId="4" fontId="0" fillId="32" borderId="19" xfId="369" applyNumberFormat="1" applyFont="1" applyFill="1" applyBorder="1" applyAlignment="1" applyProtection="1">
      <alignment vertical="top"/>
      <protection locked="0"/>
    </xf>
    <xf numFmtId="4" fontId="0" fillId="41" borderId="15" xfId="347" applyNumberFormat="1" applyFont="1" applyFill="1" applyBorder="1" applyAlignment="1" applyProtection="1">
      <alignment horizontal="right" vertical="top" wrapText="1"/>
      <protection locked="0"/>
    </xf>
    <xf numFmtId="4" fontId="0" fillId="32" borderId="15" xfId="347" applyNumberFormat="1" applyFont="1" applyFill="1" applyBorder="1" applyAlignment="1" applyProtection="1">
      <alignment horizontal="right" vertical="center" wrapText="1"/>
      <protection locked="0"/>
    </xf>
    <xf numFmtId="4" fontId="0" fillId="32" borderId="15" xfId="369" applyNumberFormat="1" applyFont="1" applyFill="1" applyBorder="1" applyAlignment="1" applyProtection="1">
      <alignment horizontal="right" vertical="center" wrapText="1"/>
      <protection locked="0"/>
    </xf>
    <xf numFmtId="4" fontId="0" fillId="32" borderId="15" xfId="401" applyNumberFormat="1" applyFont="1" applyFill="1" applyBorder="1" applyAlignment="1" applyProtection="1">
      <alignment horizontal="right" vertical="top"/>
      <protection locked="0"/>
    </xf>
    <xf numFmtId="173" fontId="0" fillId="32" borderId="15" xfId="0" applyNumberFormat="1" applyFont="1" applyFill="1" applyBorder="1" applyAlignment="1" applyProtection="1">
      <alignment horizontal="right"/>
      <protection locked="0"/>
    </xf>
    <xf numFmtId="173" fontId="52" fillId="32" borderId="19" xfId="0" applyNumberFormat="1" applyFont="1" applyFill="1" applyBorder="1" applyAlignment="1" applyProtection="1">
      <alignment horizontal="right"/>
      <protection locked="0"/>
    </xf>
    <xf numFmtId="4" fontId="0" fillId="32" borderId="15" xfId="0" applyNumberFormat="1" applyFont="1" applyFill="1" applyBorder="1" applyAlignment="1" applyProtection="1">
      <alignment/>
      <protection locked="0"/>
    </xf>
    <xf numFmtId="4" fontId="0" fillId="32" borderId="15" xfId="0" applyNumberFormat="1" applyFont="1" applyFill="1" applyBorder="1" applyAlignment="1" applyProtection="1">
      <alignment horizontal="right"/>
      <protection locked="0"/>
    </xf>
    <xf numFmtId="4" fontId="0" fillId="32" borderId="16" xfId="0" applyNumberFormat="1" applyFont="1" applyFill="1" applyBorder="1" applyAlignment="1" applyProtection="1">
      <alignment/>
      <protection locked="0"/>
    </xf>
    <xf numFmtId="4" fontId="52" fillId="32" borderId="15" xfId="573" applyNumberFormat="1" applyFont="1" applyFill="1" applyBorder="1" applyAlignment="1" applyProtection="1">
      <alignment vertical="center"/>
      <protection locked="0"/>
    </xf>
    <xf numFmtId="4" fontId="0" fillId="32" borderId="15" xfId="573" applyNumberFormat="1" applyFont="1" applyFill="1" applyBorder="1" applyAlignment="1" applyProtection="1">
      <alignment vertical="center"/>
      <protection locked="0"/>
    </xf>
    <xf numFmtId="173" fontId="52" fillId="3" borderId="15" xfId="0" applyNumberFormat="1" applyFont="1" applyFill="1" applyBorder="1" applyAlignment="1" applyProtection="1">
      <alignment horizontal="right"/>
      <protection locked="0"/>
    </xf>
    <xf numFmtId="185" fontId="52" fillId="32" borderId="15" xfId="321" applyNumberFormat="1" applyFont="1" applyFill="1" applyBorder="1" applyAlignment="1" applyProtection="1">
      <alignment horizontal="right" vertical="center" wrapText="1"/>
      <protection locked="0"/>
    </xf>
    <xf numFmtId="0" fontId="28" fillId="32" borderId="15" xfId="0" applyFont="1" applyFill="1" applyBorder="1" applyAlignment="1" applyProtection="1">
      <alignment vertical="top" wrapText="1"/>
      <protection locked="0"/>
    </xf>
    <xf numFmtId="0" fontId="52" fillId="32" borderId="15" xfId="0" applyFont="1" applyFill="1" applyBorder="1" applyAlignment="1" applyProtection="1">
      <alignment vertical="top" wrapText="1"/>
      <protection locked="0"/>
    </xf>
    <xf numFmtId="185" fontId="0" fillId="0" borderId="15" xfId="321" applyNumberFormat="1" applyFont="1" applyFill="1" applyBorder="1" applyAlignment="1" applyProtection="1">
      <alignment horizontal="right" vertical="center" wrapText="1"/>
      <protection locked="0"/>
    </xf>
    <xf numFmtId="185" fontId="0" fillId="32" borderId="15" xfId="321" applyNumberFormat="1" applyFont="1" applyFill="1" applyBorder="1" applyAlignment="1" applyProtection="1">
      <alignment horizontal="right" vertical="center" wrapText="1"/>
      <protection locked="0"/>
    </xf>
    <xf numFmtId="4" fontId="0" fillId="32" borderId="15" xfId="401" applyNumberFormat="1" applyFont="1" applyFill="1" applyBorder="1" applyAlignment="1" applyProtection="1">
      <alignment horizontal="right" wrapText="1"/>
      <protection locked="0"/>
    </xf>
    <xf numFmtId="4" fontId="0" fillId="0" borderId="15" xfId="0" applyNumberFormat="1" applyFont="1" applyFill="1" applyBorder="1" applyAlignment="1" applyProtection="1">
      <alignment horizontal="right"/>
      <protection locked="0"/>
    </xf>
    <xf numFmtId="4" fontId="0" fillId="0" borderId="15" xfId="0" applyNumberFormat="1" applyFont="1" applyFill="1" applyBorder="1" applyAlignment="1" applyProtection="1">
      <alignment horizontal="right" vertical="center"/>
      <protection locked="0"/>
    </xf>
    <xf numFmtId="0" fontId="0" fillId="32" borderId="15" xfId="0" applyFont="1" applyFill="1" applyBorder="1" applyAlignment="1" applyProtection="1">
      <alignment vertical="top" wrapText="1"/>
      <protection locked="0"/>
    </xf>
    <xf numFmtId="185" fontId="0" fillId="32" borderId="16" xfId="321" applyNumberFormat="1" applyFont="1" applyFill="1" applyBorder="1" applyAlignment="1" applyProtection="1">
      <alignment horizontal="right" vertical="center" wrapText="1"/>
      <protection locked="0"/>
    </xf>
    <xf numFmtId="4" fontId="0" fillId="32" borderId="0" xfId="0" applyNumberFormat="1" applyFill="1" applyAlignment="1" applyProtection="1">
      <alignment vertical="center"/>
      <protection locked="0"/>
    </xf>
    <xf numFmtId="185" fontId="0" fillId="32" borderId="15" xfId="321" applyNumberFormat="1" applyFont="1" applyFill="1" applyBorder="1" applyAlignment="1" applyProtection="1">
      <alignment horizontal="right" wrapText="1"/>
      <protection locked="0"/>
    </xf>
    <xf numFmtId="4" fontId="52" fillId="32" borderId="15" xfId="401" applyNumberFormat="1" applyFont="1" applyFill="1" applyBorder="1" applyAlignment="1" applyProtection="1">
      <alignment horizontal="right" wrapText="1"/>
      <protection locked="0"/>
    </xf>
    <xf numFmtId="4" fontId="52" fillId="32" borderId="15" xfId="401" applyNumberFormat="1" applyFont="1" applyFill="1" applyBorder="1" applyAlignment="1" applyProtection="1">
      <alignment horizontal="right" vertical="top" wrapText="1"/>
      <protection locked="0"/>
    </xf>
    <xf numFmtId="4" fontId="0" fillId="32" borderId="15" xfId="0" applyNumberFormat="1" applyFont="1" applyFill="1" applyBorder="1" applyAlignment="1" applyProtection="1">
      <alignment vertical="top" wrapText="1"/>
      <protection locked="0"/>
    </xf>
    <xf numFmtId="43" fontId="52" fillId="43" borderId="15" xfId="321" applyFont="1" applyFill="1" applyBorder="1" applyAlignment="1" applyProtection="1">
      <alignment horizontal="right" wrapText="1"/>
      <protection locked="0"/>
    </xf>
    <xf numFmtId="43" fontId="0" fillId="32" borderId="15" xfId="321" applyFont="1" applyFill="1" applyBorder="1" applyAlignment="1" applyProtection="1">
      <alignment horizontal="right" vertical="center" wrapText="1"/>
      <protection locked="0"/>
    </xf>
    <xf numFmtId="43" fontId="52" fillId="32" borderId="15" xfId="321" applyFont="1" applyFill="1" applyBorder="1" applyAlignment="1" applyProtection="1">
      <alignment horizontal="right" vertical="center" wrapText="1"/>
      <protection locked="0"/>
    </xf>
    <xf numFmtId="43" fontId="0" fillId="32" borderId="15" xfId="321" applyFont="1" applyFill="1" applyBorder="1" applyAlignment="1" applyProtection="1">
      <alignment horizontal="right" wrapText="1"/>
      <protection locked="0"/>
    </xf>
    <xf numFmtId="43" fontId="52" fillId="32" borderId="15" xfId="321" applyFont="1" applyFill="1" applyBorder="1" applyAlignment="1" applyProtection="1">
      <alignment horizontal="right" wrapText="1"/>
      <protection locked="0"/>
    </xf>
    <xf numFmtId="43" fontId="0" fillId="32" borderId="15" xfId="321" applyFont="1" applyFill="1" applyBorder="1" applyAlignment="1" applyProtection="1">
      <alignment horizontal="right" vertical="top" wrapText="1"/>
      <protection locked="0"/>
    </xf>
    <xf numFmtId="4" fontId="42" fillId="32" borderId="15" xfId="0" applyNumberFormat="1" applyFont="1" applyFill="1" applyBorder="1" applyAlignment="1" applyProtection="1">
      <alignment horizontal="right"/>
      <protection locked="0"/>
    </xf>
    <xf numFmtId="4" fontId="0" fillId="0" borderId="15" xfId="351" applyNumberFormat="1" applyFont="1" applyFill="1" applyBorder="1" applyAlignment="1" applyProtection="1">
      <alignment horizontal="right" vertical="top"/>
      <protection locked="0"/>
    </xf>
    <xf numFmtId="4" fontId="0" fillId="0" borderId="15" xfId="351" applyNumberFormat="1" applyFont="1" applyFill="1" applyBorder="1" applyAlignment="1" applyProtection="1">
      <alignment horizontal="right" vertical="center"/>
      <protection locked="0"/>
    </xf>
    <xf numFmtId="2" fontId="0" fillId="32" borderId="15" xfId="0" applyNumberFormat="1" applyFill="1" applyBorder="1" applyAlignment="1" applyProtection="1">
      <alignment vertical="center"/>
      <protection locked="0"/>
    </xf>
    <xf numFmtId="0" fontId="0" fillId="44" borderId="16" xfId="0" applyFill="1" applyBorder="1" applyAlignment="1" applyProtection="1">
      <alignment vertical="top"/>
      <protection locked="0"/>
    </xf>
    <xf numFmtId="0" fontId="0" fillId="41" borderId="15" xfId="0" applyFill="1" applyBorder="1" applyAlignment="1" applyProtection="1">
      <alignment vertical="top"/>
      <protection locked="0"/>
    </xf>
    <xf numFmtId="4" fontId="0" fillId="41" borderId="15" xfId="0" applyNumberFormat="1" applyFont="1" applyFill="1" applyBorder="1" applyAlignment="1" applyProtection="1">
      <alignment vertical="top"/>
      <protection locked="0"/>
    </xf>
    <xf numFmtId="2" fontId="0" fillId="41" borderId="15" xfId="0" applyNumberFormat="1" applyFill="1" applyBorder="1" applyAlignment="1" applyProtection="1">
      <alignment vertical="top"/>
      <protection locked="0"/>
    </xf>
    <xf numFmtId="2" fontId="0" fillId="41" borderId="15" xfId="0" applyNumberFormat="1" applyFont="1" applyFill="1" applyBorder="1" applyAlignment="1" applyProtection="1">
      <alignment vertical="center"/>
      <protection locked="0"/>
    </xf>
    <xf numFmtId="2" fontId="0" fillId="41" borderId="15" xfId="0" applyNumberFormat="1" applyFont="1" applyFill="1" applyBorder="1" applyAlignment="1" applyProtection="1">
      <alignment vertical="top"/>
      <protection locked="0"/>
    </xf>
    <xf numFmtId="0" fontId="0" fillId="41" borderId="15" xfId="0" applyFont="1" applyFill="1" applyBorder="1" applyAlignment="1" applyProtection="1">
      <alignment vertical="top"/>
      <protection locked="0"/>
    </xf>
    <xf numFmtId="2" fontId="0" fillId="41" borderId="15" xfId="0" applyNumberFormat="1" applyFont="1" applyFill="1" applyBorder="1" applyAlignment="1" applyProtection="1">
      <alignment horizontal="right" vertical="top"/>
      <protection locked="0"/>
    </xf>
    <xf numFmtId="4" fontId="67" fillId="41" borderId="15" xfId="0" applyNumberFormat="1" applyFont="1" applyFill="1" applyBorder="1" applyAlignment="1" applyProtection="1">
      <alignment horizontal="right" vertical="top"/>
      <protection locked="0"/>
    </xf>
    <xf numFmtId="4" fontId="0" fillId="41" borderId="15" xfId="0" applyNumberFormat="1" applyFont="1" applyFill="1" applyBorder="1" applyAlignment="1" applyProtection="1">
      <alignment horizontal="right" vertical="top"/>
      <protection locked="0"/>
    </xf>
    <xf numFmtId="4" fontId="0" fillId="41" borderId="15" xfId="0" applyNumberFormat="1" applyFill="1" applyBorder="1" applyAlignment="1" applyProtection="1">
      <alignment vertical="top"/>
      <protection locked="0"/>
    </xf>
    <xf numFmtId="4" fontId="0" fillId="41" borderId="15" xfId="0" applyNumberFormat="1" applyFill="1" applyBorder="1" applyAlignment="1" applyProtection="1">
      <alignment vertical="center"/>
      <protection locked="0"/>
    </xf>
    <xf numFmtId="0" fontId="0" fillId="44" borderId="20" xfId="0" applyFill="1" applyBorder="1" applyAlignment="1" applyProtection="1">
      <alignment horizontal="center" vertical="top"/>
      <protection locked="0"/>
    </xf>
    <xf numFmtId="4" fontId="0" fillId="32" borderId="15" xfId="0" applyNumberFormat="1" applyFill="1" applyBorder="1" applyAlignment="1" applyProtection="1">
      <alignment vertical="center"/>
      <protection locked="0"/>
    </xf>
    <xf numFmtId="185" fontId="52" fillId="32" borderId="15" xfId="321" applyNumberFormat="1" applyFont="1" applyFill="1" applyBorder="1" applyAlignment="1" applyProtection="1">
      <alignment horizontal="center" vertical="center" wrapText="1"/>
      <protection locked="0"/>
    </xf>
    <xf numFmtId="0" fontId="0" fillId="32" borderId="15" xfId="0" applyFill="1" applyBorder="1" applyAlignment="1" applyProtection="1">
      <alignment/>
      <protection locked="0"/>
    </xf>
    <xf numFmtId="4" fontId="0" fillId="32" borderId="15" xfId="0" applyNumberFormat="1" applyFill="1" applyBorder="1" applyAlignment="1" applyProtection="1">
      <alignment/>
      <protection locked="0"/>
    </xf>
    <xf numFmtId="2" fontId="0" fillId="32" borderId="15" xfId="0" applyNumberFormat="1" applyFill="1" applyBorder="1" applyAlignment="1" applyProtection="1">
      <alignment/>
      <protection locked="0"/>
    </xf>
    <xf numFmtId="4" fontId="0" fillId="32" borderId="16" xfId="0" applyNumberFormat="1" applyFill="1" applyBorder="1" applyAlignment="1" applyProtection="1">
      <alignment/>
      <protection locked="0"/>
    </xf>
    <xf numFmtId="4" fontId="0" fillId="32" borderId="16" xfId="0" applyNumberFormat="1" applyFont="1" applyFill="1" applyBorder="1" applyAlignment="1" applyProtection="1">
      <alignment/>
      <protection locked="0"/>
    </xf>
    <xf numFmtId="4" fontId="0" fillId="32" borderId="15" xfId="369" applyNumberFormat="1" applyFont="1" applyFill="1" applyBorder="1" applyAlignment="1" applyProtection="1">
      <alignment vertical="top"/>
      <protection locked="0"/>
    </xf>
    <xf numFmtId="4" fontId="0" fillId="32" borderId="15" xfId="347" applyNumberFormat="1" applyFont="1" applyFill="1" applyBorder="1" applyAlignment="1" applyProtection="1">
      <alignment horizontal="right" vertical="center"/>
      <protection locked="0"/>
    </xf>
    <xf numFmtId="4" fontId="0" fillId="32" borderId="15" xfId="347" applyNumberFormat="1" applyFont="1" applyFill="1" applyBorder="1" applyAlignment="1" applyProtection="1">
      <alignment horizontal="right" wrapText="1"/>
      <protection locked="0"/>
    </xf>
    <xf numFmtId="4" fontId="0" fillId="32" borderId="15" xfId="0" applyNumberFormat="1" applyFont="1" applyFill="1" applyBorder="1" applyAlignment="1" applyProtection="1">
      <alignment vertical="top"/>
      <protection locked="0"/>
    </xf>
    <xf numFmtId="4" fontId="0" fillId="32" borderId="15" xfId="0" applyNumberFormat="1" applyFont="1" applyFill="1" applyBorder="1" applyAlignment="1" applyProtection="1">
      <alignment horizontal="right" vertical="top"/>
      <protection locked="0"/>
    </xf>
    <xf numFmtId="4" fontId="0" fillId="32" borderId="15" xfId="347" applyNumberFormat="1" applyFont="1" applyFill="1" applyBorder="1" applyAlignment="1" applyProtection="1">
      <alignment horizontal="right" vertical="top" wrapText="1"/>
      <protection locked="0"/>
    </xf>
    <xf numFmtId="185" fontId="52" fillId="44" borderId="15" xfId="321" applyNumberFormat="1" applyFont="1" applyFill="1" applyBorder="1" applyAlignment="1" applyProtection="1">
      <alignment horizontal="right" vertical="center" wrapText="1"/>
      <protection locked="0"/>
    </xf>
    <xf numFmtId="0" fontId="52" fillId="32" borderId="15" xfId="0" applyFont="1" applyFill="1" applyBorder="1" applyAlignment="1" applyProtection="1">
      <alignment vertical="center"/>
      <protection locked="0"/>
    </xf>
    <xf numFmtId="188" fontId="52" fillId="32" borderId="15" xfId="0" applyNumberFormat="1" applyFont="1" applyFill="1" applyBorder="1" applyAlignment="1" applyProtection="1">
      <alignment vertical="center"/>
      <protection locked="0"/>
    </xf>
    <xf numFmtId="173" fontId="0" fillId="32" borderId="15" xfId="0" applyNumberFormat="1" applyFont="1" applyFill="1" applyBorder="1" applyAlignment="1" applyProtection="1">
      <alignment vertical="center"/>
      <protection locked="0"/>
    </xf>
    <xf numFmtId="0" fontId="42" fillId="44" borderId="16" xfId="0" applyFont="1" applyFill="1" applyBorder="1" applyAlignment="1" applyProtection="1">
      <alignment horizontal="center" vertical="center"/>
      <protection locked="0"/>
    </xf>
    <xf numFmtId="4" fontId="68" fillId="41" borderId="15" xfId="450" applyNumberFormat="1" applyFont="1" applyFill="1" applyBorder="1" applyAlignment="1" applyProtection="1">
      <alignment vertical="top"/>
      <protection locked="0"/>
    </xf>
    <xf numFmtId="4" fontId="69" fillId="41" borderId="15" xfId="0" applyNumberFormat="1" applyFont="1" applyFill="1" applyBorder="1" applyAlignment="1" applyProtection="1">
      <alignment vertical="top"/>
      <protection locked="0"/>
    </xf>
    <xf numFmtId="224" fontId="0" fillId="41" borderId="15" xfId="323" applyNumberFormat="1" applyFont="1" applyFill="1" applyBorder="1" applyAlignment="1" applyProtection="1">
      <alignment horizontal="right" vertical="top"/>
      <protection locked="0"/>
    </xf>
    <xf numFmtId="4" fontId="0" fillId="41" borderId="16" xfId="0" applyNumberFormat="1" applyFill="1" applyBorder="1" applyAlignment="1" applyProtection="1">
      <alignment vertical="top"/>
      <protection locked="0"/>
    </xf>
    <xf numFmtId="0" fontId="0" fillId="44" borderId="15" xfId="0" applyFill="1" applyBorder="1" applyAlignment="1" applyProtection="1">
      <alignment horizontal="center" vertical="top"/>
      <protection locked="0"/>
    </xf>
    <xf numFmtId="0" fontId="0" fillId="42" borderId="16" xfId="0" applyFill="1" applyBorder="1" applyAlignment="1" applyProtection="1">
      <alignment horizontal="center" vertical="top"/>
      <protection locked="0"/>
    </xf>
    <xf numFmtId="43" fontId="52" fillId="32" borderId="15" xfId="319" applyFont="1" applyFill="1" applyBorder="1" applyAlignment="1" applyProtection="1">
      <alignment horizontal="center" vertical="top" wrapText="1"/>
      <protection locked="0"/>
    </xf>
    <xf numFmtId="43" fontId="0" fillId="32" borderId="15" xfId="319" applyFont="1" applyFill="1" applyBorder="1" applyAlignment="1" applyProtection="1">
      <alignment horizontal="right" vertical="top" wrapText="1"/>
      <protection locked="0"/>
    </xf>
    <xf numFmtId="185" fontId="0" fillId="32" borderId="15" xfId="319" applyNumberFormat="1" applyFont="1" applyFill="1" applyBorder="1" applyAlignment="1" applyProtection="1">
      <alignment horizontal="right" vertical="top" wrapText="1"/>
      <protection locked="0"/>
    </xf>
    <xf numFmtId="43" fontId="0" fillId="32" borderId="15" xfId="319" applyFont="1" applyFill="1" applyBorder="1" applyAlignment="1" applyProtection="1">
      <alignment horizontal="right" vertical="center" wrapText="1"/>
      <protection locked="0"/>
    </xf>
    <xf numFmtId="173" fontId="52" fillId="32" borderId="15" xfId="319" applyNumberFormat="1" applyFont="1" applyFill="1" applyBorder="1" applyAlignment="1" applyProtection="1">
      <alignment horizontal="right" vertical="top" wrapText="1"/>
      <protection locked="0"/>
    </xf>
    <xf numFmtId="173" fontId="0" fillId="32" borderId="15" xfId="319" applyNumberFormat="1" applyFont="1" applyFill="1" applyBorder="1" applyAlignment="1" applyProtection="1">
      <alignment horizontal="right" vertical="top" wrapText="1"/>
      <protection locked="0"/>
    </xf>
    <xf numFmtId="43" fontId="52" fillId="32" borderId="15" xfId="319" applyFont="1" applyFill="1" applyBorder="1" applyAlignment="1" applyProtection="1">
      <alignment horizontal="right" vertical="top" wrapText="1"/>
      <protection locked="0"/>
    </xf>
    <xf numFmtId="43" fontId="0" fillId="32" borderId="16" xfId="319" applyFont="1" applyFill="1" applyBorder="1" applyAlignment="1" applyProtection="1">
      <alignment horizontal="right" vertical="top" wrapText="1"/>
      <protection locked="0"/>
    </xf>
    <xf numFmtId="185" fontId="52" fillId="32" borderId="15" xfId="319" applyNumberFormat="1" applyFont="1" applyFill="1" applyBorder="1" applyAlignment="1" applyProtection="1">
      <alignment horizontal="right" vertical="top" wrapText="1"/>
      <protection locked="0"/>
    </xf>
    <xf numFmtId="173" fontId="0" fillId="32" borderId="15" xfId="476" applyNumberFormat="1" applyFont="1" applyFill="1" applyBorder="1" applyAlignment="1" applyProtection="1">
      <alignment horizontal="right" vertical="top" wrapText="1"/>
      <protection locked="0"/>
    </xf>
    <xf numFmtId="2" fontId="0" fillId="32" borderId="15" xfId="0" applyNumberFormat="1" applyFont="1" applyFill="1" applyBorder="1" applyAlignment="1" applyProtection="1">
      <alignment vertical="top" wrapText="1"/>
      <protection locked="0"/>
    </xf>
    <xf numFmtId="2" fontId="0" fillId="42" borderId="15" xfId="0" applyNumberFormat="1" applyFont="1" applyFill="1" applyBorder="1" applyAlignment="1" applyProtection="1">
      <alignment vertical="top" wrapText="1"/>
      <protection locked="0"/>
    </xf>
    <xf numFmtId="0" fontId="0" fillId="32" borderId="0" xfId="0" applyFont="1" applyFill="1" applyBorder="1" applyAlignment="1" applyProtection="1">
      <alignment horizontal="right" vertical="top"/>
      <protection locked="0"/>
    </xf>
    <xf numFmtId="0" fontId="3" fillId="32" borderId="0" xfId="0" applyFont="1" applyFill="1" applyBorder="1" applyAlignment="1" applyProtection="1">
      <alignment horizontal="right" vertical="top" wrapText="1"/>
      <protection locked="0"/>
    </xf>
    <xf numFmtId="4" fontId="0" fillId="32" borderId="0" xfId="0" applyNumberFormat="1" applyFont="1" applyFill="1" applyBorder="1" applyAlignment="1" applyProtection="1">
      <alignment horizontal="center" vertical="top"/>
      <protection locked="0"/>
    </xf>
    <xf numFmtId="4" fontId="3" fillId="32" borderId="0" xfId="433" applyNumberFormat="1" applyFont="1" applyFill="1" applyBorder="1" applyAlignment="1" applyProtection="1">
      <alignment vertical="top"/>
      <protection locked="0"/>
    </xf>
    <xf numFmtId="0" fontId="3" fillId="0" borderId="15" xfId="0" applyFont="1" applyFill="1" applyBorder="1" applyAlignment="1" applyProtection="1">
      <alignment horizontal="center"/>
      <protection/>
    </xf>
    <xf numFmtId="190" fontId="3" fillId="32" borderId="15" xfId="0" applyNumberFormat="1" applyFont="1" applyFill="1" applyBorder="1" applyAlignment="1" applyProtection="1">
      <alignment horizontal="left" vertical="center" wrapText="1"/>
      <protection/>
    </xf>
    <xf numFmtId="4" fontId="0" fillId="32" borderId="15" xfId="0" applyNumberFormat="1" applyFont="1" applyFill="1" applyBorder="1" applyAlignment="1" applyProtection="1">
      <alignment horizontal="right" vertical="top" wrapText="1"/>
      <protection/>
    </xf>
    <xf numFmtId="189" fontId="0" fillId="32" borderId="21" xfId="0" applyNumberFormat="1" applyFont="1" applyFill="1" applyBorder="1" applyAlignment="1" applyProtection="1">
      <alignment horizontal="center" vertical="top"/>
      <protection/>
    </xf>
    <xf numFmtId="4" fontId="52" fillId="32" borderId="15" xfId="488" applyNumberFormat="1" applyFont="1" applyFill="1" applyBorder="1" applyAlignment="1" applyProtection="1">
      <alignment horizontal="right" vertical="top" wrapText="1"/>
      <protection/>
    </xf>
    <xf numFmtId="185" fontId="0" fillId="32" borderId="15" xfId="368" applyNumberFormat="1" applyFont="1" applyFill="1" applyBorder="1" applyAlignment="1" applyProtection="1">
      <alignment horizontal="right" vertical="top" wrapText="1"/>
      <protection/>
    </xf>
    <xf numFmtId="0" fontId="3" fillId="0" borderId="15" xfId="0" applyFont="1" applyFill="1" applyBorder="1" applyAlignment="1" applyProtection="1">
      <alignment horizontal="right"/>
      <protection/>
    </xf>
    <xf numFmtId="0" fontId="0" fillId="32" borderId="15" xfId="0" applyFont="1" applyFill="1" applyBorder="1" applyAlignment="1" applyProtection="1">
      <alignment horizontal="right"/>
      <protection/>
    </xf>
    <xf numFmtId="0" fontId="0" fillId="32" borderId="15" xfId="0" applyNumberFormat="1" applyFont="1" applyFill="1" applyBorder="1" applyAlignment="1" applyProtection="1">
      <alignment horizontal="left" wrapText="1"/>
      <protection/>
    </xf>
    <xf numFmtId="4" fontId="0" fillId="32" borderId="15" xfId="0" applyNumberFormat="1" applyFont="1" applyFill="1" applyBorder="1" applyAlignment="1" applyProtection="1">
      <alignment horizontal="right" wrapText="1"/>
      <protection/>
    </xf>
    <xf numFmtId="189" fontId="0" fillId="32" borderId="21" xfId="0" applyNumberFormat="1" applyFont="1" applyFill="1" applyBorder="1" applyAlignment="1" applyProtection="1">
      <alignment horizontal="center"/>
      <protection/>
    </xf>
    <xf numFmtId="0" fontId="0" fillId="32" borderId="15" xfId="0" applyFont="1" applyFill="1" applyBorder="1" applyAlignment="1" applyProtection="1">
      <alignment horizontal="right" vertical="top"/>
      <protection/>
    </xf>
    <xf numFmtId="4" fontId="0" fillId="32" borderId="15" xfId="0" applyNumberFormat="1" applyFont="1" applyFill="1" applyBorder="1" applyAlignment="1" applyProtection="1">
      <alignment horizontal="right" vertical="center" wrapText="1"/>
      <protection/>
    </xf>
    <xf numFmtId="189" fontId="0" fillId="32" borderId="21" xfId="0" applyNumberFormat="1" applyFont="1" applyFill="1" applyBorder="1" applyAlignment="1" applyProtection="1">
      <alignment horizontal="center" vertical="center"/>
      <protection/>
    </xf>
    <xf numFmtId="2" fontId="2" fillId="42" borderId="15" xfId="508" applyNumberFormat="1" applyFont="1" applyFill="1" applyBorder="1" applyAlignment="1" applyProtection="1">
      <alignment horizontal="right" vertical="center"/>
      <protection/>
    </xf>
    <xf numFmtId="39" fontId="1" fillId="42" borderId="15" xfId="508" applyFont="1" applyFill="1" applyBorder="1" applyAlignment="1" applyProtection="1">
      <alignment horizontal="center" vertical="center"/>
      <protection/>
    </xf>
    <xf numFmtId="4" fontId="2" fillId="42" borderId="15" xfId="508" applyNumberFormat="1" applyFont="1" applyFill="1" applyBorder="1" applyAlignment="1" applyProtection="1">
      <alignment vertical="center"/>
      <protection/>
    </xf>
    <xf numFmtId="39" fontId="2" fillId="42" borderId="15" xfId="508" applyFont="1" applyFill="1" applyBorder="1" applyAlignment="1" applyProtection="1">
      <alignment horizontal="center" vertical="center"/>
      <protection/>
    </xf>
    <xf numFmtId="0" fontId="0" fillId="32" borderId="15" xfId="0" applyFill="1" applyBorder="1" applyAlignment="1" applyProtection="1">
      <alignment vertical="top"/>
      <protection/>
    </xf>
    <xf numFmtId="0" fontId="3" fillId="0" borderId="15" xfId="508" applyNumberFormat="1" applyFont="1" applyFill="1" applyBorder="1" applyAlignment="1" applyProtection="1">
      <alignment horizontal="center" vertical="center"/>
      <protection/>
    </xf>
    <xf numFmtId="0" fontId="0" fillId="0" borderId="15" xfId="491" applyNumberFormat="1" applyFont="1" applyFill="1" applyBorder="1" applyAlignment="1" applyProtection="1">
      <alignment vertical="center"/>
      <protection/>
    </xf>
    <xf numFmtId="0" fontId="0" fillId="0" borderId="15" xfId="491" applyFont="1" applyFill="1" applyBorder="1" applyAlignment="1" applyProtection="1">
      <alignment vertical="center"/>
      <protection/>
    </xf>
    <xf numFmtId="2" fontId="0" fillId="0" borderId="15" xfId="491" applyNumberFormat="1" applyFont="1" applyFill="1" applyBorder="1" applyAlignment="1" applyProtection="1">
      <alignment vertical="center"/>
      <protection/>
    </xf>
    <xf numFmtId="0" fontId="0" fillId="32" borderId="15" xfId="508" applyNumberFormat="1" applyFont="1" applyFill="1" applyBorder="1" applyAlignment="1" applyProtection="1">
      <alignment vertical="center"/>
      <protection/>
    </xf>
    <xf numFmtId="0" fontId="0" fillId="32" borderId="15" xfId="508" applyNumberFormat="1" applyFont="1" applyFill="1" applyBorder="1" applyAlignment="1" applyProtection="1">
      <alignment horizontal="right" vertical="top"/>
      <protection/>
    </xf>
    <xf numFmtId="2" fontId="0" fillId="32" borderId="15" xfId="383" applyNumberFormat="1" applyFont="1" applyFill="1" applyBorder="1" applyAlignment="1" applyProtection="1">
      <alignment/>
      <protection/>
    </xf>
    <xf numFmtId="170" fontId="2" fillId="32" borderId="15" xfId="0" applyNumberFormat="1" applyFont="1" applyFill="1" applyBorder="1" applyAlignment="1" applyProtection="1">
      <alignment horizontal="center" vertical="center"/>
      <protection/>
    </xf>
    <xf numFmtId="4" fontId="0" fillId="41" borderId="15" xfId="0" applyNumberFormat="1" applyFont="1" applyFill="1" applyBorder="1" applyAlignment="1" applyProtection="1">
      <alignment horizontal="right" vertical="center"/>
      <protection/>
    </xf>
    <xf numFmtId="180" fontId="0" fillId="32" borderId="15" xfId="508" applyNumberFormat="1" applyFont="1" applyFill="1" applyBorder="1" applyAlignment="1" applyProtection="1">
      <alignment horizontal="right" vertical="center"/>
      <protection/>
    </xf>
    <xf numFmtId="173" fontId="0" fillId="41" borderId="15" xfId="467" applyNumberFormat="1" applyFill="1" applyBorder="1" applyAlignment="1" applyProtection="1">
      <alignment vertical="top" wrapText="1"/>
      <protection/>
    </xf>
    <xf numFmtId="170" fontId="0" fillId="32" borderId="15" xfId="0" applyNumberFormat="1" applyFont="1" applyFill="1" applyBorder="1" applyAlignment="1" applyProtection="1">
      <alignment horizontal="center" vertical="center"/>
      <protection/>
    </xf>
    <xf numFmtId="0" fontId="3" fillId="0" borderId="15" xfId="0" applyFont="1" applyBorder="1" applyAlignment="1" applyProtection="1">
      <alignment vertical="top" wrapText="1"/>
      <protection/>
    </xf>
    <xf numFmtId="4" fontId="0" fillId="0" borderId="15" xfId="508" applyNumberFormat="1" applyFont="1" applyBorder="1" applyAlignment="1" applyProtection="1">
      <alignment horizontal="right" vertical="top"/>
      <protection/>
    </xf>
    <xf numFmtId="170" fontId="0" fillId="0" borderId="15" xfId="0" applyNumberFormat="1" applyFont="1" applyBorder="1" applyAlignment="1" applyProtection="1">
      <alignment horizontal="center" vertical="top"/>
      <protection/>
    </xf>
    <xf numFmtId="180" fontId="0" fillId="32" borderId="15" xfId="508" applyNumberFormat="1" applyFont="1" applyFill="1" applyBorder="1" applyAlignment="1" applyProtection="1">
      <alignment horizontal="right" vertical="top"/>
      <protection/>
    </xf>
    <xf numFmtId="39" fontId="0" fillId="0" borderId="15" xfId="0" applyNumberFormat="1" applyFont="1" applyBorder="1" applyAlignment="1" applyProtection="1">
      <alignment horizontal="left" vertical="top" wrapText="1"/>
      <protection/>
    </xf>
    <xf numFmtId="39" fontId="3" fillId="0" borderId="15" xfId="0" applyNumberFormat="1" applyFont="1" applyBorder="1" applyAlignment="1" applyProtection="1">
      <alignment horizontal="left" vertical="top" wrapText="1"/>
      <protection/>
    </xf>
    <xf numFmtId="4" fontId="0" fillId="0" borderId="15" xfId="0" applyNumberFormat="1" applyFont="1" applyBorder="1" applyAlignment="1" applyProtection="1">
      <alignment vertical="top"/>
      <protection/>
    </xf>
    <xf numFmtId="4" fontId="0" fillId="0" borderId="15" xfId="508" applyNumberFormat="1" applyFont="1" applyBorder="1" applyAlignment="1" applyProtection="1">
      <alignment horizontal="center" vertical="top"/>
      <protection/>
    </xf>
    <xf numFmtId="0" fontId="0" fillId="0" borderId="15" xfId="0" applyFont="1" applyBorder="1" applyAlignment="1" applyProtection="1">
      <alignment vertical="top"/>
      <protection/>
    </xf>
    <xf numFmtId="2" fontId="0" fillId="0" borderId="15" xfId="383" applyNumberFormat="1" applyFont="1" applyFill="1" applyBorder="1" applyAlignment="1" applyProtection="1">
      <alignment vertical="top"/>
      <protection/>
    </xf>
    <xf numFmtId="4" fontId="0" fillId="0" borderId="15" xfId="0" applyNumberFormat="1" applyFont="1" applyBorder="1" applyAlignment="1" applyProtection="1">
      <alignment horizontal="center" vertical="top"/>
      <protection/>
    </xf>
    <xf numFmtId="0" fontId="3" fillId="32" borderId="15" xfId="0" applyFont="1" applyFill="1" applyBorder="1" applyAlignment="1" applyProtection="1">
      <alignment horizontal="center"/>
      <protection/>
    </xf>
    <xf numFmtId="0" fontId="42" fillId="32" borderId="15" xfId="0" applyFont="1" applyFill="1" applyBorder="1" applyAlignment="1" applyProtection="1">
      <alignment horizontal="justify"/>
      <protection/>
    </xf>
    <xf numFmtId="4" fontId="0" fillId="32" borderId="15" xfId="0" applyNumberFormat="1" applyFont="1" applyFill="1" applyBorder="1" applyAlignment="1" applyProtection="1">
      <alignment/>
      <protection/>
    </xf>
    <xf numFmtId="0" fontId="0" fillId="32" borderId="15" xfId="0" applyFont="1" applyFill="1" applyBorder="1" applyAlignment="1" applyProtection="1">
      <alignment/>
      <protection/>
    </xf>
    <xf numFmtId="0" fontId="0" fillId="32" borderId="15" xfId="0" applyFont="1" applyFill="1" applyBorder="1" applyAlignment="1" applyProtection="1">
      <alignment vertical="center" wrapText="1"/>
      <protection/>
    </xf>
    <xf numFmtId="4" fontId="0" fillId="32" borderId="15" xfId="0" applyNumberFormat="1" applyFont="1" applyFill="1" applyBorder="1" applyAlignment="1" applyProtection="1">
      <alignment vertical="center"/>
      <protection/>
    </xf>
    <xf numFmtId="4" fontId="2" fillId="32" borderId="15" xfId="0" applyNumberFormat="1" applyFont="1" applyFill="1" applyBorder="1" applyAlignment="1" applyProtection="1">
      <alignment vertical="center"/>
      <protection/>
    </xf>
    <xf numFmtId="0" fontId="3" fillId="32" borderId="15" xfId="0" applyFont="1" applyFill="1" applyBorder="1" applyAlignment="1" applyProtection="1">
      <alignment horizontal="center" vertical="center"/>
      <protection/>
    </xf>
    <xf numFmtId="0" fontId="3" fillId="32" borderId="15" xfId="0" applyFont="1" applyFill="1" applyBorder="1" applyAlignment="1" applyProtection="1">
      <alignment horizontal="left" vertical="center"/>
      <protection/>
    </xf>
    <xf numFmtId="0" fontId="37" fillId="32" borderId="15" xfId="0" applyNumberFormat="1" applyFont="1" applyFill="1" applyBorder="1" applyAlignment="1" applyProtection="1">
      <alignment horizontal="right" vertical="top"/>
      <protection/>
    </xf>
    <xf numFmtId="0" fontId="3" fillId="32" borderId="15" xfId="0" applyNumberFormat="1" applyFont="1" applyFill="1" applyBorder="1" applyAlignment="1" applyProtection="1">
      <alignment horizontal="center" vertical="top"/>
      <protection/>
    </xf>
    <xf numFmtId="173" fontId="37" fillId="32" borderId="19" xfId="0" applyNumberFormat="1" applyFont="1" applyFill="1" applyBorder="1" applyAlignment="1" applyProtection="1">
      <alignment vertical="top"/>
      <protection/>
    </xf>
    <xf numFmtId="0" fontId="37" fillId="32" borderId="19" xfId="0" applyNumberFormat="1" applyFont="1" applyFill="1" applyBorder="1" applyAlignment="1" applyProtection="1">
      <alignment horizontal="center" vertical="top"/>
      <protection/>
    </xf>
    <xf numFmtId="0" fontId="3" fillId="32" borderId="15" xfId="0" applyNumberFormat="1" applyFont="1" applyFill="1" applyBorder="1" applyAlignment="1" applyProtection="1">
      <alignment horizontal="right" vertical="top"/>
      <protection/>
    </xf>
    <xf numFmtId="0" fontId="3" fillId="32" borderId="15" xfId="0" applyNumberFormat="1" applyFont="1" applyFill="1" applyBorder="1" applyAlignment="1" applyProtection="1">
      <alignment horizontal="left" vertical="top"/>
      <protection/>
    </xf>
    <xf numFmtId="173" fontId="37" fillId="32" borderId="15" xfId="0" applyNumberFormat="1" applyFont="1" applyFill="1" applyBorder="1" applyAlignment="1" applyProtection="1">
      <alignment horizontal="right"/>
      <protection/>
    </xf>
    <xf numFmtId="0" fontId="37" fillId="32" borderId="15" xfId="0" applyNumberFormat="1" applyFont="1" applyFill="1" applyBorder="1" applyAlignment="1" applyProtection="1">
      <alignment horizontal="center"/>
      <protection/>
    </xf>
    <xf numFmtId="184" fontId="0" fillId="32" borderId="15" xfId="487" applyNumberFormat="1" applyFont="1" applyFill="1" applyBorder="1" applyAlignment="1" applyProtection="1">
      <alignment vertical="top" wrapText="1"/>
      <protection/>
    </xf>
    <xf numFmtId="0" fontId="0" fillId="32" borderId="15" xfId="487" applyFont="1" applyFill="1" applyBorder="1" applyAlignment="1" applyProtection="1">
      <alignment horizontal="left" vertical="top" wrapText="1"/>
      <protection/>
    </xf>
    <xf numFmtId="4" fontId="0" fillId="32" borderId="15" xfId="369" applyNumberFormat="1" applyFont="1" applyFill="1" applyBorder="1" applyAlignment="1" applyProtection="1">
      <alignment horizontal="right" wrapText="1"/>
      <protection/>
    </xf>
    <xf numFmtId="4" fontId="0" fillId="32" borderId="15" xfId="369" applyNumberFormat="1" applyFont="1" applyFill="1" applyBorder="1" applyAlignment="1" applyProtection="1">
      <alignment horizontal="right" vertical="top" wrapText="1"/>
      <protection/>
    </xf>
    <xf numFmtId="187" fontId="0" fillId="32" borderId="15" xfId="487" applyNumberFormat="1" applyFont="1" applyFill="1" applyBorder="1" applyAlignment="1" applyProtection="1">
      <alignment vertical="top" wrapText="1"/>
      <protection/>
    </xf>
    <xf numFmtId="0" fontId="0" fillId="32" borderId="15" xfId="487" applyFont="1" applyFill="1" applyBorder="1" applyAlignment="1" applyProtection="1">
      <alignment vertical="top" wrapText="1"/>
      <protection/>
    </xf>
    <xf numFmtId="173" fontId="0" fillId="32" borderId="15" xfId="487" applyNumberFormat="1" applyFont="1" applyFill="1" applyBorder="1" applyAlignment="1" applyProtection="1">
      <alignment horizontal="center" vertical="top" wrapText="1"/>
      <protection/>
    </xf>
    <xf numFmtId="0" fontId="0" fillId="32" borderId="15" xfId="0" applyFont="1" applyFill="1" applyBorder="1" applyAlignment="1" applyProtection="1">
      <alignment horizontal="left" vertical="top" wrapText="1"/>
      <protection/>
    </xf>
    <xf numFmtId="185" fontId="0" fillId="32" borderId="15" xfId="0" applyNumberFormat="1" applyFont="1" applyFill="1" applyBorder="1" applyAlignment="1" applyProtection="1">
      <alignment horizontal="right" vertical="center" wrapText="1"/>
      <protection/>
    </xf>
    <xf numFmtId="4" fontId="0" fillId="32" borderId="0" xfId="369" applyNumberFormat="1" applyFont="1" applyFill="1" applyBorder="1" applyAlignment="1" applyProtection="1">
      <alignment vertical="top" wrapText="1"/>
      <protection/>
    </xf>
    <xf numFmtId="2" fontId="0" fillId="32" borderId="15" xfId="487" applyNumberFormat="1" applyFont="1" applyFill="1" applyBorder="1" applyAlignment="1" applyProtection="1">
      <alignment horizontal="right" vertical="center"/>
      <protection/>
    </xf>
    <xf numFmtId="0" fontId="0" fillId="32" borderId="15" xfId="0" applyFont="1" applyFill="1" applyBorder="1" applyAlignment="1" applyProtection="1">
      <alignment horizontal="left" vertical="center"/>
      <protection/>
    </xf>
    <xf numFmtId="2" fontId="0" fillId="32" borderId="15" xfId="0" applyNumberFormat="1" applyFont="1" applyFill="1" applyBorder="1" applyAlignment="1" applyProtection="1">
      <alignment horizontal="right" vertical="center"/>
      <protection/>
    </xf>
    <xf numFmtId="185" fontId="0" fillId="32" borderId="15" xfId="0" applyNumberFormat="1" applyFont="1" applyFill="1" applyBorder="1" applyAlignment="1" applyProtection="1">
      <alignment horizontal="right" wrapText="1"/>
      <protection/>
    </xf>
    <xf numFmtId="185" fontId="0" fillId="32" borderId="15" xfId="487" applyNumberFormat="1" applyFont="1" applyFill="1" applyBorder="1" applyAlignment="1" applyProtection="1">
      <alignment vertical="top" wrapText="1"/>
      <protection/>
    </xf>
    <xf numFmtId="185" fontId="0" fillId="32" borderId="15" xfId="487" applyNumberFormat="1" applyFont="1" applyFill="1" applyBorder="1" applyAlignment="1" applyProtection="1">
      <alignment vertical="center" wrapText="1"/>
      <protection/>
    </xf>
    <xf numFmtId="0" fontId="0" fillId="32" borderId="15" xfId="487" applyFont="1" applyFill="1" applyBorder="1" applyAlignment="1" applyProtection="1">
      <alignment horizontal="left" vertical="center" wrapText="1"/>
      <protection/>
    </xf>
    <xf numFmtId="4" fontId="0" fillId="32" borderId="0" xfId="369" applyNumberFormat="1" applyFont="1" applyFill="1" applyBorder="1" applyAlignment="1" applyProtection="1">
      <alignment vertical="center" wrapText="1"/>
      <protection/>
    </xf>
    <xf numFmtId="170" fontId="0" fillId="32" borderId="15" xfId="0" applyNumberFormat="1" applyFont="1" applyFill="1" applyBorder="1" applyAlignment="1" applyProtection="1">
      <alignment horizontal="justify" vertical="center" wrapText="1"/>
      <protection/>
    </xf>
    <xf numFmtId="39" fontId="0" fillId="32" borderId="15" xfId="0" applyNumberFormat="1" applyFont="1" applyFill="1" applyBorder="1" applyAlignment="1" applyProtection="1">
      <alignment horizontal="left" vertical="top"/>
      <protection/>
    </xf>
    <xf numFmtId="43" fontId="0" fillId="32" borderId="15" xfId="401" applyNumberFormat="1" applyFont="1" applyFill="1" applyBorder="1" applyAlignment="1" applyProtection="1">
      <alignment horizontal="right" vertical="top" wrapText="1"/>
      <protection/>
    </xf>
    <xf numFmtId="185" fontId="0" fillId="32" borderId="15" xfId="0" applyNumberFormat="1" applyFont="1" applyFill="1" applyBorder="1" applyAlignment="1" applyProtection="1">
      <alignment horizontal="right" vertical="top" wrapText="1"/>
      <protection/>
    </xf>
    <xf numFmtId="0" fontId="0" fillId="32" borderId="15" xfId="0" applyNumberFormat="1" applyFont="1" applyFill="1" applyBorder="1" applyAlignment="1" applyProtection="1">
      <alignment horizontal="left" vertical="top" wrapText="1"/>
      <protection/>
    </xf>
    <xf numFmtId="173" fontId="0" fillId="32" borderId="15" xfId="0" applyNumberFormat="1" applyFont="1" applyFill="1" applyBorder="1" applyAlignment="1" applyProtection="1">
      <alignment horizontal="right"/>
      <protection/>
    </xf>
    <xf numFmtId="0" fontId="3" fillId="32" borderId="19" xfId="0" applyNumberFormat="1" applyFont="1" applyFill="1" applyBorder="1" applyAlignment="1" applyProtection="1">
      <alignment horizontal="center" vertical="top"/>
      <protection/>
    </xf>
    <xf numFmtId="173" fontId="37" fillId="32" borderId="19" xfId="0" applyNumberFormat="1" applyFont="1" applyFill="1" applyBorder="1" applyAlignment="1" applyProtection="1">
      <alignment horizontal="center"/>
      <protection/>
    </xf>
    <xf numFmtId="0" fontId="37" fillId="32" borderId="19" xfId="0" applyNumberFormat="1" applyFont="1" applyFill="1" applyBorder="1" applyAlignment="1" applyProtection="1">
      <alignment horizontal="center"/>
      <protection/>
    </xf>
    <xf numFmtId="49" fontId="0" fillId="32" borderId="15" xfId="0" applyNumberFormat="1" applyFont="1" applyFill="1" applyBorder="1" applyAlignment="1" applyProtection="1">
      <alignment horizontal="right" vertical="top" wrapText="1"/>
      <protection/>
    </xf>
    <xf numFmtId="0" fontId="0" fillId="32" borderId="15" xfId="0" applyNumberFormat="1" applyFont="1" applyFill="1" applyBorder="1" applyAlignment="1" applyProtection="1">
      <alignment horizontal="left" vertical="center" wrapText="1"/>
      <protection/>
    </xf>
    <xf numFmtId="4" fontId="0" fillId="32" borderId="15" xfId="0" applyNumberFormat="1" applyFont="1" applyFill="1" applyBorder="1" applyAlignment="1" applyProtection="1">
      <alignment/>
      <protection/>
    </xf>
    <xf numFmtId="4" fontId="0" fillId="32" borderId="15" xfId="0" applyNumberFormat="1" applyFont="1" applyFill="1" applyBorder="1" applyAlignment="1" applyProtection="1">
      <alignment horizontal="center"/>
      <protection/>
    </xf>
    <xf numFmtId="49" fontId="0" fillId="32" borderId="16" xfId="0" applyNumberFormat="1" applyFont="1" applyFill="1" applyBorder="1" applyAlignment="1" applyProtection="1">
      <alignment horizontal="right" vertical="top" wrapText="1"/>
      <protection/>
    </xf>
    <xf numFmtId="0" fontId="0" fillId="32" borderId="16" xfId="0" applyNumberFormat="1" applyFont="1" applyFill="1" applyBorder="1" applyAlignment="1" applyProtection="1">
      <alignment horizontal="left" vertical="center" wrapText="1"/>
      <protection/>
    </xf>
    <xf numFmtId="4" fontId="0" fillId="32" borderId="16" xfId="0" applyNumberFormat="1" applyFont="1" applyFill="1" applyBorder="1" applyAlignment="1" applyProtection="1">
      <alignment/>
      <protection/>
    </xf>
    <xf numFmtId="4" fontId="0" fillId="32" borderId="16" xfId="0" applyNumberFormat="1" applyFont="1" applyFill="1" applyBorder="1" applyAlignment="1" applyProtection="1">
      <alignment horizontal="center"/>
      <protection/>
    </xf>
    <xf numFmtId="49" fontId="0" fillId="32" borderId="15" xfId="0" applyNumberFormat="1" applyFont="1" applyFill="1" applyBorder="1" applyAlignment="1" applyProtection="1">
      <alignment horizontal="right" vertical="center" wrapText="1"/>
      <protection/>
    </xf>
    <xf numFmtId="0" fontId="0" fillId="32" borderId="15" xfId="0" applyFont="1" applyFill="1" applyBorder="1" applyAlignment="1" applyProtection="1">
      <alignment horizontal="left" vertical="center" wrapText="1"/>
      <protection/>
    </xf>
    <xf numFmtId="4" fontId="0" fillId="32" borderId="15" xfId="0" applyNumberFormat="1" applyFont="1" applyFill="1" applyBorder="1" applyAlignment="1" applyProtection="1">
      <alignment horizontal="center" vertical="center"/>
      <protection/>
    </xf>
    <xf numFmtId="0" fontId="3" fillId="32" borderId="19" xfId="0" applyNumberFormat="1" applyFont="1" applyFill="1" applyBorder="1" applyAlignment="1" applyProtection="1">
      <alignment horizontal="left" vertical="top"/>
      <protection/>
    </xf>
    <xf numFmtId="173" fontId="37" fillId="32" borderId="19" xfId="0" applyNumberFormat="1" applyFont="1" applyFill="1" applyBorder="1" applyAlignment="1" applyProtection="1">
      <alignment horizontal="right"/>
      <protection/>
    </xf>
    <xf numFmtId="3" fontId="3" fillId="32" borderId="15" xfId="573" applyNumberFormat="1" applyFont="1" applyFill="1" applyBorder="1" applyAlignment="1" applyProtection="1">
      <alignment horizontal="right" wrapText="1"/>
      <protection/>
    </xf>
    <xf numFmtId="49" fontId="3" fillId="32" borderId="15" xfId="573" applyNumberFormat="1" applyFont="1" applyFill="1" applyBorder="1" applyAlignment="1" applyProtection="1">
      <alignment horizontal="left" vertical="center" wrapText="1"/>
      <protection/>
    </xf>
    <xf numFmtId="4" fontId="0" fillId="32" borderId="15" xfId="573" applyNumberFormat="1" applyFont="1" applyFill="1" applyBorder="1" applyAlignment="1" applyProtection="1">
      <alignment horizontal="right" vertical="center" wrapText="1"/>
      <protection/>
    </xf>
    <xf numFmtId="39" fontId="0" fillId="32" borderId="15" xfId="573" applyNumberFormat="1" applyFont="1" applyFill="1" applyBorder="1" applyAlignment="1" applyProtection="1">
      <alignment vertical="center"/>
      <protection/>
    </xf>
    <xf numFmtId="180" fontId="0" fillId="32" borderId="19" xfId="573" applyNumberFormat="1" applyFont="1" applyFill="1" applyBorder="1" applyAlignment="1" applyProtection="1">
      <alignment horizontal="right" vertical="top" wrapText="1"/>
      <protection/>
    </xf>
    <xf numFmtId="49" fontId="0" fillId="32" borderId="15" xfId="573" applyNumberFormat="1" applyFont="1" applyFill="1" applyBorder="1" applyAlignment="1" applyProtection="1">
      <alignment horizontal="left" vertical="center" wrapText="1"/>
      <protection/>
    </xf>
    <xf numFmtId="49" fontId="0" fillId="32" borderId="15" xfId="573" applyNumberFormat="1" applyFont="1" applyFill="1" applyBorder="1" applyAlignment="1" applyProtection="1">
      <alignment horizontal="left" vertical="top" wrapText="1"/>
      <protection/>
    </xf>
    <xf numFmtId="4" fontId="0" fillId="32" borderId="15" xfId="573" applyNumberFormat="1" applyFont="1" applyFill="1" applyBorder="1" applyAlignment="1" applyProtection="1">
      <alignment horizontal="right" wrapText="1"/>
      <protection/>
    </xf>
    <xf numFmtId="180" fontId="0" fillId="32" borderId="15" xfId="573" applyNumberFormat="1" applyFont="1" applyFill="1" applyBorder="1" applyAlignment="1" applyProtection="1">
      <alignment horizontal="right" vertical="top" wrapText="1"/>
      <protection/>
    </xf>
    <xf numFmtId="2" fontId="0" fillId="32" borderId="15" xfId="573" applyNumberFormat="1" applyFont="1" applyFill="1" applyBorder="1" applyAlignment="1" applyProtection="1">
      <alignment horizontal="right" vertical="center" wrapText="1"/>
      <protection/>
    </xf>
    <xf numFmtId="2" fontId="0" fillId="32" borderId="15" xfId="573" applyNumberFormat="1" applyFont="1" applyFill="1" applyBorder="1" applyAlignment="1" applyProtection="1">
      <alignment horizontal="right" vertical="top" wrapText="1"/>
      <protection/>
    </xf>
    <xf numFmtId="170" fontId="0" fillId="32" borderId="15" xfId="0" applyNumberFormat="1" applyFont="1" applyFill="1" applyBorder="1" applyAlignment="1" applyProtection="1">
      <alignment horizontal="center"/>
      <protection/>
    </xf>
    <xf numFmtId="2" fontId="0" fillId="32" borderId="15" xfId="0" applyNumberFormat="1" applyFont="1" applyFill="1" applyBorder="1" applyAlignment="1" applyProtection="1">
      <alignment vertical="center"/>
      <protection/>
    </xf>
    <xf numFmtId="1" fontId="0" fillId="3" borderId="15" xfId="0" applyNumberFormat="1" applyFont="1" applyFill="1" applyBorder="1" applyAlignment="1" applyProtection="1">
      <alignment horizontal="right" vertical="center" wrapText="1"/>
      <protection/>
    </xf>
    <xf numFmtId="0" fontId="3" fillId="3" borderId="15" xfId="0" applyNumberFormat="1" applyFont="1" applyFill="1" applyBorder="1" applyAlignment="1" applyProtection="1">
      <alignment horizontal="center" vertical="top"/>
      <protection/>
    </xf>
    <xf numFmtId="173" fontId="37" fillId="3" borderId="15" xfId="0" applyNumberFormat="1" applyFont="1" applyFill="1" applyBorder="1" applyAlignment="1" applyProtection="1">
      <alignment horizontal="center"/>
      <protection/>
    </xf>
    <xf numFmtId="0" fontId="37" fillId="3" borderId="15" xfId="0" applyNumberFormat="1" applyFont="1" applyFill="1" applyBorder="1" applyAlignment="1" applyProtection="1">
      <alignment horizontal="center"/>
      <protection/>
    </xf>
    <xf numFmtId="49" fontId="3" fillId="32" borderId="15" xfId="576" applyNumberFormat="1" applyFont="1" applyFill="1" applyBorder="1" applyAlignment="1" applyProtection="1">
      <alignment horizontal="center" vertical="center"/>
      <protection/>
    </xf>
    <xf numFmtId="0" fontId="1" fillId="32" borderId="15" xfId="0" applyFont="1" applyFill="1" applyBorder="1" applyAlignment="1" applyProtection="1">
      <alignment horizontal="left" vertical="center" wrapText="1"/>
      <protection/>
    </xf>
    <xf numFmtId="4" fontId="2" fillId="32" borderId="15" xfId="0" applyNumberFormat="1" applyFont="1" applyFill="1" applyBorder="1" applyAlignment="1" applyProtection="1">
      <alignment vertical="center"/>
      <protection/>
    </xf>
    <xf numFmtId="0" fontId="2" fillId="32" borderId="15" xfId="0" applyFont="1" applyFill="1" applyBorder="1" applyAlignment="1" applyProtection="1">
      <alignment horizontal="center" vertical="center"/>
      <protection/>
    </xf>
    <xf numFmtId="49" fontId="0" fillId="32" borderId="15" xfId="576" applyNumberFormat="1" applyFont="1" applyFill="1" applyBorder="1" applyAlignment="1" applyProtection="1">
      <alignment horizontal="right" vertical="center"/>
      <protection/>
    </xf>
    <xf numFmtId="0" fontId="1" fillId="32" borderId="15" xfId="0" applyFont="1" applyFill="1" applyBorder="1" applyAlignment="1" applyProtection="1">
      <alignment horizontal="center" vertical="center" wrapText="1"/>
      <protection/>
    </xf>
    <xf numFmtId="0" fontId="28" fillId="32" borderId="0" xfId="0" applyFont="1" applyFill="1" applyBorder="1" applyAlignment="1" applyProtection="1">
      <alignment vertical="top" wrapText="1"/>
      <protection/>
    </xf>
    <xf numFmtId="0" fontId="28" fillId="32" borderId="15" xfId="0" applyFont="1" applyFill="1" applyBorder="1" applyAlignment="1" applyProtection="1">
      <alignment vertical="top" wrapText="1"/>
      <protection/>
    </xf>
    <xf numFmtId="1" fontId="0" fillId="32" borderId="15" xfId="0" applyNumberFormat="1" applyFont="1" applyFill="1" applyBorder="1" applyAlignment="1" applyProtection="1">
      <alignment horizontal="right" vertical="center" wrapText="1"/>
      <protection/>
    </xf>
    <xf numFmtId="173" fontId="0" fillId="32" borderId="15" xfId="0" applyNumberFormat="1" applyFont="1" applyFill="1" applyBorder="1" applyAlignment="1" applyProtection="1">
      <alignment horizontal="center" vertical="center"/>
      <protection/>
    </xf>
    <xf numFmtId="1" fontId="3" fillId="32" borderId="15" xfId="0" applyNumberFormat="1" applyFont="1" applyFill="1" applyBorder="1" applyAlignment="1" applyProtection="1">
      <alignment horizontal="right" vertical="center" wrapText="1"/>
      <protection/>
    </xf>
    <xf numFmtId="183" fontId="3" fillId="32" borderId="15" xfId="540" applyFont="1" applyFill="1" applyBorder="1" applyAlignment="1" applyProtection="1">
      <alignment horizontal="left" vertical="top" wrapText="1"/>
      <protection/>
    </xf>
    <xf numFmtId="4" fontId="0" fillId="32" borderId="15" xfId="401" applyNumberFormat="1" applyFont="1" applyFill="1" applyBorder="1" applyAlignment="1" applyProtection="1">
      <alignment horizontal="center"/>
      <protection/>
    </xf>
    <xf numFmtId="0" fontId="0" fillId="32" borderId="15" xfId="0" applyFont="1" applyFill="1" applyBorder="1" applyAlignment="1" applyProtection="1">
      <alignment vertical="center"/>
      <protection/>
    </xf>
    <xf numFmtId="212" fontId="0" fillId="32" borderId="15" xfId="0" applyNumberFormat="1" applyFont="1" applyFill="1" applyBorder="1" applyAlignment="1" applyProtection="1">
      <alignment horizontal="right" vertical="top" wrapText="1"/>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1" fillId="32" borderId="15" xfId="0" applyNumberFormat="1" applyFont="1" applyFill="1" applyBorder="1" applyAlignment="1" applyProtection="1">
      <alignment vertical="top" wrapText="1"/>
      <protection/>
    </xf>
    <xf numFmtId="180" fontId="3" fillId="32" borderId="15" xfId="0" applyNumberFormat="1" applyFont="1" applyFill="1" applyBorder="1" applyAlignment="1" applyProtection="1">
      <alignment horizontal="right" vertical="center" wrapText="1"/>
      <protection/>
    </xf>
    <xf numFmtId="0" fontId="3" fillId="32" borderId="15" xfId="0" applyFont="1" applyFill="1" applyBorder="1" applyAlignment="1" applyProtection="1">
      <alignment vertical="top" wrapText="1"/>
      <protection/>
    </xf>
    <xf numFmtId="49" fontId="0" fillId="32" borderId="15" xfId="576" applyNumberFormat="1" applyFont="1" applyFill="1" applyBorder="1" applyAlignment="1" applyProtection="1">
      <alignment horizontal="right" vertical="top"/>
      <protection/>
    </xf>
    <xf numFmtId="0" fontId="0" fillId="32" borderId="15" xfId="0" applyFont="1" applyFill="1" applyBorder="1" applyAlignment="1" applyProtection="1">
      <alignment vertical="top" wrapText="1"/>
      <protection/>
    </xf>
    <xf numFmtId="4" fontId="2" fillId="32" borderId="16" xfId="0" applyNumberFormat="1" applyFont="1" applyFill="1" applyBorder="1" applyAlignment="1" applyProtection="1">
      <alignment vertical="center"/>
      <protection/>
    </xf>
    <xf numFmtId="170" fontId="0" fillId="32" borderId="16" xfId="0" applyNumberFormat="1" applyFont="1" applyFill="1" applyBorder="1" applyAlignment="1" applyProtection="1">
      <alignment horizontal="center" vertical="center"/>
      <protection/>
    </xf>
    <xf numFmtId="180" fontId="0" fillId="32" borderId="15" xfId="0" applyNumberFormat="1" applyFont="1" applyFill="1" applyBorder="1" applyAlignment="1" applyProtection="1">
      <alignment vertical="center" wrapText="1"/>
      <protection/>
    </xf>
    <xf numFmtId="1" fontId="3" fillId="32" borderId="15" xfId="0" applyNumberFormat="1" applyFont="1" applyFill="1" applyBorder="1" applyAlignment="1" applyProtection="1">
      <alignment horizontal="right" vertical="top" wrapText="1"/>
      <protection/>
    </xf>
    <xf numFmtId="180" fontId="0" fillId="32" borderId="15" xfId="0" applyNumberFormat="1" applyFont="1" applyFill="1" applyBorder="1" applyAlignment="1" applyProtection="1">
      <alignment horizontal="right" vertical="center" wrapText="1"/>
      <protection/>
    </xf>
    <xf numFmtId="173" fontId="2" fillId="32" borderId="15" xfId="0" applyNumberFormat="1" applyFont="1" applyFill="1" applyBorder="1" applyAlignment="1" applyProtection="1">
      <alignment horizontal="center" vertical="center"/>
      <protection/>
    </xf>
    <xf numFmtId="0" fontId="2" fillId="32" borderId="15" xfId="0" applyNumberFormat="1" applyFont="1" applyFill="1" applyBorder="1" applyAlignment="1" applyProtection="1">
      <alignment vertical="center" wrapText="1"/>
      <protection/>
    </xf>
    <xf numFmtId="1" fontId="3" fillId="32" borderId="15" xfId="0" applyNumberFormat="1" applyFont="1" applyFill="1" applyBorder="1" applyAlignment="1" applyProtection="1">
      <alignment vertical="center" wrapText="1"/>
      <protection/>
    </xf>
    <xf numFmtId="0" fontId="1" fillId="32" borderId="15" xfId="0" applyFont="1" applyFill="1" applyBorder="1" applyAlignment="1" applyProtection="1">
      <alignment vertical="center" wrapText="1"/>
      <protection/>
    </xf>
    <xf numFmtId="180" fontId="0" fillId="32" borderId="15" xfId="0" applyNumberFormat="1" applyFont="1" applyFill="1" applyBorder="1" applyAlignment="1" applyProtection="1">
      <alignment vertical="top" wrapText="1"/>
      <protection/>
    </xf>
    <xf numFmtId="173" fontId="0" fillId="32" borderId="15" xfId="0" applyNumberFormat="1" applyFont="1" applyFill="1" applyBorder="1" applyAlignment="1" applyProtection="1">
      <alignment horizontal="center"/>
      <protection/>
    </xf>
    <xf numFmtId="0" fontId="3" fillId="32" borderId="15" xfId="0" applyNumberFormat="1" applyFont="1" applyFill="1" applyBorder="1" applyAlignment="1" applyProtection="1">
      <alignment horizontal="left" vertical="top" wrapText="1"/>
      <protection/>
    </xf>
    <xf numFmtId="183" fontId="0" fillId="32" borderId="15" xfId="540" applyFont="1" applyFill="1" applyBorder="1" applyAlignment="1" applyProtection="1">
      <alignment horizontal="left" vertical="top" wrapText="1"/>
      <protection/>
    </xf>
    <xf numFmtId="4" fontId="0" fillId="32" borderId="15" xfId="401" applyNumberFormat="1" applyFont="1" applyFill="1" applyBorder="1" applyAlignment="1" applyProtection="1">
      <alignment horizontal="right" vertical="top" wrapText="1"/>
      <protection/>
    </xf>
    <xf numFmtId="4" fontId="0" fillId="32" borderId="15" xfId="401" applyNumberFormat="1" applyFont="1" applyFill="1" applyBorder="1" applyAlignment="1" applyProtection="1">
      <alignment horizontal="center" vertical="top"/>
      <protection/>
    </xf>
    <xf numFmtId="4" fontId="0" fillId="32" borderId="15" xfId="0" applyNumberFormat="1" applyFont="1" applyFill="1" applyBorder="1" applyAlignment="1" applyProtection="1">
      <alignment vertical="top" wrapText="1"/>
      <protection/>
    </xf>
    <xf numFmtId="0" fontId="1" fillId="32" borderId="15" xfId="476" applyFont="1" applyFill="1" applyBorder="1" applyAlignment="1" applyProtection="1">
      <alignment vertical="center" wrapText="1"/>
      <protection/>
    </xf>
    <xf numFmtId="43" fontId="0" fillId="43" borderId="15" xfId="321" applyFont="1" applyFill="1" applyBorder="1" applyAlignment="1" applyProtection="1">
      <alignment horizontal="right" wrapText="1"/>
      <protection/>
    </xf>
    <xf numFmtId="43" fontId="0" fillId="43" borderId="15" xfId="321" applyFont="1" applyFill="1" applyBorder="1" applyAlignment="1" applyProtection="1">
      <alignment horizontal="center" wrapText="1"/>
      <protection/>
    </xf>
    <xf numFmtId="0" fontId="2" fillId="32" borderId="15" xfId="476" applyFont="1" applyFill="1" applyBorder="1" applyAlignment="1" applyProtection="1">
      <alignment vertical="center" wrapText="1"/>
      <protection/>
    </xf>
    <xf numFmtId="43" fontId="2" fillId="32" borderId="15" xfId="321" applyFont="1" applyFill="1" applyBorder="1" applyAlignment="1" applyProtection="1">
      <alignment horizontal="center" vertical="center" wrapText="1"/>
      <protection/>
    </xf>
    <xf numFmtId="49" fontId="3" fillId="32" borderId="15" xfId="576" applyNumberFormat="1" applyFont="1" applyFill="1" applyBorder="1" applyAlignment="1" applyProtection="1">
      <alignment horizontal="right" vertical="top"/>
      <protection/>
    </xf>
    <xf numFmtId="0" fontId="1" fillId="32" borderId="15" xfId="476" applyFont="1" applyFill="1" applyBorder="1" applyAlignment="1" applyProtection="1">
      <alignment vertical="center"/>
      <protection/>
    </xf>
    <xf numFmtId="43" fontId="0" fillId="32" borderId="15" xfId="321" applyFont="1" applyFill="1" applyBorder="1" applyAlignment="1" applyProtection="1">
      <alignment horizontal="center" wrapText="1"/>
      <protection/>
    </xf>
    <xf numFmtId="0" fontId="0" fillId="32" borderId="15" xfId="476" applyFont="1" applyFill="1" applyBorder="1" applyAlignment="1" applyProtection="1">
      <alignment vertical="center" wrapText="1"/>
      <protection/>
    </xf>
    <xf numFmtId="4" fontId="0" fillId="32" borderId="15" xfId="321" applyNumberFormat="1" applyFont="1" applyFill="1" applyBorder="1" applyAlignment="1" applyProtection="1">
      <alignment horizontal="right" wrapText="1"/>
      <protection/>
    </xf>
    <xf numFmtId="0" fontId="0" fillId="32" borderId="15" xfId="476" applyFont="1" applyFill="1" applyBorder="1" applyAlignment="1" applyProtection="1">
      <alignment horizontal="left" vertical="center" wrapText="1"/>
      <protection/>
    </xf>
    <xf numFmtId="43" fontId="2" fillId="32" borderId="15" xfId="321" applyFont="1" applyFill="1" applyBorder="1" applyAlignment="1" applyProtection="1">
      <alignment horizontal="center" vertical="top" wrapText="1"/>
      <protection/>
    </xf>
    <xf numFmtId="0" fontId="2" fillId="32" borderId="15" xfId="476" applyFont="1" applyFill="1" applyBorder="1" applyAlignment="1" applyProtection="1">
      <alignment vertical="top" wrapText="1"/>
      <protection/>
    </xf>
    <xf numFmtId="43" fontId="2" fillId="32" borderId="15" xfId="321" applyFont="1" applyFill="1" applyBorder="1" applyAlignment="1" applyProtection="1">
      <alignment horizontal="center" wrapText="1"/>
      <protection/>
    </xf>
    <xf numFmtId="0" fontId="1" fillId="32" borderId="15" xfId="0" applyFont="1" applyFill="1" applyBorder="1" applyAlignment="1" applyProtection="1">
      <alignment vertical="top"/>
      <protection/>
    </xf>
    <xf numFmtId="0" fontId="3" fillId="32" borderId="15" xfId="0" applyFont="1" applyFill="1" applyBorder="1" applyAlignment="1" applyProtection="1">
      <alignment vertical="top"/>
      <protection/>
    </xf>
    <xf numFmtId="4" fontId="3" fillId="32" borderId="15" xfId="0" applyNumberFormat="1" applyFont="1" applyFill="1" applyBorder="1" applyAlignment="1" applyProtection="1">
      <alignment/>
      <protection/>
    </xf>
    <xf numFmtId="0" fontId="0" fillId="0" borderId="15" xfId="0" applyFont="1" applyFill="1" applyBorder="1" applyAlignment="1" applyProtection="1">
      <alignment vertical="top" wrapText="1"/>
      <protection/>
    </xf>
    <xf numFmtId="4" fontId="0" fillId="0" borderId="15" xfId="465" applyNumberFormat="1" applyFont="1" applyFill="1" applyBorder="1" applyAlignment="1" applyProtection="1">
      <alignment horizontal="right" vertical="top"/>
      <protection/>
    </xf>
    <xf numFmtId="2" fontId="0" fillId="0" borderId="15" xfId="321" applyNumberFormat="1" applyFont="1" applyFill="1" applyBorder="1" applyAlignment="1" applyProtection="1">
      <alignment horizontal="center" vertical="top"/>
      <protection/>
    </xf>
    <xf numFmtId="0" fontId="0" fillId="32" borderId="15" xfId="0" applyFont="1" applyFill="1" applyBorder="1" applyAlignment="1" applyProtection="1">
      <alignment vertical="top"/>
      <protection/>
    </xf>
    <xf numFmtId="4" fontId="0" fillId="0" borderId="15" xfId="0" applyNumberFormat="1" applyFont="1" applyFill="1" applyBorder="1" applyAlignment="1" applyProtection="1">
      <alignment vertical="center"/>
      <protection/>
    </xf>
    <xf numFmtId="2" fontId="0" fillId="0" borderId="15" xfId="321"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right" vertical="top"/>
      <protection/>
    </xf>
    <xf numFmtId="2" fontId="0" fillId="0" borderId="15" xfId="465" applyNumberFormat="1" applyFont="1" applyFill="1" applyBorder="1" applyAlignment="1" applyProtection="1">
      <alignment horizontal="center" vertical="top"/>
      <protection/>
    </xf>
    <xf numFmtId="0" fontId="3" fillId="0" borderId="15" xfId="0" applyFont="1" applyFill="1" applyBorder="1" applyAlignment="1" applyProtection="1">
      <alignment horizontal="left" vertical="top" wrapText="1"/>
      <protection/>
    </xf>
    <xf numFmtId="0" fontId="2" fillId="0" borderId="15" xfId="0" applyFont="1" applyFill="1" applyBorder="1" applyAlignment="1" applyProtection="1">
      <alignment horizontal="justify" vertical="top" wrapText="1"/>
      <protection/>
    </xf>
    <xf numFmtId="43" fontId="0" fillId="43" borderId="15" xfId="321" applyFont="1" applyFill="1" applyBorder="1" applyAlignment="1" applyProtection="1">
      <alignment horizontal="right" vertical="center" wrapText="1"/>
      <protection/>
    </xf>
    <xf numFmtId="43" fontId="0" fillId="43" borderId="15" xfId="321" applyFont="1" applyFill="1" applyBorder="1" applyAlignment="1" applyProtection="1">
      <alignment horizontal="center" vertical="center" wrapText="1"/>
      <protection/>
    </xf>
    <xf numFmtId="0" fontId="0" fillId="0" borderId="15" xfId="0" applyFont="1" applyBorder="1" applyAlignment="1" applyProtection="1">
      <alignment vertical="top" wrapText="1"/>
      <protection/>
    </xf>
    <xf numFmtId="0" fontId="3" fillId="32" borderId="15" xfId="465" applyFont="1" applyFill="1" applyBorder="1" applyAlignment="1" applyProtection="1">
      <alignment horizontal="center" vertical="top" wrapText="1"/>
      <protection/>
    </xf>
    <xf numFmtId="43" fontId="0" fillId="32" borderId="15" xfId="0" applyNumberFormat="1" applyFill="1" applyBorder="1" applyAlignment="1" applyProtection="1">
      <alignment vertical="center"/>
      <protection/>
    </xf>
    <xf numFmtId="0" fontId="0" fillId="44" borderId="16" xfId="0" applyFill="1" applyBorder="1" applyAlignment="1" applyProtection="1">
      <alignment vertical="top"/>
      <protection/>
    </xf>
    <xf numFmtId="0" fontId="3" fillId="44" borderId="16" xfId="465" applyFont="1" applyFill="1" applyBorder="1" applyAlignment="1" applyProtection="1">
      <alignment horizontal="center" vertical="top" wrapText="1"/>
      <protection/>
    </xf>
    <xf numFmtId="0" fontId="3" fillId="41" borderId="15" xfId="0" applyFont="1" applyFill="1" applyBorder="1" applyAlignment="1" applyProtection="1">
      <alignment horizontal="center" vertical="top"/>
      <protection/>
    </xf>
    <xf numFmtId="0" fontId="3" fillId="41" borderId="15" xfId="0" applyFont="1" applyFill="1" applyBorder="1" applyAlignment="1" applyProtection="1">
      <alignment horizontal="left" vertical="top" wrapText="1"/>
      <protection/>
    </xf>
    <xf numFmtId="0" fontId="0" fillId="41" borderId="15" xfId="0" applyFill="1" applyBorder="1" applyAlignment="1" applyProtection="1">
      <alignment vertical="top"/>
      <protection/>
    </xf>
    <xf numFmtId="0" fontId="3" fillId="41" borderId="15" xfId="0" applyFont="1" applyFill="1" applyBorder="1" applyAlignment="1" applyProtection="1">
      <alignment vertical="top" wrapText="1"/>
      <protection/>
    </xf>
    <xf numFmtId="0" fontId="0" fillId="41" borderId="15" xfId="0" applyFont="1" applyFill="1" applyBorder="1" applyAlignment="1" applyProtection="1">
      <alignment horizontal="right" vertical="top"/>
      <protection/>
    </xf>
    <xf numFmtId="0" fontId="0" fillId="41" borderId="15" xfId="0" applyFont="1" applyFill="1" applyBorder="1" applyAlignment="1" applyProtection="1">
      <alignment horizontal="left" vertical="top" wrapText="1"/>
      <protection/>
    </xf>
    <xf numFmtId="4" fontId="0" fillId="41" borderId="15" xfId="0" applyNumberFormat="1" applyFont="1" applyFill="1" applyBorder="1" applyAlignment="1" applyProtection="1">
      <alignment vertical="top"/>
      <protection/>
    </xf>
    <xf numFmtId="173" fontId="0" fillId="41" borderId="15" xfId="0" applyNumberFormat="1" applyFont="1" applyFill="1" applyBorder="1" applyAlignment="1" applyProtection="1">
      <alignment horizontal="center" vertical="top" wrapText="1"/>
      <protection/>
    </xf>
    <xf numFmtId="0" fontId="3" fillId="41" borderId="15" xfId="0" applyFont="1" applyFill="1" applyBorder="1" applyAlignment="1" applyProtection="1">
      <alignment horizontal="right" vertical="top"/>
      <protection/>
    </xf>
    <xf numFmtId="43" fontId="0" fillId="41" borderId="15" xfId="323" applyFont="1" applyFill="1" applyBorder="1" applyAlignment="1" applyProtection="1">
      <alignment horizontal="right" vertical="top" wrapText="1"/>
      <protection/>
    </xf>
    <xf numFmtId="43" fontId="0" fillId="41" borderId="15" xfId="323" applyFont="1" applyFill="1" applyBorder="1" applyAlignment="1" applyProtection="1">
      <alignment horizontal="right" vertical="center" wrapText="1"/>
      <protection/>
    </xf>
    <xf numFmtId="173" fontId="0" fillId="41" borderId="15" xfId="0" applyNumberFormat="1" applyFont="1" applyFill="1" applyBorder="1" applyAlignment="1" applyProtection="1">
      <alignment horizontal="center" vertical="center" wrapText="1"/>
      <protection/>
    </xf>
    <xf numFmtId="2" fontId="0" fillId="41" borderId="15" xfId="0" applyNumberFormat="1" applyFont="1" applyFill="1" applyBorder="1" applyAlignment="1" applyProtection="1">
      <alignment vertical="top"/>
      <protection/>
    </xf>
    <xf numFmtId="173" fontId="4" fillId="41" borderId="15" xfId="486" applyNumberFormat="1" applyFont="1" applyFill="1" applyBorder="1" applyAlignment="1" applyProtection="1">
      <alignment horizontal="right" vertical="top" wrapText="1"/>
      <protection/>
    </xf>
    <xf numFmtId="0" fontId="4" fillId="41" borderId="15" xfId="486" applyFont="1" applyFill="1" applyBorder="1" applyAlignment="1" applyProtection="1">
      <alignment horizontal="center" vertical="top" wrapText="1"/>
      <protection/>
    </xf>
    <xf numFmtId="0" fontId="0" fillId="41" borderId="15" xfId="0" applyFont="1" applyFill="1" applyBorder="1" applyAlignment="1" applyProtection="1">
      <alignment vertical="top"/>
      <protection/>
    </xf>
    <xf numFmtId="4" fontId="0" fillId="41" borderId="15" xfId="0" applyNumberFormat="1" applyFont="1" applyFill="1" applyBorder="1" applyAlignment="1" applyProtection="1">
      <alignment vertical="top" wrapText="1"/>
      <protection/>
    </xf>
    <xf numFmtId="2" fontId="0" fillId="41" borderId="15" xfId="0" applyNumberFormat="1" applyFont="1" applyFill="1" applyBorder="1" applyAlignment="1" applyProtection="1">
      <alignment horizontal="right" vertical="top"/>
      <protection/>
    </xf>
    <xf numFmtId="0" fontId="70" fillId="45" borderId="15" xfId="0" applyFont="1" applyFill="1" applyBorder="1" applyAlignment="1" applyProtection="1">
      <alignment vertical="top" wrapText="1"/>
      <protection/>
    </xf>
    <xf numFmtId="1" fontId="3" fillId="41" borderId="15" xfId="0" applyNumberFormat="1" applyFont="1" applyFill="1" applyBorder="1" applyAlignment="1" applyProtection="1">
      <alignment horizontal="right" vertical="top"/>
      <protection/>
    </xf>
    <xf numFmtId="0" fontId="0" fillId="41" borderId="15" xfId="0" applyFont="1" applyFill="1" applyBorder="1" applyAlignment="1" applyProtection="1">
      <alignment vertical="top" wrapText="1"/>
      <protection/>
    </xf>
    <xf numFmtId="4" fontId="67" fillId="41" borderId="15" xfId="0" applyNumberFormat="1" applyFont="1" applyFill="1" applyBorder="1" applyAlignment="1" applyProtection="1">
      <alignment horizontal="right" vertical="center"/>
      <protection/>
    </xf>
    <xf numFmtId="0" fontId="67" fillId="41" borderId="15" xfId="0" applyFont="1" applyFill="1" applyBorder="1" applyAlignment="1" applyProtection="1">
      <alignment horizontal="center" vertical="top"/>
      <protection/>
    </xf>
    <xf numFmtId="180" fontId="0" fillId="41" borderId="15" xfId="0" applyNumberFormat="1" applyFont="1" applyFill="1" applyBorder="1" applyAlignment="1" applyProtection="1">
      <alignment horizontal="right" vertical="top"/>
      <protection/>
    </xf>
    <xf numFmtId="0" fontId="35" fillId="41" borderId="15" xfId="0" applyFont="1" applyFill="1" applyBorder="1" applyAlignment="1" applyProtection="1">
      <alignment vertical="top" wrapText="1"/>
      <protection/>
    </xf>
    <xf numFmtId="4" fontId="0" fillId="41" borderId="15" xfId="0" applyNumberFormat="1" applyFill="1" applyBorder="1" applyAlignment="1" applyProtection="1">
      <alignment vertical="top"/>
      <protection/>
    </xf>
    <xf numFmtId="39" fontId="0" fillId="0" borderId="15" xfId="573" applyFont="1" applyBorder="1" applyAlignment="1" applyProtection="1">
      <alignment horizontal="left" vertical="top" wrapText="1"/>
      <protection/>
    </xf>
    <xf numFmtId="4" fontId="0" fillId="41" borderId="15" xfId="0" applyNumberFormat="1" applyFill="1" applyBorder="1" applyAlignment="1" applyProtection="1">
      <alignment vertical="center"/>
      <protection/>
    </xf>
    <xf numFmtId="39" fontId="0" fillId="0" borderId="15" xfId="573" applyFont="1" applyBorder="1" applyAlignment="1" applyProtection="1">
      <alignment horizontal="left" vertical="top"/>
      <protection/>
    </xf>
    <xf numFmtId="0" fontId="0" fillId="44" borderId="20" xfId="0" applyFill="1" applyBorder="1" applyAlignment="1" applyProtection="1">
      <alignment horizontal="center" vertical="top"/>
      <protection/>
    </xf>
    <xf numFmtId="39" fontId="71" fillId="44" borderId="20" xfId="508" applyFont="1" applyFill="1" applyBorder="1" applyAlignment="1" applyProtection="1">
      <alignment horizontal="center" vertical="top" wrapText="1"/>
      <protection/>
    </xf>
    <xf numFmtId="1" fontId="1" fillId="32" borderId="15" xfId="508" applyNumberFormat="1" applyFont="1" applyFill="1" applyBorder="1" applyAlignment="1" applyProtection="1">
      <alignment horizontal="center" vertical="center"/>
      <protection/>
    </xf>
    <xf numFmtId="0" fontId="1" fillId="32" borderId="15" xfId="486" applyFont="1" applyFill="1" applyBorder="1" applyAlignment="1" applyProtection="1">
      <alignment vertical="center" wrapText="1"/>
      <protection/>
    </xf>
    <xf numFmtId="4" fontId="2" fillId="32" borderId="15" xfId="508" applyNumberFormat="1" applyFont="1" applyFill="1" applyBorder="1" applyAlignment="1" applyProtection="1">
      <alignment vertical="center"/>
      <protection/>
    </xf>
    <xf numFmtId="39" fontId="2" fillId="32" borderId="15" xfId="508" applyFont="1" applyFill="1" applyBorder="1" applyAlignment="1" applyProtection="1">
      <alignment horizontal="center" vertical="center"/>
      <protection/>
    </xf>
    <xf numFmtId="37" fontId="2" fillId="32" borderId="15" xfId="508" applyNumberFormat="1" applyFont="1" applyFill="1" applyBorder="1" applyAlignment="1" applyProtection="1">
      <alignment horizontal="right" vertical="center" wrapText="1"/>
      <protection/>
    </xf>
    <xf numFmtId="0" fontId="55" fillId="32" borderId="15" xfId="486" applyFont="1" applyFill="1" applyBorder="1" applyAlignment="1" applyProtection="1">
      <alignment vertical="center" wrapText="1"/>
      <protection/>
    </xf>
    <xf numFmtId="170" fontId="2" fillId="32" borderId="15" xfId="0" applyNumberFormat="1" applyFont="1" applyFill="1" applyBorder="1" applyAlignment="1" applyProtection="1">
      <alignment horizontal="center"/>
      <protection/>
    </xf>
    <xf numFmtId="37" fontId="1" fillId="32" borderId="15" xfId="508" applyNumberFormat="1" applyFont="1" applyFill="1" applyBorder="1" applyAlignment="1" applyProtection="1">
      <alignment horizontal="right" vertical="center" wrapText="1"/>
      <protection/>
    </xf>
    <xf numFmtId="0" fontId="1" fillId="32" borderId="15" xfId="486" applyFont="1" applyFill="1" applyBorder="1" applyAlignment="1" applyProtection="1">
      <alignment vertical="center" wrapText="1"/>
      <protection/>
    </xf>
    <xf numFmtId="182" fontId="2" fillId="32" borderId="15" xfId="508" applyNumberFormat="1" applyFont="1" applyFill="1" applyBorder="1" applyAlignment="1" applyProtection="1">
      <alignment horizontal="right" vertical="center" wrapText="1"/>
      <protection/>
    </xf>
    <xf numFmtId="0" fontId="2" fillId="32" borderId="15" xfId="0" applyFont="1" applyFill="1" applyBorder="1" applyAlignment="1" applyProtection="1">
      <alignment vertical="center"/>
      <protection/>
    </xf>
    <xf numFmtId="0" fontId="0" fillId="32" borderId="15" xfId="0" applyFont="1" applyFill="1" applyBorder="1" applyAlignment="1" applyProtection="1">
      <alignment wrapText="1"/>
      <protection/>
    </xf>
    <xf numFmtId="4" fontId="0" fillId="32" borderId="15" xfId="0" applyNumberFormat="1" applyFill="1" applyBorder="1" applyAlignment="1" applyProtection="1">
      <alignment vertical="center"/>
      <protection/>
    </xf>
    <xf numFmtId="0" fontId="0" fillId="32" borderId="15" xfId="0" applyFont="1" applyFill="1" applyBorder="1" applyAlignment="1" applyProtection="1">
      <alignment horizontal="center" vertical="center"/>
      <protection/>
    </xf>
    <xf numFmtId="0" fontId="2" fillId="32" borderId="15" xfId="486" applyFont="1" applyFill="1" applyBorder="1" applyAlignment="1" applyProtection="1">
      <alignment vertical="center" wrapText="1"/>
      <protection/>
    </xf>
    <xf numFmtId="1" fontId="1" fillId="32" borderId="15" xfId="508" applyNumberFormat="1" applyFont="1" applyFill="1" applyBorder="1" applyAlignment="1" applyProtection="1">
      <alignment horizontal="right" vertical="center"/>
      <protection/>
    </xf>
    <xf numFmtId="0" fontId="1" fillId="32" borderId="15" xfId="486" applyFont="1" applyFill="1" applyBorder="1" applyAlignment="1" applyProtection="1">
      <alignment horizontal="left" vertical="center" wrapText="1"/>
      <protection/>
    </xf>
    <xf numFmtId="4" fontId="2" fillId="32" borderId="15" xfId="508" applyNumberFormat="1" applyFont="1" applyFill="1" applyBorder="1" applyAlignment="1" applyProtection="1">
      <alignment horizontal="center" vertical="center"/>
      <protection/>
    </xf>
    <xf numFmtId="0" fontId="56" fillId="32" borderId="15" xfId="486" applyFont="1" applyFill="1" applyBorder="1" applyAlignment="1" applyProtection="1">
      <alignment horizontal="center" vertical="center"/>
      <protection/>
    </xf>
    <xf numFmtId="173" fontId="0" fillId="32" borderId="15" xfId="0" applyNumberFormat="1" applyFont="1" applyFill="1" applyBorder="1" applyAlignment="1" applyProtection="1">
      <alignment vertical="top" wrapText="1"/>
      <protection/>
    </xf>
    <xf numFmtId="170" fontId="0" fillId="32" borderId="15" xfId="0" applyNumberFormat="1" applyFont="1" applyFill="1" applyBorder="1" applyAlignment="1" applyProtection="1">
      <alignment horizontal="center" vertical="top"/>
      <protection/>
    </xf>
    <xf numFmtId="0" fontId="0" fillId="32" borderId="15" xfId="0" applyFill="1" applyBorder="1" applyAlignment="1" applyProtection="1">
      <alignment/>
      <protection/>
    </xf>
    <xf numFmtId="4" fontId="0" fillId="32" borderId="15" xfId="0" applyNumberFormat="1" applyFill="1" applyBorder="1" applyAlignment="1" applyProtection="1">
      <alignment/>
      <protection/>
    </xf>
    <xf numFmtId="0" fontId="0" fillId="32" borderId="15" xfId="0" applyFill="1" applyBorder="1" applyAlignment="1" applyProtection="1">
      <alignment horizontal="center" vertical="center"/>
      <protection/>
    </xf>
    <xf numFmtId="0" fontId="3" fillId="32" borderId="15" xfId="0" applyFont="1" applyFill="1" applyBorder="1" applyAlignment="1" applyProtection="1">
      <alignment/>
      <protection/>
    </xf>
    <xf numFmtId="2" fontId="0" fillId="32" borderId="15" xfId="0" applyNumberFormat="1" applyFont="1" applyFill="1" applyBorder="1" applyAlignment="1" applyProtection="1">
      <alignment/>
      <protection/>
    </xf>
    <xf numFmtId="2" fontId="0" fillId="32" borderId="15" xfId="0" applyNumberFormat="1" applyFill="1" applyBorder="1" applyAlignment="1" applyProtection="1">
      <alignment/>
      <protection/>
    </xf>
    <xf numFmtId="2" fontId="0" fillId="32" borderId="16" xfId="0" applyNumberFormat="1" applyFill="1" applyBorder="1" applyAlignment="1" applyProtection="1">
      <alignment/>
      <protection/>
    </xf>
    <xf numFmtId="0" fontId="0" fillId="32" borderId="16" xfId="0" applyFont="1" applyFill="1" applyBorder="1" applyAlignment="1" applyProtection="1">
      <alignment vertical="center"/>
      <protection/>
    </xf>
    <xf numFmtId="4" fontId="0" fillId="32" borderId="16" xfId="0" applyNumberFormat="1" applyFill="1" applyBorder="1" applyAlignment="1" applyProtection="1">
      <alignment/>
      <protection/>
    </xf>
    <xf numFmtId="0" fontId="0" fillId="32" borderId="16" xfId="0" applyFont="1" applyFill="1" applyBorder="1" applyAlignment="1" applyProtection="1">
      <alignment horizontal="center" vertical="center"/>
      <protection/>
    </xf>
    <xf numFmtId="0" fontId="0" fillId="32" borderId="15" xfId="0" applyFont="1" applyFill="1" applyBorder="1" applyAlignment="1" applyProtection="1">
      <alignment horizontal="center"/>
      <protection/>
    </xf>
    <xf numFmtId="180" fontId="0" fillId="32" borderId="15" xfId="0" applyNumberFormat="1" applyFill="1" applyBorder="1" applyAlignment="1" applyProtection="1">
      <alignment/>
      <protection/>
    </xf>
    <xf numFmtId="0" fontId="3" fillId="32" borderId="15" xfId="0" applyFont="1" applyFill="1" applyBorder="1" applyAlignment="1" applyProtection="1">
      <alignment wrapText="1"/>
      <protection/>
    </xf>
    <xf numFmtId="0" fontId="0" fillId="32" borderId="16" xfId="0" applyFont="1" applyFill="1" applyBorder="1" applyAlignment="1" applyProtection="1">
      <alignment/>
      <protection/>
    </xf>
    <xf numFmtId="4" fontId="0" fillId="32" borderId="16" xfId="0" applyNumberFormat="1" applyFont="1" applyFill="1" applyBorder="1" applyAlignment="1" applyProtection="1">
      <alignment/>
      <protection/>
    </xf>
    <xf numFmtId="0" fontId="3" fillId="32" borderId="15" xfId="0" applyFont="1" applyFill="1" applyBorder="1" applyAlignment="1" applyProtection="1">
      <alignment horizontal="right" vertical="center"/>
      <protection/>
    </xf>
    <xf numFmtId="184" fontId="0" fillId="32" borderId="15" xfId="487" applyNumberFormat="1" applyFont="1" applyFill="1" applyBorder="1" applyAlignment="1" applyProtection="1">
      <alignment horizontal="right" vertical="top" wrapText="1"/>
      <protection/>
    </xf>
    <xf numFmtId="187" fontId="0" fillId="32" borderId="15" xfId="487" applyNumberFormat="1" applyFont="1" applyFill="1" applyBorder="1" applyAlignment="1" applyProtection="1">
      <alignment horizontal="right" vertical="top" wrapText="1"/>
      <protection/>
    </xf>
    <xf numFmtId="4" fontId="0" fillId="32" borderId="15" xfId="369" applyNumberFormat="1" applyFont="1" applyFill="1" applyBorder="1" applyAlignment="1" applyProtection="1">
      <alignment vertical="top" wrapText="1"/>
      <protection/>
    </xf>
    <xf numFmtId="0" fontId="0" fillId="32" borderId="15" xfId="0" applyFont="1" applyFill="1" applyBorder="1" applyAlignment="1" applyProtection="1">
      <alignment horizontal="center" vertical="top"/>
      <protection/>
    </xf>
    <xf numFmtId="0" fontId="3" fillId="44" borderId="15" xfId="0" applyFont="1" applyFill="1" applyBorder="1" applyAlignment="1" applyProtection="1">
      <alignment vertical="center"/>
      <protection/>
    </xf>
    <xf numFmtId="0" fontId="1" fillId="44" borderId="15" xfId="0" applyFont="1" applyFill="1" applyBorder="1" applyAlignment="1" applyProtection="1">
      <alignment horizontal="center" vertical="center" wrapText="1"/>
      <protection/>
    </xf>
    <xf numFmtId="4" fontId="2" fillId="44" borderId="15" xfId="508" applyNumberFormat="1" applyFont="1" applyFill="1" applyBorder="1" applyAlignment="1" applyProtection="1">
      <alignment horizontal="right" vertical="center"/>
      <protection/>
    </xf>
    <xf numFmtId="4" fontId="2" fillId="44" borderId="15" xfId="508" applyNumberFormat="1" applyFont="1" applyFill="1" applyBorder="1" applyAlignment="1" applyProtection="1">
      <alignment horizontal="center" vertical="center"/>
      <protection/>
    </xf>
    <xf numFmtId="0" fontId="3" fillId="32" borderId="15" xfId="0" applyFont="1" applyFill="1" applyBorder="1" applyAlignment="1" applyProtection="1">
      <alignment vertical="center" wrapText="1"/>
      <protection/>
    </xf>
    <xf numFmtId="0" fontId="0" fillId="32" borderId="15" xfId="0" applyFont="1" applyFill="1" applyBorder="1" applyAlignment="1" applyProtection="1">
      <alignment horizontal="right" vertical="center"/>
      <protection/>
    </xf>
    <xf numFmtId="0" fontId="3" fillId="32" borderId="15" xfId="0" applyFont="1" applyFill="1" applyBorder="1" applyAlignment="1" applyProtection="1">
      <alignment vertical="center"/>
      <protection/>
    </xf>
    <xf numFmtId="180" fontId="0" fillId="32" borderId="15" xfId="575" applyNumberFormat="1" applyFont="1" applyFill="1" applyBorder="1" applyAlignment="1" applyProtection="1">
      <alignment horizontal="right" vertical="top"/>
      <protection/>
    </xf>
    <xf numFmtId="1" fontId="3" fillId="32" borderId="15" xfId="575" applyNumberFormat="1" applyFont="1" applyFill="1" applyBorder="1" applyAlignment="1" applyProtection="1">
      <alignment vertical="top"/>
      <protection/>
    </xf>
    <xf numFmtId="188" fontId="0" fillId="32" borderId="15" xfId="432" applyNumberFormat="1" applyFont="1" applyFill="1" applyBorder="1" applyAlignment="1" applyProtection="1">
      <alignment/>
      <protection/>
    </xf>
    <xf numFmtId="39" fontId="0" fillId="32" borderId="15" xfId="0" applyNumberFormat="1" applyFont="1" applyFill="1" applyBorder="1" applyAlignment="1" applyProtection="1">
      <alignment wrapText="1"/>
      <protection/>
    </xf>
    <xf numFmtId="180" fontId="0" fillId="32" borderId="15" xfId="575" applyNumberFormat="1" applyFont="1" applyFill="1" applyBorder="1" applyAlignment="1" applyProtection="1">
      <alignment vertical="top"/>
      <protection/>
    </xf>
    <xf numFmtId="180" fontId="0" fillId="32" borderId="16" xfId="575" applyNumberFormat="1" applyFont="1" applyFill="1" applyBorder="1" applyAlignment="1" applyProtection="1">
      <alignment horizontal="right" vertical="top"/>
      <protection/>
    </xf>
    <xf numFmtId="39" fontId="0" fillId="32" borderId="16" xfId="0" applyNumberFormat="1" applyFont="1" applyFill="1" applyBorder="1" applyAlignment="1" applyProtection="1">
      <alignment wrapText="1"/>
      <protection/>
    </xf>
    <xf numFmtId="188" fontId="0" fillId="32" borderId="16" xfId="432" applyNumberFormat="1" applyFont="1" applyFill="1" applyBorder="1" applyAlignment="1" applyProtection="1">
      <alignment/>
      <protection/>
    </xf>
    <xf numFmtId="170" fontId="0" fillId="32" borderId="16" xfId="0" applyNumberFormat="1" applyFont="1" applyFill="1" applyBorder="1" applyAlignment="1" applyProtection="1">
      <alignment horizontal="center"/>
      <protection/>
    </xf>
    <xf numFmtId="2" fontId="0" fillId="32" borderId="15" xfId="575" applyNumberFormat="1" applyFont="1" applyFill="1" applyBorder="1" applyAlignment="1" applyProtection="1">
      <alignment horizontal="right" vertical="top"/>
      <protection/>
    </xf>
    <xf numFmtId="39" fontId="3" fillId="32" borderId="15" xfId="0" applyNumberFormat="1" applyFont="1" applyFill="1" applyBorder="1" applyAlignment="1" applyProtection="1">
      <alignment wrapText="1"/>
      <protection/>
    </xf>
    <xf numFmtId="0" fontId="0" fillId="32" borderId="15" xfId="508" applyNumberFormat="1" applyFont="1" applyFill="1" applyBorder="1" applyAlignment="1" applyProtection="1">
      <alignment horizontal="center"/>
      <protection/>
    </xf>
    <xf numFmtId="188" fontId="0" fillId="32" borderId="15" xfId="0" applyNumberFormat="1" applyFont="1" applyFill="1" applyBorder="1" applyAlignment="1" applyProtection="1">
      <alignment horizontal="right" vertical="center" wrapText="1"/>
      <protection/>
    </xf>
    <xf numFmtId="0" fontId="0" fillId="32" borderId="15" xfId="0" applyFont="1" applyFill="1" applyBorder="1" applyAlignment="1" applyProtection="1">
      <alignment horizontal="center" vertical="center" wrapText="1"/>
      <protection/>
    </xf>
    <xf numFmtId="1" fontId="3" fillId="32" borderId="15" xfId="575" applyNumberFormat="1" applyFont="1" applyFill="1" applyBorder="1" applyAlignment="1" applyProtection="1">
      <alignment horizontal="right" vertical="top"/>
      <protection/>
    </xf>
    <xf numFmtId="180" fontId="0" fillId="32" borderId="15" xfId="0" applyNumberFormat="1" applyFont="1" applyFill="1" applyBorder="1" applyAlignment="1" applyProtection="1">
      <alignment vertical="center"/>
      <protection/>
    </xf>
    <xf numFmtId="1" fontId="3" fillId="32" borderId="15" xfId="0" applyNumberFormat="1" applyFont="1" applyFill="1" applyBorder="1" applyAlignment="1" applyProtection="1">
      <alignment vertical="center"/>
      <protection/>
    </xf>
    <xf numFmtId="188" fontId="0" fillId="32" borderId="15" xfId="0" applyNumberFormat="1" applyFont="1" applyFill="1" applyBorder="1" applyAlignment="1" applyProtection="1">
      <alignment horizontal="right"/>
      <protection/>
    </xf>
    <xf numFmtId="2" fontId="0" fillId="32" borderId="15" xfId="0" applyNumberFormat="1" applyFont="1" applyFill="1" applyBorder="1" applyAlignment="1" applyProtection="1">
      <alignment vertical="top"/>
      <protection/>
    </xf>
    <xf numFmtId="1" fontId="0" fillId="32" borderId="15" xfId="508" applyNumberFormat="1" applyFont="1" applyFill="1" applyBorder="1" applyAlignment="1" applyProtection="1">
      <alignment horizontal="right" vertical="center"/>
      <protection/>
    </xf>
    <xf numFmtId="0" fontId="45" fillId="44" borderId="16" xfId="0" applyFont="1" applyFill="1" applyBorder="1" applyAlignment="1" applyProtection="1">
      <alignment horizontal="center"/>
      <protection/>
    </xf>
    <xf numFmtId="0" fontId="3" fillId="44" borderId="16" xfId="0" applyFont="1" applyFill="1" applyBorder="1" applyAlignment="1" applyProtection="1">
      <alignment horizontal="center" vertical="center"/>
      <protection/>
    </xf>
    <xf numFmtId="188" fontId="3" fillId="44" borderId="16" xfId="0" applyNumberFormat="1" applyFont="1" applyFill="1" applyBorder="1" applyAlignment="1" applyProtection="1">
      <alignment horizontal="right" vertical="center"/>
      <protection/>
    </xf>
    <xf numFmtId="188" fontId="0" fillId="41" borderId="15" xfId="0" applyNumberFormat="1" applyFont="1" applyFill="1" applyBorder="1" applyAlignment="1" applyProtection="1">
      <alignment horizontal="right" vertical="top"/>
      <protection/>
    </xf>
    <xf numFmtId="4" fontId="57" fillId="41" borderId="15" xfId="0" applyNumberFormat="1" applyFont="1" applyFill="1" applyBorder="1" applyAlignment="1" applyProtection="1">
      <alignment horizontal="center" vertical="top"/>
      <protection/>
    </xf>
    <xf numFmtId="0" fontId="45" fillId="41" borderId="15" xfId="0" applyFont="1" applyFill="1" applyBorder="1" applyAlignment="1" applyProtection="1">
      <alignment horizontal="left" vertical="top" wrapText="1"/>
      <protection/>
    </xf>
    <xf numFmtId="170" fontId="0" fillId="41" borderId="15" xfId="0" applyNumberFormat="1" applyFont="1" applyFill="1" applyBorder="1" applyAlignment="1" applyProtection="1">
      <alignment horizontal="center" vertical="top"/>
      <protection/>
    </xf>
    <xf numFmtId="0" fontId="0" fillId="41" borderId="15" xfId="0" applyFont="1" applyFill="1" applyBorder="1" applyAlignment="1" applyProtection="1">
      <alignment horizontal="center" vertical="top"/>
      <protection/>
    </xf>
    <xf numFmtId="180" fontId="0" fillId="41" borderId="15" xfId="575" applyNumberFormat="1" applyFill="1" applyBorder="1" applyAlignment="1" applyProtection="1">
      <alignment horizontal="right" vertical="top"/>
      <protection/>
    </xf>
    <xf numFmtId="170" fontId="2" fillId="41" borderId="15" xfId="0" applyNumberFormat="1" applyFont="1" applyFill="1" applyBorder="1" applyAlignment="1" applyProtection="1">
      <alignment horizontal="center" vertical="top"/>
      <protection/>
    </xf>
    <xf numFmtId="39" fontId="0" fillId="41" borderId="15" xfId="0" applyNumberFormat="1" applyFont="1" applyFill="1" applyBorder="1" applyAlignment="1" applyProtection="1">
      <alignment vertical="top" wrapText="1"/>
      <protection/>
    </xf>
    <xf numFmtId="222" fontId="0" fillId="41" borderId="15" xfId="323" applyNumberFormat="1" applyFont="1" applyFill="1" applyBorder="1" applyAlignment="1" applyProtection="1">
      <alignment vertical="top"/>
      <protection/>
    </xf>
    <xf numFmtId="0" fontId="0" fillId="41" borderId="15" xfId="0" applyFill="1" applyBorder="1" applyAlignment="1" applyProtection="1">
      <alignment vertical="top" wrapText="1"/>
      <protection/>
    </xf>
    <xf numFmtId="223" fontId="3" fillId="41" borderId="15" xfId="323" applyNumberFormat="1" applyFont="1" applyFill="1" applyBorder="1" applyAlignment="1" applyProtection="1">
      <alignment horizontal="right" vertical="top"/>
      <protection/>
    </xf>
    <xf numFmtId="224" fontId="0" fillId="41" borderId="15" xfId="323" applyNumberFormat="1" applyFont="1" applyFill="1" applyBorder="1" applyAlignment="1" applyProtection="1">
      <alignment horizontal="right" vertical="top"/>
      <protection/>
    </xf>
    <xf numFmtId="0" fontId="0" fillId="41" borderId="15" xfId="508" applyNumberFormat="1" applyFont="1" applyFill="1" applyBorder="1" applyAlignment="1" applyProtection="1">
      <alignment horizontal="center" vertical="top"/>
      <protection/>
    </xf>
    <xf numFmtId="223" fontId="3" fillId="41" borderId="15" xfId="0" applyNumberFormat="1" applyFont="1" applyFill="1" applyBorder="1" applyAlignment="1" applyProtection="1">
      <alignment horizontal="right" vertical="top"/>
      <protection/>
    </xf>
    <xf numFmtId="224" fontId="0" fillId="41" borderId="15" xfId="0" applyNumberFormat="1" applyFont="1" applyFill="1" applyBorder="1" applyAlignment="1" applyProtection="1">
      <alignment horizontal="right" vertical="top"/>
      <protection/>
    </xf>
    <xf numFmtId="0" fontId="0" fillId="41" borderId="15" xfId="565" applyFill="1" applyBorder="1" applyAlignment="1" applyProtection="1">
      <alignment horizontal="center" vertical="top" wrapText="1"/>
      <protection/>
    </xf>
    <xf numFmtId="224" fontId="0" fillId="41" borderId="16" xfId="0" applyNumberFormat="1" applyFont="1" applyFill="1" applyBorder="1" applyAlignment="1" applyProtection="1">
      <alignment horizontal="right" vertical="top"/>
      <protection/>
    </xf>
    <xf numFmtId="0" fontId="0" fillId="41" borderId="16" xfId="0" applyFont="1" applyFill="1" applyBorder="1" applyAlignment="1" applyProtection="1">
      <alignment horizontal="left" vertical="top" wrapText="1"/>
      <protection/>
    </xf>
    <xf numFmtId="4" fontId="0" fillId="41" borderId="16" xfId="0" applyNumberFormat="1" applyFont="1" applyFill="1" applyBorder="1" applyAlignment="1" applyProtection="1">
      <alignment vertical="top"/>
      <protection/>
    </xf>
    <xf numFmtId="0" fontId="0" fillId="41" borderId="16" xfId="565" applyFill="1" applyBorder="1" applyAlignment="1" applyProtection="1">
      <alignment horizontal="center" vertical="top" wrapText="1"/>
      <protection/>
    </xf>
    <xf numFmtId="0" fontId="0" fillId="41" borderId="15" xfId="0" applyFont="1" applyFill="1" applyBorder="1" applyAlignment="1" applyProtection="1">
      <alignment horizontal="center" vertical="top" wrapText="1"/>
      <protection/>
    </xf>
    <xf numFmtId="223" fontId="0" fillId="41" borderId="15" xfId="323" applyNumberFormat="1" applyFont="1" applyFill="1" applyBorder="1" applyAlignment="1" applyProtection="1">
      <alignment horizontal="right" vertical="top"/>
      <protection/>
    </xf>
    <xf numFmtId="0" fontId="0" fillId="44" borderId="15" xfId="0" applyFill="1" applyBorder="1" applyAlignment="1" applyProtection="1">
      <alignment horizontal="center" vertical="top"/>
      <protection/>
    </xf>
    <xf numFmtId="39" fontId="71" fillId="44" borderId="15" xfId="508" applyFont="1" applyFill="1" applyBorder="1" applyAlignment="1" applyProtection="1">
      <alignment horizontal="center" vertical="top" wrapText="1"/>
      <protection/>
    </xf>
    <xf numFmtId="181" fontId="3" fillId="41" borderId="15" xfId="465" applyNumberFormat="1" applyFont="1" applyFill="1" applyBorder="1" applyAlignment="1" applyProtection="1">
      <alignment horizontal="right" vertical="top"/>
      <protection/>
    </xf>
    <xf numFmtId="0" fontId="3" fillId="41" borderId="15" xfId="465" applyFont="1" applyFill="1" applyBorder="1" applyAlignment="1" applyProtection="1">
      <alignment vertical="top" wrapText="1"/>
      <protection/>
    </xf>
    <xf numFmtId="4" fontId="0" fillId="41" borderId="15" xfId="465" applyNumberFormat="1" applyFill="1" applyBorder="1" applyAlignment="1" applyProtection="1">
      <alignment vertical="top"/>
      <protection/>
    </xf>
    <xf numFmtId="170" fontId="0" fillId="41" borderId="15" xfId="465" applyNumberFormat="1" applyFill="1" applyBorder="1" applyAlignment="1" applyProtection="1">
      <alignment horizontal="center" vertical="top"/>
      <protection/>
    </xf>
    <xf numFmtId="212" fontId="0" fillId="41" borderId="15" xfId="465" applyNumberFormat="1" applyFill="1" applyBorder="1" applyAlignment="1" applyProtection="1">
      <alignment horizontal="right" vertical="top"/>
      <protection/>
    </xf>
    <xf numFmtId="0" fontId="0" fillId="41" borderId="15" xfId="465" applyFill="1" applyBorder="1" applyAlignment="1" applyProtection="1">
      <alignment vertical="top" wrapText="1"/>
      <protection/>
    </xf>
    <xf numFmtId="212" fontId="3" fillId="41" borderId="15" xfId="465" applyNumberFormat="1" applyFont="1" applyFill="1" applyBorder="1" applyAlignment="1" applyProtection="1">
      <alignment horizontal="right" vertical="top"/>
      <protection/>
    </xf>
    <xf numFmtId="0" fontId="0" fillId="41" borderId="15" xfId="565" applyFill="1" applyBorder="1" applyAlignment="1" applyProtection="1">
      <alignment horizontal="right" vertical="top" wrapText="1"/>
      <protection/>
    </xf>
    <xf numFmtId="0" fontId="0" fillId="41" borderId="15" xfId="565" applyFill="1" applyBorder="1" applyAlignment="1" applyProtection="1">
      <alignment vertical="top" wrapText="1"/>
      <protection/>
    </xf>
    <xf numFmtId="4" fontId="0" fillId="41" borderId="15" xfId="465" applyNumberFormat="1" applyFill="1" applyBorder="1" applyAlignment="1" applyProtection="1">
      <alignment vertical="center"/>
      <protection/>
    </xf>
    <xf numFmtId="170" fontId="0" fillId="41" borderId="15" xfId="465" applyNumberFormat="1" applyFill="1" applyBorder="1" applyAlignment="1" applyProtection="1">
      <alignment horizontal="center" vertical="center"/>
      <protection/>
    </xf>
    <xf numFmtId="181" fontId="0" fillId="41" borderId="15" xfId="465" applyNumberFormat="1" applyFont="1" applyFill="1" applyBorder="1" applyAlignment="1" applyProtection="1">
      <alignment horizontal="right" vertical="top"/>
      <protection/>
    </xf>
    <xf numFmtId="0" fontId="0" fillId="41" borderId="15" xfId="465" applyFont="1" applyFill="1" applyBorder="1" applyAlignment="1" applyProtection="1">
      <alignment vertical="top" wrapText="1"/>
      <protection/>
    </xf>
    <xf numFmtId="0" fontId="0" fillId="41" borderId="15" xfId="565" applyFill="1" applyBorder="1" applyAlignment="1" applyProtection="1">
      <alignment horizontal="center" vertical="center" wrapText="1"/>
      <protection/>
    </xf>
    <xf numFmtId="1" fontId="3" fillId="41" borderId="15" xfId="565" applyNumberFormat="1" applyFont="1" applyFill="1" applyBorder="1" applyAlignment="1" applyProtection="1">
      <alignment horizontal="right" vertical="top" wrapText="1"/>
      <protection/>
    </xf>
    <xf numFmtId="0" fontId="3" fillId="41" borderId="15" xfId="565" applyFont="1" applyFill="1" applyBorder="1" applyAlignment="1" applyProtection="1">
      <alignment horizontal="left" vertical="top" wrapText="1"/>
      <protection/>
    </xf>
    <xf numFmtId="39" fontId="0" fillId="41" borderId="15" xfId="565" applyNumberFormat="1" applyFill="1" applyBorder="1" applyAlignment="1" applyProtection="1">
      <alignment vertical="top"/>
      <protection/>
    </xf>
    <xf numFmtId="0" fontId="0" fillId="41" borderId="15" xfId="565" applyFill="1" applyBorder="1" applyAlignment="1" applyProtection="1">
      <alignment horizontal="left" vertical="top" wrapText="1"/>
      <protection/>
    </xf>
    <xf numFmtId="181" fontId="0" fillId="41" borderId="15" xfId="476" applyNumberFormat="1" applyFill="1" applyBorder="1" applyAlignment="1" applyProtection="1">
      <alignment horizontal="right" vertical="top"/>
      <protection/>
    </xf>
    <xf numFmtId="0" fontId="0" fillId="41" borderId="15" xfId="476" applyFill="1" applyBorder="1" applyAlignment="1" applyProtection="1">
      <alignment horizontal="left" vertical="top" wrapText="1"/>
      <protection/>
    </xf>
    <xf numFmtId="181" fontId="0" fillId="41" borderId="15" xfId="476" applyNumberFormat="1" applyFont="1" applyFill="1" applyBorder="1" applyAlignment="1" applyProtection="1">
      <alignment horizontal="right" vertical="top"/>
      <protection/>
    </xf>
    <xf numFmtId="0" fontId="0" fillId="41" borderId="15" xfId="476" applyFont="1" applyFill="1" applyBorder="1" applyAlignment="1" applyProtection="1">
      <alignment horizontal="left" vertical="top" wrapText="1"/>
      <protection/>
    </xf>
    <xf numFmtId="0" fontId="0" fillId="42" borderId="16" xfId="0" applyFill="1" applyBorder="1" applyAlignment="1" applyProtection="1">
      <alignment horizontal="center" vertical="top"/>
      <protection/>
    </xf>
    <xf numFmtId="39" fontId="71" fillId="42" borderId="16" xfId="508" applyFont="1" applyFill="1" applyBorder="1" applyAlignment="1" applyProtection="1">
      <alignment horizontal="center" vertical="top" wrapText="1"/>
      <protection/>
    </xf>
    <xf numFmtId="49" fontId="3" fillId="32" borderId="15" xfId="576" applyNumberFormat="1" applyFont="1" applyFill="1" applyBorder="1" applyAlignment="1" applyProtection="1">
      <alignment horizontal="center" vertical="top"/>
      <protection/>
    </xf>
    <xf numFmtId="0" fontId="2" fillId="32" borderId="15" xfId="0" applyFont="1" applyFill="1" applyBorder="1" applyAlignment="1" applyProtection="1">
      <alignment horizontal="center" vertical="top"/>
      <protection/>
    </xf>
    <xf numFmtId="43" fontId="52" fillId="32" borderId="15" xfId="319" applyFont="1" applyFill="1" applyBorder="1" applyAlignment="1" applyProtection="1">
      <alignment horizontal="center" vertical="top" wrapText="1"/>
      <protection/>
    </xf>
    <xf numFmtId="1" fontId="2" fillId="32" borderId="15" xfId="0" applyNumberFormat="1" applyFont="1" applyFill="1" applyBorder="1" applyAlignment="1" applyProtection="1">
      <alignment horizontal="right" vertical="top" wrapText="1"/>
      <protection/>
    </xf>
    <xf numFmtId="4" fontId="2" fillId="32" borderId="15" xfId="0" applyNumberFormat="1" applyFont="1" applyFill="1" applyBorder="1" applyAlignment="1" applyProtection="1">
      <alignment vertical="top"/>
      <protection/>
    </xf>
    <xf numFmtId="180" fontId="2" fillId="32" borderId="15" xfId="0" applyNumberFormat="1" applyFont="1" applyFill="1" applyBorder="1" applyAlignment="1" applyProtection="1">
      <alignment horizontal="right" vertical="top" wrapText="1"/>
      <protection/>
    </xf>
    <xf numFmtId="1" fontId="1" fillId="32" borderId="15" xfId="0" applyNumberFormat="1" applyFont="1" applyFill="1" applyBorder="1" applyAlignment="1" applyProtection="1">
      <alignment horizontal="right" vertical="top" wrapText="1"/>
      <protection/>
    </xf>
    <xf numFmtId="180" fontId="1" fillId="32" borderId="15" xfId="0" applyNumberFormat="1" applyFont="1" applyFill="1" applyBorder="1" applyAlignment="1" applyProtection="1">
      <alignment horizontal="right" vertical="top" wrapText="1"/>
      <protection/>
    </xf>
    <xf numFmtId="0" fontId="0" fillId="32" borderId="15" xfId="508" applyNumberFormat="1" applyFont="1" applyFill="1" applyBorder="1" applyAlignment="1" applyProtection="1">
      <alignment horizontal="center" vertical="top"/>
      <protection/>
    </xf>
    <xf numFmtId="173" fontId="0" fillId="32" borderId="15" xfId="0" applyNumberFormat="1" applyFont="1" applyFill="1" applyBorder="1" applyAlignment="1" applyProtection="1">
      <alignment vertical="center" wrapText="1"/>
      <protection/>
    </xf>
    <xf numFmtId="4" fontId="3" fillId="32" borderId="15" xfId="0" applyNumberFormat="1" applyFont="1" applyFill="1" applyBorder="1" applyAlignment="1" applyProtection="1">
      <alignment vertical="top" wrapText="1"/>
      <protection/>
    </xf>
    <xf numFmtId="0" fontId="0" fillId="32" borderId="15" xfId="571" applyNumberFormat="1" applyFont="1" applyFill="1" applyBorder="1" applyAlignment="1" applyProtection="1">
      <alignment horizontal="right" vertical="top"/>
      <protection/>
    </xf>
    <xf numFmtId="0" fontId="3" fillId="32" borderId="15" xfId="571" applyNumberFormat="1" applyFont="1" applyFill="1" applyBorder="1" applyAlignment="1" applyProtection="1">
      <alignment horizontal="right" vertical="top"/>
      <protection/>
    </xf>
    <xf numFmtId="43" fontId="0" fillId="32" borderId="15" xfId="319" applyFont="1" applyFill="1" applyBorder="1" applyAlignment="1" applyProtection="1">
      <alignment horizontal="center" vertical="top" wrapText="1"/>
      <protection/>
    </xf>
    <xf numFmtId="49" fontId="0" fillId="32" borderId="16" xfId="576" applyNumberFormat="1" applyFont="1" applyFill="1" applyBorder="1" applyAlignment="1" applyProtection="1">
      <alignment horizontal="right" vertical="top"/>
      <protection/>
    </xf>
    <xf numFmtId="0" fontId="0" fillId="32" borderId="16" xfId="0" applyFont="1" applyFill="1" applyBorder="1" applyAlignment="1" applyProtection="1">
      <alignment vertical="top" wrapText="1"/>
      <protection/>
    </xf>
    <xf numFmtId="43" fontId="0" fillId="32" borderId="16" xfId="319" applyFont="1" applyFill="1" applyBorder="1" applyAlignment="1" applyProtection="1">
      <alignment horizontal="center" vertical="top" wrapText="1"/>
      <protection/>
    </xf>
    <xf numFmtId="39" fontId="0" fillId="32" borderId="15" xfId="508" applyFont="1" applyFill="1" applyBorder="1" applyAlignment="1" applyProtection="1">
      <alignment vertical="top" wrapText="1"/>
      <protection/>
    </xf>
    <xf numFmtId="0" fontId="3" fillId="32" borderId="15" xfId="572" applyFont="1" applyFill="1" applyBorder="1" applyAlignment="1" applyProtection="1">
      <alignment horizontal="left" vertical="top" wrapText="1"/>
      <protection/>
    </xf>
    <xf numFmtId="0" fontId="0" fillId="32" borderId="16" xfId="571" applyNumberFormat="1" applyFont="1" applyFill="1" applyBorder="1" applyAlignment="1" applyProtection="1">
      <alignment horizontal="right" vertical="top"/>
      <protection/>
    </xf>
    <xf numFmtId="4" fontId="0" fillId="32" borderId="16" xfId="0" applyNumberFormat="1" applyFont="1" applyFill="1" applyBorder="1" applyAlignment="1" applyProtection="1">
      <alignment vertical="top" wrapText="1"/>
      <protection/>
    </xf>
    <xf numFmtId="170" fontId="0" fillId="32" borderId="16" xfId="0" applyNumberFormat="1" applyFont="1" applyFill="1" applyBorder="1" applyAlignment="1" applyProtection="1">
      <alignment horizontal="center" vertical="top"/>
      <protection/>
    </xf>
    <xf numFmtId="177" fontId="3" fillId="32" borderId="15" xfId="571" applyNumberFormat="1" applyFont="1" applyFill="1" applyBorder="1" applyAlignment="1" applyProtection="1">
      <alignment horizontal="right" vertical="top" wrapText="1"/>
      <protection/>
    </xf>
    <xf numFmtId="173" fontId="0" fillId="32" borderId="15" xfId="0" applyNumberFormat="1" applyFont="1" applyFill="1" applyBorder="1" applyAlignment="1" applyProtection="1">
      <alignment horizontal="center" vertical="top"/>
      <protection/>
    </xf>
    <xf numFmtId="176" fontId="3" fillId="32" borderId="15" xfId="571" applyNumberFormat="1" applyFont="1" applyFill="1" applyBorder="1" applyAlignment="1" applyProtection="1">
      <alignment horizontal="right" vertical="top" wrapText="1"/>
      <protection/>
    </xf>
    <xf numFmtId="0" fontId="0" fillId="32" borderId="15" xfId="549" applyFont="1" applyFill="1" applyBorder="1" applyAlignment="1" applyProtection="1">
      <alignment horizontal="left" vertical="top" wrapText="1"/>
      <protection/>
    </xf>
    <xf numFmtId="177" fontId="0" fillId="32" borderId="15" xfId="571" applyNumberFormat="1" applyFont="1" applyFill="1" applyBorder="1" applyAlignment="1" applyProtection="1">
      <alignment horizontal="right" vertical="top" wrapText="1"/>
      <protection/>
    </xf>
    <xf numFmtId="0" fontId="3" fillId="32" borderId="15" xfId="0" applyFont="1" applyFill="1" applyBorder="1" applyAlignment="1" applyProtection="1">
      <alignment horizontal="left" vertical="top" wrapText="1"/>
      <protection/>
    </xf>
    <xf numFmtId="4" fontId="0" fillId="32" borderId="15" xfId="476" applyNumberFormat="1" applyFont="1" applyFill="1" applyBorder="1" applyAlignment="1" applyProtection="1">
      <alignment horizontal="center" vertical="top" wrapText="1"/>
      <protection/>
    </xf>
    <xf numFmtId="180" fontId="0" fillId="32" borderId="15" xfId="0" applyNumberFormat="1" applyFont="1" applyFill="1" applyBorder="1" applyAlignment="1" applyProtection="1">
      <alignment horizontal="right" vertical="top"/>
      <protection/>
    </xf>
    <xf numFmtId="4" fontId="0" fillId="32" borderId="15" xfId="321" applyNumberFormat="1" applyFont="1" applyFill="1" applyBorder="1" applyAlignment="1" applyProtection="1">
      <alignment horizontal="right" vertical="top" wrapText="1"/>
      <protection/>
    </xf>
    <xf numFmtId="1" fontId="0" fillId="32" borderId="15" xfId="0" applyNumberFormat="1" applyFont="1" applyFill="1" applyBorder="1" applyAlignment="1" applyProtection="1">
      <alignment horizontal="right" vertical="top"/>
      <protection/>
    </xf>
    <xf numFmtId="0" fontId="0" fillId="32" borderId="15" xfId="0" applyFont="1" applyFill="1" applyBorder="1" applyAlignment="1" applyProtection="1">
      <alignment horizontal="center" vertical="top" wrapText="1"/>
      <protection/>
    </xf>
    <xf numFmtId="0" fontId="0" fillId="42" borderId="15" xfId="0" applyFont="1" applyFill="1" applyBorder="1" applyAlignment="1" applyProtection="1">
      <alignment vertical="top" wrapText="1"/>
      <protection/>
    </xf>
    <xf numFmtId="39" fontId="71" fillId="42" borderId="15" xfId="508" applyFont="1" applyFill="1" applyBorder="1" applyAlignment="1" applyProtection="1">
      <alignment horizontal="center" vertical="top" wrapText="1"/>
      <protection/>
    </xf>
    <xf numFmtId="4" fontId="0" fillId="42" borderId="15" xfId="0" applyNumberFormat="1" applyFont="1" applyFill="1" applyBorder="1" applyAlignment="1" applyProtection="1">
      <alignment vertical="top" wrapText="1"/>
      <protection/>
    </xf>
    <xf numFmtId="0" fontId="0" fillId="42" borderId="15" xfId="0" applyFont="1" applyFill="1" applyBorder="1" applyAlignment="1" applyProtection="1">
      <alignment horizontal="center" vertical="top" wrapText="1"/>
      <protection/>
    </xf>
    <xf numFmtId="2" fontId="0" fillId="42" borderId="15" xfId="0" applyNumberFormat="1" applyFont="1" applyFill="1" applyBorder="1" applyAlignment="1" applyProtection="1">
      <alignment vertical="top" wrapText="1"/>
      <protection/>
    </xf>
    <xf numFmtId="0" fontId="3" fillId="32" borderId="15" xfId="0" applyFont="1" applyFill="1" applyBorder="1" applyAlignment="1" applyProtection="1">
      <alignment horizontal="center" vertical="top" wrapText="1"/>
      <protection/>
    </xf>
    <xf numFmtId="4" fontId="0" fillId="32" borderId="15" xfId="0" applyNumberFormat="1" applyFont="1" applyFill="1" applyBorder="1" applyAlignment="1" applyProtection="1">
      <alignment horizontal="center" vertical="top"/>
      <protection/>
    </xf>
    <xf numFmtId="177" fontId="3" fillId="42" borderId="16" xfId="571" applyNumberFormat="1" applyFont="1" applyFill="1" applyBorder="1" applyAlignment="1" applyProtection="1">
      <alignment horizontal="right" vertical="top"/>
      <protection/>
    </xf>
    <xf numFmtId="0" fontId="3" fillId="42" borderId="16" xfId="0" applyFont="1" applyFill="1" applyBorder="1" applyAlignment="1" applyProtection="1">
      <alignment horizontal="right" vertical="top"/>
      <protection/>
    </xf>
    <xf numFmtId="4" fontId="38" fillId="42" borderId="16" xfId="0" applyNumberFormat="1" applyFont="1" applyFill="1" applyBorder="1" applyAlignment="1" applyProtection="1">
      <alignment vertical="top"/>
      <protection/>
    </xf>
    <xf numFmtId="0" fontId="38" fillId="42" borderId="16" xfId="0" applyFont="1" applyFill="1" applyBorder="1" applyAlignment="1" applyProtection="1">
      <alignment horizontal="center" vertical="top"/>
      <protection/>
    </xf>
    <xf numFmtId="43" fontId="52" fillId="42" borderId="16" xfId="319" applyFont="1" applyFill="1" applyBorder="1" applyAlignment="1" applyProtection="1">
      <alignment horizontal="right" vertical="top" wrapText="1"/>
      <protection/>
    </xf>
    <xf numFmtId="0" fontId="3" fillId="42" borderId="15" xfId="0" applyFont="1" applyFill="1" applyBorder="1" applyAlignment="1" applyProtection="1">
      <alignment horizontal="right" vertical="top" wrapText="1"/>
      <protection/>
    </xf>
    <xf numFmtId="4" fontId="2" fillId="42" borderId="15" xfId="0" applyNumberFormat="1" applyFont="1" applyFill="1" applyBorder="1" applyAlignment="1" applyProtection="1">
      <alignment horizontal="center" vertical="top"/>
      <protection/>
    </xf>
    <xf numFmtId="43" fontId="42" fillId="42" borderId="15" xfId="319" applyFont="1" applyFill="1" applyBorder="1" applyAlignment="1" applyProtection="1">
      <alignment horizontal="center" vertical="top" wrapText="1"/>
      <protection/>
    </xf>
    <xf numFmtId="0" fontId="3" fillId="32" borderId="15" xfId="0" applyFont="1" applyFill="1" applyBorder="1" applyAlignment="1" applyProtection="1">
      <alignment horizontal="right" vertical="top" wrapText="1"/>
      <protection/>
    </xf>
    <xf numFmtId="0" fontId="0" fillId="32" borderId="15" xfId="0" applyFont="1" applyFill="1" applyBorder="1" applyAlignment="1" applyProtection="1">
      <alignment horizontal="right" vertical="top" wrapText="1"/>
      <protection/>
    </xf>
    <xf numFmtId="10" fontId="0" fillId="32" borderId="15" xfId="595" applyNumberFormat="1" applyFont="1" applyFill="1" applyBorder="1" applyAlignment="1" applyProtection="1">
      <alignment vertical="top" wrapText="1"/>
      <protection/>
    </xf>
    <xf numFmtId="4" fontId="0" fillId="32" borderId="15" xfId="0" applyNumberFormat="1" applyFont="1" applyFill="1" applyBorder="1" applyAlignment="1" applyProtection="1">
      <alignment horizontal="center" vertical="top" wrapText="1"/>
      <protection/>
    </xf>
    <xf numFmtId="0" fontId="0" fillId="32" borderId="15" xfId="483" applyFont="1" applyFill="1" applyBorder="1" applyAlignment="1" applyProtection="1">
      <alignment horizontal="right" vertical="top"/>
      <protection/>
    </xf>
    <xf numFmtId="10" fontId="0" fillId="32" borderId="15" xfId="595" applyNumberFormat="1" applyFont="1" applyFill="1" applyBorder="1" applyAlignment="1" applyProtection="1">
      <alignment horizontal="right" vertical="top" wrapText="1"/>
      <protection/>
    </xf>
    <xf numFmtId="173" fontId="0" fillId="32" borderId="15" xfId="483" applyNumberFormat="1" applyFont="1" applyFill="1" applyBorder="1" applyAlignment="1" applyProtection="1">
      <alignment horizontal="center" vertical="top"/>
      <protection/>
    </xf>
    <xf numFmtId="43" fontId="52" fillId="32" borderId="15" xfId="319" applyFont="1" applyFill="1" applyBorder="1" applyAlignment="1" applyProtection="1">
      <alignment horizontal="center" vertical="top"/>
      <protection/>
    </xf>
    <xf numFmtId="0" fontId="0" fillId="32" borderId="15" xfId="319" applyNumberFormat="1" applyFont="1" applyFill="1" applyBorder="1" applyAlignment="1" applyProtection="1">
      <alignment horizontal="right" vertical="top" wrapText="1"/>
      <protection/>
    </xf>
    <xf numFmtId="10" fontId="0" fillId="32" borderId="15" xfId="599" applyNumberFormat="1" applyFont="1" applyFill="1" applyBorder="1" applyAlignment="1" applyProtection="1">
      <alignment vertical="top"/>
      <protection/>
    </xf>
    <xf numFmtId="4" fontId="0" fillId="32" borderId="15" xfId="483" applyNumberFormat="1" applyFont="1" applyFill="1" applyBorder="1" applyAlignment="1" applyProtection="1">
      <alignment horizontal="center" vertical="top" wrapText="1"/>
      <protection/>
    </xf>
    <xf numFmtId="0" fontId="0" fillId="32" borderId="15" xfId="574" applyFont="1" applyFill="1" applyBorder="1" applyAlignment="1" applyProtection="1">
      <alignment vertical="top"/>
      <protection/>
    </xf>
    <xf numFmtId="0" fontId="0" fillId="32" borderId="15" xfId="0" applyNumberFormat="1" applyFont="1" applyFill="1" applyBorder="1" applyAlignment="1" applyProtection="1">
      <alignment horizontal="right" vertical="top" wrapText="1"/>
      <protection/>
    </xf>
    <xf numFmtId="10" fontId="0" fillId="32" borderId="15" xfId="490" applyNumberFormat="1" applyFill="1" applyBorder="1" applyAlignment="1" applyProtection="1">
      <alignment vertical="top"/>
      <protection/>
    </xf>
    <xf numFmtId="180" fontId="3" fillId="32" borderId="15" xfId="490" applyNumberFormat="1" applyFont="1" applyFill="1" applyBorder="1" applyAlignment="1" applyProtection="1">
      <alignment horizontal="right" vertical="top"/>
      <protection/>
    </xf>
    <xf numFmtId="43" fontId="42" fillId="32" borderId="15" xfId="319" applyFont="1" applyFill="1" applyBorder="1" applyAlignment="1" applyProtection="1">
      <alignment horizontal="center" vertical="top"/>
      <protection/>
    </xf>
    <xf numFmtId="0" fontId="0" fillId="32" borderId="16" xfId="0" applyFont="1" applyFill="1" applyBorder="1" applyAlignment="1" applyProtection="1">
      <alignment horizontal="right" vertical="top"/>
      <protection/>
    </xf>
    <xf numFmtId="0" fontId="3" fillId="32" borderId="16" xfId="0" applyFont="1" applyFill="1" applyBorder="1" applyAlignment="1" applyProtection="1">
      <alignment horizontal="right" vertical="top" wrapText="1"/>
      <protection/>
    </xf>
    <xf numFmtId="4" fontId="0" fillId="32" borderId="16" xfId="0" applyNumberFormat="1" applyFont="1" applyFill="1" applyBorder="1" applyAlignment="1" applyProtection="1">
      <alignment horizontal="center" vertical="top"/>
      <protection/>
    </xf>
    <xf numFmtId="43" fontId="52" fillId="32" borderId="16" xfId="319" applyFont="1" applyFill="1" applyBorder="1" applyAlignment="1" applyProtection="1">
      <alignment horizontal="center" vertical="top"/>
      <protection/>
    </xf>
    <xf numFmtId="0" fontId="0" fillId="32" borderId="18" xfId="0" applyFill="1" applyBorder="1" applyAlignment="1" applyProtection="1">
      <alignment vertical="top"/>
      <protection/>
    </xf>
    <xf numFmtId="43" fontId="0" fillId="32" borderId="15" xfId="319" applyFont="1" applyFill="1" applyBorder="1" applyAlignment="1" applyProtection="1">
      <alignment horizontal="right" wrapText="1"/>
      <protection/>
    </xf>
    <xf numFmtId="43" fontId="52" fillId="42" borderId="15" xfId="319" applyFont="1" applyFill="1" applyBorder="1" applyAlignment="1" applyProtection="1">
      <alignment horizontal="right" vertical="center"/>
      <protection/>
    </xf>
    <xf numFmtId="43" fontId="42" fillId="42" borderId="15" xfId="319" applyFont="1" applyFill="1" applyBorder="1" applyAlignment="1" applyProtection="1" quotePrefix="1">
      <alignment vertical="top" wrapText="1"/>
      <protection/>
    </xf>
    <xf numFmtId="43" fontId="52" fillId="3" borderId="15" xfId="319" applyFont="1" applyFill="1" applyBorder="1" applyAlignment="1" applyProtection="1">
      <alignment horizontal="right"/>
      <protection/>
    </xf>
    <xf numFmtId="43" fontId="0" fillId="44" borderId="16" xfId="319" applyFont="1" applyFill="1" applyBorder="1" applyAlignment="1" applyProtection="1">
      <alignment vertical="top"/>
      <protection/>
    </xf>
    <xf numFmtId="43" fontId="0" fillId="44" borderId="20" xfId="319" applyFont="1" applyFill="1" applyBorder="1" applyAlignment="1" applyProtection="1">
      <alignment horizontal="center" vertical="top"/>
      <protection/>
    </xf>
    <xf numFmtId="43" fontId="52" fillId="44" borderId="15" xfId="319" applyFont="1" applyFill="1" applyBorder="1" applyAlignment="1" applyProtection="1">
      <alignment horizontal="right" vertical="center" wrapText="1"/>
      <protection/>
    </xf>
    <xf numFmtId="43" fontId="42" fillId="44" borderId="16" xfId="319" applyFont="1" applyFill="1" applyBorder="1" applyAlignment="1" applyProtection="1">
      <alignment horizontal="center" vertical="center"/>
      <protection/>
    </xf>
    <xf numFmtId="43" fontId="0" fillId="44" borderId="15" xfId="319" applyFont="1" applyFill="1" applyBorder="1" applyAlignment="1" applyProtection="1">
      <alignment horizontal="center" vertical="top"/>
      <protection/>
    </xf>
    <xf numFmtId="43" fontId="0" fillId="42" borderId="16" xfId="319" applyFont="1" applyFill="1" applyBorder="1" applyAlignment="1" applyProtection="1">
      <alignment horizontal="center" vertical="top"/>
      <protection/>
    </xf>
    <xf numFmtId="43" fontId="0" fillId="42" borderId="15" xfId="319" applyFont="1" applyFill="1" applyBorder="1" applyAlignment="1" applyProtection="1">
      <alignment vertical="top" wrapText="1"/>
      <protection/>
    </xf>
    <xf numFmtId="43" fontId="1" fillId="42" borderId="15" xfId="319" applyFont="1" applyFill="1" applyBorder="1" applyAlignment="1" applyProtection="1">
      <alignment vertical="top"/>
      <protection/>
    </xf>
    <xf numFmtId="43" fontId="2" fillId="32" borderId="15" xfId="319" applyFont="1" applyFill="1" applyBorder="1" applyAlignment="1" applyProtection="1">
      <alignment vertical="top"/>
      <protection/>
    </xf>
    <xf numFmtId="43" fontId="3" fillId="42" borderId="16" xfId="319" applyFont="1" applyFill="1" applyBorder="1" applyAlignment="1" applyProtection="1">
      <alignment vertical="top"/>
      <protection/>
    </xf>
    <xf numFmtId="43" fontId="3" fillId="42" borderId="15" xfId="319" applyFont="1" applyFill="1" applyBorder="1" applyAlignment="1" applyProtection="1">
      <alignment vertical="top"/>
      <protection/>
    </xf>
    <xf numFmtId="43" fontId="0" fillId="32" borderId="15" xfId="319" applyFont="1" applyFill="1" applyBorder="1" applyAlignment="1" applyProtection="1">
      <alignment vertical="top" wrapText="1"/>
      <protection/>
    </xf>
    <xf numFmtId="43" fontId="3" fillId="32" borderId="15" xfId="319" applyFont="1" applyFill="1" applyBorder="1" applyAlignment="1" applyProtection="1">
      <alignment vertical="top" wrapText="1"/>
      <protection/>
    </xf>
    <xf numFmtId="43" fontId="0" fillId="32" borderId="15" xfId="319" applyFont="1" applyFill="1" applyBorder="1" applyAlignment="1" applyProtection="1">
      <alignment vertical="top"/>
      <protection/>
    </xf>
    <xf numFmtId="43" fontId="3" fillId="32" borderId="15" xfId="319" applyFont="1" applyFill="1" applyBorder="1" applyAlignment="1" applyProtection="1">
      <alignment vertical="top"/>
      <protection/>
    </xf>
    <xf numFmtId="43" fontId="3" fillId="32" borderId="16" xfId="319" applyFont="1" applyFill="1" applyBorder="1" applyAlignment="1" applyProtection="1">
      <alignment vertical="top"/>
      <protection/>
    </xf>
  </cellXfs>
  <cellStyles count="652">
    <cellStyle name="Normal" xfId="0"/>
    <cellStyle name="&#13;&#10;JournalTemplate=C:\COMFO\CTALK\JOURSTD.TPL&#13;&#10;LbStateAddress=3 3 0 251 1 89 2 311&#13;&#10;LbStateJou"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6" xfId="25"/>
    <cellStyle name="20% - Accent6 2" xfId="26"/>
    <cellStyle name="20% - Énfasis1" xfId="27"/>
    <cellStyle name="20% - Énfasis1 2" xfId="28"/>
    <cellStyle name="20% - Énfasis1 3" xfId="29"/>
    <cellStyle name="20% - Énfasis1 4" xfId="30"/>
    <cellStyle name="20% - Énfasis2" xfId="31"/>
    <cellStyle name="20% - Énfasis2 2" xfId="32"/>
    <cellStyle name="20% - Énfasis2 3" xfId="33"/>
    <cellStyle name="20% - Énfasis2 4" xfId="34"/>
    <cellStyle name="20% - Énfasis3" xfId="35"/>
    <cellStyle name="20% - Énfasis3 2" xfId="36"/>
    <cellStyle name="20% - Énfasis3 3" xfId="37"/>
    <cellStyle name="20% - Énfasis3 4" xfId="38"/>
    <cellStyle name="20% - Énfasis4" xfId="39"/>
    <cellStyle name="20% - Énfasis4 2" xfId="40"/>
    <cellStyle name="20% - Énfasis4 3" xfId="41"/>
    <cellStyle name="20% - Énfasis4 4" xfId="42"/>
    <cellStyle name="20% - Énfasis5" xfId="43"/>
    <cellStyle name="20% - Énfasis5 2" xfId="44"/>
    <cellStyle name="20% - Énfasis5 3" xfId="45"/>
    <cellStyle name="20% - Énfasis5 4" xfId="46"/>
    <cellStyle name="20% - Énfasis6" xfId="47"/>
    <cellStyle name="20% - Énfasis6 2" xfId="48"/>
    <cellStyle name="20% - Énfasis6 3" xfId="49"/>
    <cellStyle name="20% - Énfasis6 4" xfId="50"/>
    <cellStyle name="40% - Accent1" xfId="51"/>
    <cellStyle name="40% - Accent1 2" xfId="52"/>
    <cellStyle name="40% - Accent2" xfId="53"/>
    <cellStyle name="40% - Accent3" xfId="54"/>
    <cellStyle name="40% - Accent3 2" xfId="55"/>
    <cellStyle name="40% - Accent4" xfId="56"/>
    <cellStyle name="40% - Accent4 2" xfId="57"/>
    <cellStyle name="40% - Accent5" xfId="58"/>
    <cellStyle name="40% - Accent5 2" xfId="59"/>
    <cellStyle name="40% - Accent6" xfId="60"/>
    <cellStyle name="40% - Accent6 2" xfId="61"/>
    <cellStyle name="40% - Énfasis1" xfId="62"/>
    <cellStyle name="40% - Énfasis1 2" xfId="63"/>
    <cellStyle name="40% - Énfasis1 3" xfId="64"/>
    <cellStyle name="40% - Énfasis1 4" xfId="65"/>
    <cellStyle name="40% - Énfasis2" xfId="66"/>
    <cellStyle name="40% - Énfasis2 2" xfId="67"/>
    <cellStyle name="40% - Énfasis2 3" xfId="68"/>
    <cellStyle name="40% - Énfasis2 4" xfId="69"/>
    <cellStyle name="40% - Énfasis3" xfId="70"/>
    <cellStyle name="40% - Énfasis3 2" xfId="71"/>
    <cellStyle name="40% - Énfasis3 3" xfId="72"/>
    <cellStyle name="40% - Énfasis3 4" xfId="73"/>
    <cellStyle name="40% - Énfasis4" xfId="74"/>
    <cellStyle name="40% - Énfasis4 2" xfId="75"/>
    <cellStyle name="40% - Énfasis4 3" xfId="76"/>
    <cellStyle name="40% - Énfasis4 4" xfId="77"/>
    <cellStyle name="40% - Énfasis5" xfId="78"/>
    <cellStyle name="40% - Énfasis5 2" xfId="79"/>
    <cellStyle name="40% - Énfasis5 3" xfId="80"/>
    <cellStyle name="40% - Énfasis5 4" xfId="81"/>
    <cellStyle name="40% - Énfasis6" xfId="82"/>
    <cellStyle name="40% - Énfasis6 2" xfId="83"/>
    <cellStyle name="40% - Énfasis6 3" xfId="84"/>
    <cellStyle name="40% - Énfasis6 4" xfId="85"/>
    <cellStyle name="60% - Accent1" xfId="86"/>
    <cellStyle name="60% - Accent1 2" xfId="87"/>
    <cellStyle name="60% - Accent2" xfId="88"/>
    <cellStyle name="60% - Accent2 2" xfId="89"/>
    <cellStyle name="60% - Accent3" xfId="90"/>
    <cellStyle name="60% - Accent3 2" xfId="91"/>
    <cellStyle name="60% - Accent4" xfId="92"/>
    <cellStyle name="60% - Accent4 2" xfId="93"/>
    <cellStyle name="60% - Accent5" xfId="94"/>
    <cellStyle name="60% - Accent5 2" xfId="95"/>
    <cellStyle name="60% - Accent6" xfId="96"/>
    <cellStyle name="60% - Accent6 2" xfId="97"/>
    <cellStyle name="60% - Énfasis1" xfId="98"/>
    <cellStyle name="60% - Énfasis1 2" xfId="99"/>
    <cellStyle name="60% - Énfasis1 3" xfId="100"/>
    <cellStyle name="60% - Énfasis1 4" xfId="101"/>
    <cellStyle name="60% - Énfasis2" xfId="102"/>
    <cellStyle name="60% - Énfasis2 2" xfId="103"/>
    <cellStyle name="60% - Énfasis2 3" xfId="104"/>
    <cellStyle name="60% - Énfasis2 4" xfId="105"/>
    <cellStyle name="60% - Énfasis3" xfId="106"/>
    <cellStyle name="60% - Énfasis3 2" xfId="107"/>
    <cellStyle name="60% - Énfasis3 3" xfId="108"/>
    <cellStyle name="60% - Énfasis3 4" xfId="109"/>
    <cellStyle name="60% - Énfasis4" xfId="110"/>
    <cellStyle name="60% - Énfasis4 2" xfId="111"/>
    <cellStyle name="60% - Énfasis4 3" xfId="112"/>
    <cellStyle name="60% - Énfasis4 4" xfId="113"/>
    <cellStyle name="60% - Énfasis5" xfId="114"/>
    <cellStyle name="60% - Énfasis5 2" xfId="115"/>
    <cellStyle name="60% - Énfasis5 3" xfId="116"/>
    <cellStyle name="60% - Énfasis5 4" xfId="117"/>
    <cellStyle name="60% - Énfasis6" xfId="118"/>
    <cellStyle name="60% - Énfasis6 2" xfId="119"/>
    <cellStyle name="60% - Énfasis6 3" xfId="120"/>
    <cellStyle name="60% - Énfasis6 4" xfId="121"/>
    <cellStyle name="Accent1" xfId="122"/>
    <cellStyle name="Accent1 - 20%" xfId="123"/>
    <cellStyle name="Accent1 - 40%" xfId="124"/>
    <cellStyle name="Accent1 - 60%" xfId="125"/>
    <cellStyle name="Accent1 2" xfId="126"/>
    <cellStyle name="Accent1_ANALISIS PARA PRESENTAR OPRET" xfId="127"/>
    <cellStyle name="Accent2" xfId="128"/>
    <cellStyle name="Accent2 - 20%" xfId="129"/>
    <cellStyle name="Accent2 - 40%" xfId="130"/>
    <cellStyle name="Accent2 - 60%" xfId="131"/>
    <cellStyle name="Accent2 2" xfId="132"/>
    <cellStyle name="Accent2_ANALISIS PARA PRESENTAR OPRET" xfId="133"/>
    <cellStyle name="Accent3" xfId="134"/>
    <cellStyle name="Accent3 - 20%" xfId="135"/>
    <cellStyle name="Accent3 - 40%" xfId="136"/>
    <cellStyle name="Accent3 - 60%" xfId="137"/>
    <cellStyle name="Accent3 2" xfId="138"/>
    <cellStyle name="Accent3_ANALISIS PARA PRESENTAR OPRET" xfId="139"/>
    <cellStyle name="Accent4" xfId="140"/>
    <cellStyle name="Accent4 - 20%" xfId="141"/>
    <cellStyle name="Accent4 - 40%" xfId="142"/>
    <cellStyle name="Accent4 - 60%" xfId="143"/>
    <cellStyle name="Accent4 2" xfId="144"/>
    <cellStyle name="Accent4_ANALISIS PARA PRESENTAR OPRET" xfId="145"/>
    <cellStyle name="Accent5" xfId="146"/>
    <cellStyle name="Accent5 - 20%" xfId="147"/>
    <cellStyle name="Accent5 - 40%" xfId="148"/>
    <cellStyle name="Accent5 - 60%" xfId="149"/>
    <cellStyle name="Accent5_ANALISIS PARA PRESENTAR OPRET" xfId="150"/>
    <cellStyle name="Accent6" xfId="151"/>
    <cellStyle name="Accent6 - 20%" xfId="152"/>
    <cellStyle name="Accent6 - 40%" xfId="153"/>
    <cellStyle name="Accent6 - 60%" xfId="154"/>
    <cellStyle name="Accent6 2" xfId="155"/>
    <cellStyle name="Accent6_ANALISIS PARA PRESENTAR OPRET" xfId="156"/>
    <cellStyle name="Bad" xfId="157"/>
    <cellStyle name="Bad 2" xfId="158"/>
    <cellStyle name="Buena" xfId="159"/>
    <cellStyle name="Buena 2" xfId="160"/>
    <cellStyle name="Buena 3" xfId="161"/>
    <cellStyle name="Buena 4" xfId="162"/>
    <cellStyle name="Bueno" xfId="163"/>
    <cellStyle name="Calculation" xfId="164"/>
    <cellStyle name="Calculation 2" xfId="165"/>
    <cellStyle name="Cálculo" xfId="166"/>
    <cellStyle name="Cálculo 2" xfId="167"/>
    <cellStyle name="Cálculo 3" xfId="168"/>
    <cellStyle name="Cálculo 4" xfId="169"/>
    <cellStyle name="Celda de comprobación" xfId="170"/>
    <cellStyle name="Celda de comprobación 2" xfId="171"/>
    <cellStyle name="Celda de comprobación 3" xfId="172"/>
    <cellStyle name="Celda de comprobación 4" xfId="173"/>
    <cellStyle name="Celda de comprobación 5" xfId="174"/>
    <cellStyle name="Celda vinculada" xfId="175"/>
    <cellStyle name="Celda vinculada 2" xfId="176"/>
    <cellStyle name="Celda vinculada 3" xfId="177"/>
    <cellStyle name="Celda vinculada 4" xfId="178"/>
    <cellStyle name="Celda vinculada 5" xfId="179"/>
    <cellStyle name="Check Cell" xfId="180"/>
    <cellStyle name="Comma 10" xfId="181"/>
    <cellStyle name="Comma 11" xfId="182"/>
    <cellStyle name="Comma 12" xfId="183"/>
    <cellStyle name="Comma 13" xfId="184"/>
    <cellStyle name="Comma 2" xfId="185"/>
    <cellStyle name="Comma 2 2" xfId="186"/>
    <cellStyle name="Comma 2 3" xfId="187"/>
    <cellStyle name="Comma 2 4" xfId="188"/>
    <cellStyle name="Comma 3" xfId="189"/>
    <cellStyle name="Comma 3 2" xfId="190"/>
    <cellStyle name="Comma 3 2 2" xfId="191"/>
    <cellStyle name="Comma 3 2 3" xfId="192"/>
    <cellStyle name="Comma 3 3" xfId="193"/>
    <cellStyle name="Comma 3 4" xfId="194"/>
    <cellStyle name="Comma 3 5" xfId="195"/>
    <cellStyle name="Comma 3_Adicional No. 1  Edificio Biblioteca y Verja y parqueos  Universidad ITECO" xfId="196"/>
    <cellStyle name="Comma 4" xfId="197"/>
    <cellStyle name="Comma 4 2" xfId="198"/>
    <cellStyle name="Comma 4_Presupuesto_remodelacion vivienda en cancino pe" xfId="199"/>
    <cellStyle name="Comma 5" xfId="200"/>
    <cellStyle name="Comma 5 2" xfId="201"/>
    <cellStyle name="Comma 6" xfId="202"/>
    <cellStyle name="Comma 6 2" xfId="203"/>
    <cellStyle name="Comma 7" xfId="204"/>
    <cellStyle name="Comma 7 2" xfId="205"/>
    <cellStyle name="Comma 8" xfId="206"/>
    <cellStyle name="Comma 8 2" xfId="207"/>
    <cellStyle name="Comma 8 2 2" xfId="208"/>
    <cellStyle name="Comma 8 3" xfId="209"/>
    <cellStyle name="Comma 9" xfId="210"/>
    <cellStyle name="Comma_ACUEDUCTO DE  PADRE LAS CASAS" xfId="211"/>
    <cellStyle name="Currency 2" xfId="212"/>
    <cellStyle name="Currency 3" xfId="213"/>
    <cellStyle name="Currency 4" xfId="214"/>
    <cellStyle name="Currency_Construccion Edificio Aulas No.1 Centroa Regional UASD, Mao" xfId="215"/>
    <cellStyle name="Emphasis 1" xfId="216"/>
    <cellStyle name="Emphasis 2" xfId="217"/>
    <cellStyle name="Emphasis 3" xfId="218"/>
    <cellStyle name="Encabezado 1" xfId="219"/>
    <cellStyle name="Encabezado 4" xfId="220"/>
    <cellStyle name="Encabezado 4 2" xfId="221"/>
    <cellStyle name="Encabezado 4 3" xfId="222"/>
    <cellStyle name="Encabezado 4 4" xfId="223"/>
    <cellStyle name="Encabezado 4 5" xfId="224"/>
    <cellStyle name="Énfasis 1" xfId="225"/>
    <cellStyle name="Énfasis 2" xfId="226"/>
    <cellStyle name="Énfasis 3" xfId="227"/>
    <cellStyle name="Énfasis1" xfId="228"/>
    <cellStyle name="Énfasis1 - 20%" xfId="229"/>
    <cellStyle name="Énfasis1 - 40%" xfId="230"/>
    <cellStyle name="Énfasis1 - 60%" xfId="231"/>
    <cellStyle name="Énfasis1 2" xfId="232"/>
    <cellStyle name="Énfasis1 3" xfId="233"/>
    <cellStyle name="Énfasis1 4" xfId="234"/>
    <cellStyle name="Énfasis2" xfId="235"/>
    <cellStyle name="Énfasis2 - 20%" xfId="236"/>
    <cellStyle name="Énfasis2 - 40%" xfId="237"/>
    <cellStyle name="Énfasis2 - 60%" xfId="238"/>
    <cellStyle name="Énfasis2 2" xfId="239"/>
    <cellStyle name="Énfasis2 3" xfId="240"/>
    <cellStyle name="Énfasis2 4" xfId="241"/>
    <cellStyle name="Énfasis3" xfId="242"/>
    <cellStyle name="Énfasis3 - 20%" xfId="243"/>
    <cellStyle name="Énfasis3 - 40%" xfId="244"/>
    <cellStyle name="Énfasis3 - 60%" xfId="245"/>
    <cellStyle name="Énfasis3 2" xfId="246"/>
    <cellStyle name="Énfasis3 3" xfId="247"/>
    <cellStyle name="Énfasis3 4" xfId="248"/>
    <cellStyle name="Énfasis4" xfId="249"/>
    <cellStyle name="Énfasis4 - 20%" xfId="250"/>
    <cellStyle name="Énfasis4 - 40%" xfId="251"/>
    <cellStyle name="Énfasis4 - 60%" xfId="252"/>
    <cellStyle name="Énfasis4 2" xfId="253"/>
    <cellStyle name="Énfasis4 3" xfId="254"/>
    <cellStyle name="Énfasis4 4" xfId="255"/>
    <cellStyle name="Énfasis5" xfId="256"/>
    <cellStyle name="Énfasis5 - 20%" xfId="257"/>
    <cellStyle name="Énfasis5 - 40%" xfId="258"/>
    <cellStyle name="Énfasis5 - 60%" xfId="259"/>
    <cellStyle name="Énfasis5 2" xfId="260"/>
    <cellStyle name="Énfasis5 3" xfId="261"/>
    <cellStyle name="Énfasis5 4" xfId="262"/>
    <cellStyle name="Énfasis6" xfId="263"/>
    <cellStyle name="Énfasis6 - 20%" xfId="264"/>
    <cellStyle name="Énfasis6 - 40%" xfId="265"/>
    <cellStyle name="Énfasis6 - 60%" xfId="266"/>
    <cellStyle name="Énfasis6 2" xfId="267"/>
    <cellStyle name="Énfasis6 3" xfId="268"/>
    <cellStyle name="Énfasis6 4" xfId="269"/>
    <cellStyle name="Entrada" xfId="270"/>
    <cellStyle name="Entrada 2" xfId="271"/>
    <cellStyle name="Entrada 3" xfId="272"/>
    <cellStyle name="Entrada 4" xfId="273"/>
    <cellStyle name="Entrada 5" xfId="274"/>
    <cellStyle name="Euro" xfId="275"/>
    <cellStyle name="Euro 2" xfId="276"/>
    <cellStyle name="Euro 2 2" xfId="277"/>
    <cellStyle name="Euro 2 3" xfId="278"/>
    <cellStyle name="Euro 2 4" xfId="279"/>
    <cellStyle name="Euro 2 5" xfId="280"/>
    <cellStyle name="Euro 3" xfId="281"/>
    <cellStyle name="Euro 4" xfId="282"/>
    <cellStyle name="Euro 5" xfId="283"/>
    <cellStyle name="Euro_Adicional No. 1  Edificio Biblioteca y Verja y parqueos  Universidad ITECO" xfId="284"/>
    <cellStyle name="Excel Built-in Comma" xfId="285"/>
    <cellStyle name="Excel Built-in Normal" xfId="286"/>
    <cellStyle name="Explanatory Text" xfId="287"/>
    <cellStyle name="F2" xfId="288"/>
    <cellStyle name="F3" xfId="289"/>
    <cellStyle name="F4" xfId="290"/>
    <cellStyle name="F5" xfId="291"/>
    <cellStyle name="F6" xfId="292"/>
    <cellStyle name="F7" xfId="293"/>
    <cellStyle name="F8" xfId="294"/>
    <cellStyle name="Followed Hyperlink" xfId="295"/>
    <cellStyle name="Good" xfId="296"/>
    <cellStyle name="Good 2" xfId="297"/>
    <cellStyle name="Heading 1" xfId="298"/>
    <cellStyle name="Heading 1 2" xfId="299"/>
    <cellStyle name="Heading 2" xfId="300"/>
    <cellStyle name="Heading 2 2" xfId="301"/>
    <cellStyle name="Heading 3" xfId="302"/>
    <cellStyle name="Heading 3 2" xfId="303"/>
    <cellStyle name="Heading 4" xfId="304"/>
    <cellStyle name="Heading 4 2" xfId="305"/>
    <cellStyle name="Hyperlink" xfId="306"/>
    <cellStyle name="Hipervínculo 2" xfId="307"/>
    <cellStyle name="Followed Hyperlink" xfId="308"/>
    <cellStyle name="Hipervínculo visitado 2" xfId="309"/>
    <cellStyle name="Hyperlink" xfId="310"/>
    <cellStyle name="Incorrecto" xfId="311"/>
    <cellStyle name="Incorrecto 2" xfId="312"/>
    <cellStyle name="Incorrecto 3" xfId="313"/>
    <cellStyle name="Incorrecto 4" xfId="314"/>
    <cellStyle name="Input" xfId="315"/>
    <cellStyle name="Input 2" xfId="316"/>
    <cellStyle name="Linked Cell" xfId="317"/>
    <cellStyle name="Linked Cell 2" xfId="318"/>
    <cellStyle name="Comma" xfId="319"/>
    <cellStyle name="Comma [0]" xfId="320"/>
    <cellStyle name="Millares 10" xfId="321"/>
    <cellStyle name="Millares 10 2" xfId="322"/>
    <cellStyle name="Millares 10 2 2" xfId="323"/>
    <cellStyle name="Millares 10 2 3" xfId="324"/>
    <cellStyle name="Millares 10 3" xfId="325"/>
    <cellStyle name="Millares 10 3 2" xfId="326"/>
    <cellStyle name="Millares 10 4" xfId="327"/>
    <cellStyle name="Millares 11" xfId="328"/>
    <cellStyle name="Millares 11 2" xfId="329"/>
    <cellStyle name="Millares 11 2 2" xfId="330"/>
    <cellStyle name="Millares 12" xfId="331"/>
    <cellStyle name="Millares 12 2" xfId="332"/>
    <cellStyle name="Millares 12 3" xfId="333"/>
    <cellStyle name="Millares 13" xfId="334"/>
    <cellStyle name="Millares 13 2" xfId="335"/>
    <cellStyle name="Millares 13 3" xfId="336"/>
    <cellStyle name="Millares 14" xfId="337"/>
    <cellStyle name="Millares 15" xfId="338"/>
    <cellStyle name="Millares 15 2" xfId="339"/>
    <cellStyle name="Millares 16" xfId="340"/>
    <cellStyle name="Millares 17" xfId="341"/>
    <cellStyle name="Millares 18" xfId="342"/>
    <cellStyle name="Millares 19" xfId="343"/>
    <cellStyle name="Millares 2" xfId="344"/>
    <cellStyle name="Millares 2 10" xfId="345"/>
    <cellStyle name="Millares 2 2" xfId="346"/>
    <cellStyle name="Millares 2 2 2" xfId="347"/>
    <cellStyle name="Millares 2 2 2 2" xfId="348"/>
    <cellStyle name="Millares 2 2 2 3" xfId="349"/>
    <cellStyle name="Millares 2 2 2 4" xfId="350"/>
    <cellStyle name="Millares 2 2 3" xfId="351"/>
    <cellStyle name="Millares 2 2 3 2" xfId="352"/>
    <cellStyle name="Millares 2 2 3 3" xfId="353"/>
    <cellStyle name="Millares 2 2 4" xfId="354"/>
    <cellStyle name="Millares 2 2 5 2" xfId="355"/>
    <cellStyle name="Millares 2 3" xfId="356"/>
    <cellStyle name="Millares 2 3 2" xfId="357"/>
    <cellStyle name="Millares 2 3 2 2" xfId="358"/>
    <cellStyle name="Millares 2 3 3" xfId="359"/>
    <cellStyle name="Millares 2 3 4" xfId="360"/>
    <cellStyle name="Millares 2 4" xfId="361"/>
    <cellStyle name="Millares 2 4 2" xfId="362"/>
    <cellStyle name="Millares 2 4 3" xfId="363"/>
    <cellStyle name="Millares 2 5" xfId="364"/>
    <cellStyle name="Millares 2 5 2" xfId="365"/>
    <cellStyle name="Millares 2 6" xfId="366"/>
    <cellStyle name="Millares 2_111-12 ac neyba zona alta" xfId="367"/>
    <cellStyle name="Millares 2_XXXCopia de Pres. elab. no. 24-12  Terrm. ampliacion Ac. Monte Plata" xfId="368"/>
    <cellStyle name="Millares 3" xfId="369"/>
    <cellStyle name="Millares 3 2" xfId="370"/>
    <cellStyle name="Millares 3 2 2" xfId="371"/>
    <cellStyle name="Millares 3 2 3" xfId="372"/>
    <cellStyle name="Millares 3 3" xfId="373"/>
    <cellStyle name="Millares 3 3 2" xfId="374"/>
    <cellStyle name="Millares 3 3 2 2" xfId="375"/>
    <cellStyle name="Millares 3 3 3" xfId="376"/>
    <cellStyle name="Millares 3 3 3 2" xfId="377"/>
    <cellStyle name="Millares 3 3 4" xfId="378"/>
    <cellStyle name="Millares 3 4" xfId="379"/>
    <cellStyle name="Millares 3 5" xfId="380"/>
    <cellStyle name="Millares 3_111-12 ac neyba zona alta" xfId="381"/>
    <cellStyle name="Millares 4" xfId="382"/>
    <cellStyle name="Millares 4 2" xfId="383"/>
    <cellStyle name="Millares 4 2 2" xfId="384"/>
    <cellStyle name="Millares 4 2 2 2" xfId="385"/>
    <cellStyle name="Millares 4 2 3" xfId="386"/>
    <cellStyle name="Millares 4 2 4" xfId="387"/>
    <cellStyle name="Millares 4 3" xfId="388"/>
    <cellStyle name="Millares 4 3 2" xfId="389"/>
    <cellStyle name="Millares 4 3 3" xfId="390"/>
    <cellStyle name="Millares 4 4" xfId="391"/>
    <cellStyle name="Millares 4 5" xfId="392"/>
    <cellStyle name="Millares 4 6" xfId="393"/>
    <cellStyle name="Millares 4_Presupuesto Construccion edificio oficina gubernamentales de san juan" xfId="394"/>
    <cellStyle name="Millares 5" xfId="395"/>
    <cellStyle name="Millares 5 2" xfId="396"/>
    <cellStyle name="Millares 5 2 2" xfId="397"/>
    <cellStyle name="Millares 5 2 2 2" xfId="398"/>
    <cellStyle name="Millares 5 2 3" xfId="399"/>
    <cellStyle name="Millares 5 2 4" xfId="400"/>
    <cellStyle name="Millares 5 3" xfId="401"/>
    <cellStyle name="Millares 5 3 2" xfId="402"/>
    <cellStyle name="Millares 5 3 3" xfId="403"/>
    <cellStyle name="Millares 5 4" xfId="404"/>
    <cellStyle name="Millares 5 5" xfId="405"/>
    <cellStyle name="Millares 6" xfId="406"/>
    <cellStyle name="Millares 6 2" xfId="407"/>
    <cellStyle name="Millares 6 2 2" xfId="408"/>
    <cellStyle name="Millares 6 3" xfId="409"/>
    <cellStyle name="Millares 7" xfId="410"/>
    <cellStyle name="Millares 7 2" xfId="411"/>
    <cellStyle name="Millares 7 2 2" xfId="412"/>
    <cellStyle name="Millares 7 2 2 2" xfId="413"/>
    <cellStyle name="Millares 7 2 3" xfId="414"/>
    <cellStyle name="Millares 7 2 4" xfId="415"/>
    <cellStyle name="Millares 7 2 5" xfId="416"/>
    <cellStyle name="Millares 7 2 6" xfId="417"/>
    <cellStyle name="Millares 7 2 7" xfId="418"/>
    <cellStyle name="Millares 7 2 8" xfId="419"/>
    <cellStyle name="Millares 7 2 9" xfId="420"/>
    <cellStyle name="Millares 7 3" xfId="421"/>
    <cellStyle name="Millares 7 4" xfId="422"/>
    <cellStyle name="Millares 8" xfId="423"/>
    <cellStyle name="Millares 8 2" xfId="424"/>
    <cellStyle name="Millares 8 2 2" xfId="425"/>
    <cellStyle name="Millares 8 2 3" xfId="426"/>
    <cellStyle name="Millares 8 3" xfId="427"/>
    <cellStyle name="Millares 8 4" xfId="428"/>
    <cellStyle name="Millares 9" xfId="429"/>
    <cellStyle name="Millares 9 2" xfId="430"/>
    <cellStyle name="Millares 9 3" xfId="431"/>
    <cellStyle name="Millares_Hoja1" xfId="432"/>
    <cellStyle name="Millares_NUEVO FORMATO DE PRESUPUESTOS" xfId="433"/>
    <cellStyle name="Currency" xfId="434"/>
    <cellStyle name="Currency [0]" xfId="435"/>
    <cellStyle name="Moneda [0] 2" xfId="436"/>
    <cellStyle name="Moneda 10" xfId="437"/>
    <cellStyle name="Moneda 11" xfId="438"/>
    <cellStyle name="Moneda 12" xfId="439"/>
    <cellStyle name="Moneda 2" xfId="440"/>
    <cellStyle name="Moneda 2 2" xfId="441"/>
    <cellStyle name="Moneda 2 2 2" xfId="442"/>
    <cellStyle name="Moneda 2 2 2 2" xfId="443"/>
    <cellStyle name="Moneda 2 3" xfId="444"/>
    <cellStyle name="Moneda 2 4" xfId="445"/>
    <cellStyle name="Moneda 2 5" xfId="446"/>
    <cellStyle name="Moneda 2_ANALISIS COSTOS PORTICOS GRAN TECHO" xfId="447"/>
    <cellStyle name="Moneda 3" xfId="448"/>
    <cellStyle name="Moneda 3 2" xfId="449"/>
    <cellStyle name="Moneda 3 3" xfId="450"/>
    <cellStyle name="Moneda 4" xfId="451"/>
    <cellStyle name="Moneda 4 2" xfId="452"/>
    <cellStyle name="Moneda 5" xfId="453"/>
    <cellStyle name="Moneda 6" xfId="454"/>
    <cellStyle name="Moneda 6 2" xfId="455"/>
    <cellStyle name="Moneda 7" xfId="456"/>
    <cellStyle name="Moneda 8" xfId="457"/>
    <cellStyle name="Moneda 9" xfId="458"/>
    <cellStyle name="Neutral" xfId="459"/>
    <cellStyle name="Neutral 2" xfId="460"/>
    <cellStyle name="Neutral 3" xfId="461"/>
    <cellStyle name="Neutral 4" xfId="462"/>
    <cellStyle name="No-definido" xfId="463"/>
    <cellStyle name="Normal - Style1" xfId="464"/>
    <cellStyle name="Normal 10" xfId="465"/>
    <cellStyle name="Normal 10 2" xfId="466"/>
    <cellStyle name="Normal 10 2 2" xfId="467"/>
    <cellStyle name="Normal 10 3" xfId="468"/>
    <cellStyle name="Normal 10 6" xfId="469"/>
    <cellStyle name="Normal 11" xfId="470"/>
    <cellStyle name="Normal 11 2" xfId="471"/>
    <cellStyle name="Normal 11 3" xfId="472"/>
    <cellStyle name="Normal 12" xfId="473"/>
    <cellStyle name="Normal 12 2" xfId="474"/>
    <cellStyle name="Normal 13" xfId="475"/>
    <cellStyle name="Normal 13 2" xfId="476"/>
    <cellStyle name="Normal 13 3" xfId="477"/>
    <cellStyle name="Normal 14" xfId="478"/>
    <cellStyle name="Normal 14 2" xfId="479"/>
    <cellStyle name="Normal 15" xfId="480"/>
    <cellStyle name="Normal 16" xfId="481"/>
    <cellStyle name="Normal 17" xfId="482"/>
    <cellStyle name="Normal 18" xfId="483"/>
    <cellStyle name="Normal 18 2" xfId="484"/>
    <cellStyle name="Normal 19" xfId="485"/>
    <cellStyle name="Normal 2" xfId="486"/>
    <cellStyle name="Normal 2 2" xfId="487"/>
    <cellStyle name="Normal 2 2 2" xfId="488"/>
    <cellStyle name="Normal 2 2 2 2" xfId="489"/>
    <cellStyle name="Normal 2 3" xfId="490"/>
    <cellStyle name="Normal 2 3 2" xfId="491"/>
    <cellStyle name="Normal 2 3 2 2" xfId="492"/>
    <cellStyle name="Normal 2 4" xfId="493"/>
    <cellStyle name="Normal 2 4 2" xfId="494"/>
    <cellStyle name="Normal 2 5" xfId="495"/>
    <cellStyle name="Normal 2_07-09 presupu..." xfId="496"/>
    <cellStyle name="Normal 20" xfId="497"/>
    <cellStyle name="Normal 21" xfId="498"/>
    <cellStyle name="Normal 22" xfId="499"/>
    <cellStyle name="Normal 23" xfId="500"/>
    <cellStyle name="Normal 24" xfId="501"/>
    <cellStyle name="Normal 24 2" xfId="502"/>
    <cellStyle name="Normal 25" xfId="503"/>
    <cellStyle name="Normal 26" xfId="504"/>
    <cellStyle name="Normal 27" xfId="505"/>
    <cellStyle name="Normal 28" xfId="506"/>
    <cellStyle name="Normal 29" xfId="507"/>
    <cellStyle name="Normal 3" xfId="508"/>
    <cellStyle name="Normal 3 2" xfId="509"/>
    <cellStyle name="Normal 3 2 2" xfId="510"/>
    <cellStyle name="Normal 3 2 3" xfId="511"/>
    <cellStyle name="Normal 3 3" xfId="512"/>
    <cellStyle name="Normal 3 3 2" xfId="513"/>
    <cellStyle name="Normal 3 3 3" xfId="514"/>
    <cellStyle name="Normal 3 4" xfId="515"/>
    <cellStyle name="Normal 3 5" xfId="516"/>
    <cellStyle name="Normal 3_copia Pres. elab.40-2010Desarenador para la obra de toma del Ac. mult. La Cuaba" xfId="517"/>
    <cellStyle name="Normal 30" xfId="518"/>
    <cellStyle name="Normal 31" xfId="519"/>
    <cellStyle name="Normal 32" xfId="520"/>
    <cellStyle name="Normal 33" xfId="521"/>
    <cellStyle name="Normal 34" xfId="522"/>
    <cellStyle name="Normal 4" xfId="523"/>
    <cellStyle name="Normal 4 10" xfId="524"/>
    <cellStyle name="Normal 4 11" xfId="525"/>
    <cellStyle name="Normal 4 12" xfId="526"/>
    <cellStyle name="Normal 4 13" xfId="527"/>
    <cellStyle name="Normal 4 14" xfId="528"/>
    <cellStyle name="Normal 4 2" xfId="529"/>
    <cellStyle name="Normal 4 3" xfId="530"/>
    <cellStyle name="Normal 4 3 2" xfId="531"/>
    <cellStyle name="Normal 4 4" xfId="532"/>
    <cellStyle name="Normal 4 5" xfId="533"/>
    <cellStyle name="Normal 4 6" xfId="534"/>
    <cellStyle name="Normal 4 7" xfId="535"/>
    <cellStyle name="Normal 4 8" xfId="536"/>
    <cellStyle name="Normal 4 9" xfId="537"/>
    <cellStyle name="Normal 4_Administration_Building_-_Lista_de_Partidas_y_Cantidades_-_(PVDC-004)_REVC mod" xfId="538"/>
    <cellStyle name="Normal 45" xfId="539"/>
    <cellStyle name="Normal 5" xfId="540"/>
    <cellStyle name="Normal 5 10" xfId="541"/>
    <cellStyle name="Normal 5 11" xfId="542"/>
    <cellStyle name="Normal 5 12" xfId="543"/>
    <cellStyle name="Normal 5 13" xfId="544"/>
    <cellStyle name="Normal 5 14" xfId="545"/>
    <cellStyle name="Normal 5 15" xfId="546"/>
    <cellStyle name="Normal 5 16" xfId="547"/>
    <cellStyle name="Normal 5 2" xfId="548"/>
    <cellStyle name="Normal 5 2 2" xfId="549"/>
    <cellStyle name="Normal 5 3" xfId="550"/>
    <cellStyle name="Normal 5 4" xfId="551"/>
    <cellStyle name="Normal 5 5" xfId="552"/>
    <cellStyle name="Normal 5 6" xfId="553"/>
    <cellStyle name="Normal 5 7" xfId="554"/>
    <cellStyle name="Normal 5 8" xfId="555"/>
    <cellStyle name="Normal 5 9" xfId="556"/>
    <cellStyle name="Normal 5_Administration_Building_-_Lista_de_Partidas_y_Cantidades_-_(PVDC-004)_REVC mod" xfId="557"/>
    <cellStyle name="Normal 6" xfId="558"/>
    <cellStyle name="Normal 7" xfId="559"/>
    <cellStyle name="Normal 7 2" xfId="560"/>
    <cellStyle name="Normal 7 2 2" xfId="561"/>
    <cellStyle name="Normal 7 3" xfId="562"/>
    <cellStyle name="Normal 8" xfId="563"/>
    <cellStyle name="Normal 8 2" xfId="564"/>
    <cellStyle name="Normal 9" xfId="565"/>
    <cellStyle name="Normal 9 2" xfId="566"/>
    <cellStyle name="Normal 9 3" xfId="567"/>
    <cellStyle name="Normal 9 4" xfId="568"/>
    <cellStyle name="Normal 9 4 2" xfId="569"/>
    <cellStyle name="Normal_158-09 TERMINACION AC. LA GINA" xfId="570"/>
    <cellStyle name="Normal_55-09 Equipamiento Pozos Ac. Rural El Llano" xfId="571"/>
    <cellStyle name="Normal_BOQ-ALC-RED-MCRISTI-QAQC_VINCI PRESUPUESTO UNIFICADO  LOS  ALCANTARILLADOS SANITARIOS PARA INAPA 02.09.11" xfId="572"/>
    <cellStyle name="Normal_Hoja1" xfId="573"/>
    <cellStyle name="Normal_PRES 059-09 REHABIL. PLANTA DE TRATAMIENTO DE 80 LPS RAPIDA, AC. HATO DEL YAQUE" xfId="574"/>
    <cellStyle name="Normal_PRES030-2008" xfId="575"/>
    <cellStyle name="Normal_rec 2 al 98-05 terminacion ac. la cueva de cevicos 2da. etapa ac. mult. guanabano- cruce de maguaca parte b y guanabano como ext. al ac. la cueva de cevico 1" xfId="576"/>
    <cellStyle name="Normal_Rec. No.3 118-03   Pta. de trat.A.Negras san juan de la maguana" xfId="577"/>
    <cellStyle name="Notas" xfId="578"/>
    <cellStyle name="Notas 2" xfId="579"/>
    <cellStyle name="Notas 3" xfId="580"/>
    <cellStyle name="Notas 4" xfId="581"/>
    <cellStyle name="Notas 5" xfId="582"/>
    <cellStyle name="Note" xfId="583"/>
    <cellStyle name="Note 2" xfId="584"/>
    <cellStyle name="Note 3" xfId="585"/>
    <cellStyle name="Output" xfId="586"/>
    <cellStyle name="Output 2" xfId="587"/>
    <cellStyle name="Percent 2" xfId="588"/>
    <cellStyle name="Percent 2 2" xfId="589"/>
    <cellStyle name="Percent 2 3" xfId="590"/>
    <cellStyle name="Percent 2 4" xfId="591"/>
    <cellStyle name="Percent 3" xfId="592"/>
    <cellStyle name="Percent 3 2" xfId="593"/>
    <cellStyle name="Percent 4" xfId="594"/>
    <cellStyle name="Percent" xfId="595"/>
    <cellStyle name="Porcentaje 2" xfId="596"/>
    <cellStyle name="Porcentaje 3" xfId="597"/>
    <cellStyle name="Porcentual 10" xfId="598"/>
    <cellStyle name="Porcentual 2" xfId="599"/>
    <cellStyle name="Porcentual 2 2" xfId="600"/>
    <cellStyle name="Porcentual 2 3" xfId="601"/>
    <cellStyle name="Porcentual 2 4" xfId="602"/>
    <cellStyle name="Porcentual 2_ANALISIS COSTOS PORTICOS GRAN TECHO" xfId="603"/>
    <cellStyle name="Porcentual 3" xfId="604"/>
    <cellStyle name="Porcentual 3 10" xfId="605"/>
    <cellStyle name="Porcentual 3 11" xfId="606"/>
    <cellStyle name="Porcentual 3 12" xfId="607"/>
    <cellStyle name="Porcentual 3 13" xfId="608"/>
    <cellStyle name="Porcentual 3 14" xfId="609"/>
    <cellStyle name="Porcentual 3 15" xfId="610"/>
    <cellStyle name="Porcentual 3 16" xfId="611"/>
    <cellStyle name="Porcentual 3 2" xfId="612"/>
    <cellStyle name="Porcentual 3 3" xfId="613"/>
    <cellStyle name="Porcentual 3 4" xfId="614"/>
    <cellStyle name="Porcentual 3 5" xfId="615"/>
    <cellStyle name="Porcentual 3 6" xfId="616"/>
    <cellStyle name="Porcentual 3 7" xfId="617"/>
    <cellStyle name="Porcentual 3 8" xfId="618"/>
    <cellStyle name="Porcentual 3 9" xfId="619"/>
    <cellStyle name="Porcentual 4" xfId="620"/>
    <cellStyle name="Porcentual 5" xfId="621"/>
    <cellStyle name="Porcentual 5 2" xfId="622"/>
    <cellStyle name="Porcentual 5 2 2" xfId="623"/>
    <cellStyle name="Porcentual 6" xfId="624"/>
    <cellStyle name="Porcentual 7" xfId="625"/>
    <cellStyle name="Porcentual 8" xfId="626"/>
    <cellStyle name="Porcentual 9" xfId="627"/>
    <cellStyle name="Salida" xfId="628"/>
    <cellStyle name="Salida 2" xfId="629"/>
    <cellStyle name="Salida 3" xfId="630"/>
    <cellStyle name="Salida 4" xfId="631"/>
    <cellStyle name="Sheet Title" xfId="632"/>
    <cellStyle name="Texto de advertencia" xfId="633"/>
    <cellStyle name="Texto de advertencia 2" xfId="634"/>
    <cellStyle name="Texto de advertencia 3" xfId="635"/>
    <cellStyle name="Texto de advertencia 4" xfId="636"/>
    <cellStyle name="Texto de advertencia 5" xfId="637"/>
    <cellStyle name="Texto explicativo" xfId="638"/>
    <cellStyle name="Texto explicativo 2" xfId="639"/>
    <cellStyle name="Texto explicativo 3" xfId="640"/>
    <cellStyle name="Texto explicativo 4" xfId="641"/>
    <cellStyle name="Title" xfId="642"/>
    <cellStyle name="Title 2" xfId="643"/>
    <cellStyle name="Título" xfId="644"/>
    <cellStyle name="Título 1 2" xfId="645"/>
    <cellStyle name="Título 1 3" xfId="646"/>
    <cellStyle name="Título 1 4" xfId="647"/>
    <cellStyle name="Título 2" xfId="648"/>
    <cellStyle name="Título 2 2" xfId="649"/>
    <cellStyle name="Título 2 3" xfId="650"/>
    <cellStyle name="Título 2 4" xfId="651"/>
    <cellStyle name="Título 3" xfId="652"/>
    <cellStyle name="Título 3 2" xfId="653"/>
    <cellStyle name="Título 3 3" xfId="654"/>
    <cellStyle name="Título 3 4" xfId="655"/>
    <cellStyle name="Título 4" xfId="656"/>
    <cellStyle name="Título 5" xfId="657"/>
    <cellStyle name="Título 6" xfId="658"/>
    <cellStyle name="Título de hoja" xfId="659"/>
    <cellStyle name="Total" xfId="660"/>
    <cellStyle name="Total 2" xfId="661"/>
    <cellStyle name="Total 3" xfId="662"/>
    <cellStyle name="Total 4" xfId="663"/>
    <cellStyle name="Währung" xfId="664"/>
    <cellStyle name="Warning Text" xfId="6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1295400</xdr:colOff>
      <xdr:row>579</xdr:row>
      <xdr:rowOff>0</xdr:rowOff>
    </xdr:from>
    <xdr:ext cx="95250" cy="161925"/>
    <xdr:sp fLocksText="0">
      <xdr:nvSpPr>
        <xdr:cNvPr id="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6"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9"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7"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8"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4"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47"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5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5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5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5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5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55"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56"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5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5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5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62"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6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6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6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7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75"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7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8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8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8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83"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84"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8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8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8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8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8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90"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9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9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9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9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03"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0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0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1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11"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12"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1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1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1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1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1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18"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1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2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2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2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2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3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31"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3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3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3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3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3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3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3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39"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40"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4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46"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4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5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5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5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5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59"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6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6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6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6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6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6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6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67"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68"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6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74"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7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7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8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8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187"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8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9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9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9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9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9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95"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196"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19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9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19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02"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0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0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0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1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15"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1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2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2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2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23"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24"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2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2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2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2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2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30"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3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3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3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3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43"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4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4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5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51"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52"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5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5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5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5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5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58"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5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6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6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6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6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7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71"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7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7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7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7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7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7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7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79"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280"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8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86"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8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9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9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9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9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29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9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9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9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29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299"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0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0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0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0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0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0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0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07"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08"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0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14"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1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1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2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2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27"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2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3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3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3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3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3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35"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36"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3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3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3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42"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4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4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49"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5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55"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5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6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6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62"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63"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64"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6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6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6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6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6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70"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7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77"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7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7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83"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8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8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90"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91"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392"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39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9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9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9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9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398"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39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0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05"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0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0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1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411"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1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1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1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1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1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1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18"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419"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420"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2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4"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426"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29"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31"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33"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3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6"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7"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38"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1333500</xdr:colOff>
      <xdr:row>579</xdr:row>
      <xdr:rowOff>0</xdr:rowOff>
    </xdr:from>
    <xdr:ext cx="95250" cy="161925"/>
    <xdr:sp fLocksText="0">
      <xdr:nvSpPr>
        <xdr:cNvPr id="439" name="Text Box 1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40"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41"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42"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43"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44"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1285875</xdr:colOff>
      <xdr:row>579</xdr:row>
      <xdr:rowOff>0</xdr:rowOff>
    </xdr:from>
    <xdr:ext cx="95250" cy="161925"/>
    <xdr:sp fLocksText="0">
      <xdr:nvSpPr>
        <xdr:cNvPr id="445" name="Text Box 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161925"/>
    <xdr:sp fLocksText="0">
      <xdr:nvSpPr>
        <xdr:cNvPr id="446" name="Text Box 1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447"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1295400</xdr:colOff>
      <xdr:row>579</xdr:row>
      <xdr:rowOff>0</xdr:rowOff>
    </xdr:from>
    <xdr:ext cx="95250" cy="304800"/>
    <xdr:sp fLocksText="0">
      <xdr:nvSpPr>
        <xdr:cNvPr id="448" name="Text Box 1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1295400</xdr:colOff>
      <xdr:row>579</xdr:row>
      <xdr:rowOff>0</xdr:rowOff>
    </xdr:from>
    <xdr:to>
      <xdr:col>1</xdr:col>
      <xdr:colOff>1390650</xdr:colOff>
      <xdr:row>579</xdr:row>
      <xdr:rowOff>161925</xdr:rowOff>
    </xdr:to>
    <xdr:sp fLocksText="0">
      <xdr:nvSpPr>
        <xdr:cNvPr id="449" name="Cuadro de texto 353153"/>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0" name="Cuadro de texto 35315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1" name="Cuadro de texto 35315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2" name="Cuadro de texto 35315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3" name="Cuadro de texto 35315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454" name="Cuadro de texto 353158"/>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5" name="Cuadro de texto 35315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6" name="Cuadro de texto 35316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7" name="Cuadro de texto 35316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58" name="Cuadro de texto 35316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59" name="Cuadro de texto 353163"/>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0" name="Cuadro de texto 35316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61" name="Cuadro de texto 35316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62" name="Cuadro de texto 353166"/>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3" name="Cuadro de texto 35316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4" name="Cuadro de texto 35316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5" name="Cuadro de texto 35316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6" name="Cuadro de texto 35317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467" name="Cuadro de texto 353171"/>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8" name="Cuadro de texto 35317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69" name="Cuadro de texto 35317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70" name="Cuadro de texto 35317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71" name="Cuadro de texto 35317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72" name="Cuadro de texto 353176"/>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73" name="Cuadro de texto 35317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74" name="Cuadro de texto 353178"/>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475" name="Cuadro de texto 353179"/>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476" name="Cuadro de texto 353180"/>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77" name="Cuadro de texto 353181"/>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78" name="Cuadro de texto 35318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79" name="Cuadro de texto 35318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0" name="Cuadro de texto 35318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1" name="Cuadro de texto 35318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482" name="Cuadro de texto 353186"/>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3" name="Cuadro de texto 35318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4" name="Cuadro de texto 35318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5" name="Cuadro de texto 35318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6" name="Cuadro de texto 35319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87" name="Cuadro de texto 353191"/>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88" name="Cuadro de texto 35319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89" name="Cuadro de texto 353193"/>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490" name="Cuadro de texto 353194"/>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1" name="Cuadro de texto 35319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2" name="Cuadro de texto 35319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3" name="Cuadro de texto 35319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4" name="Cuadro de texto 35319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495" name="Cuadro de texto 353199"/>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6" name="Cuadro de texto 35320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7" name="Cuadro de texto 35320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8" name="Cuadro de texto 35320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499" name="Cuadro de texto 35320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00" name="Cuadro de texto 353204"/>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01" name="Cuadro de texto 35320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02" name="Cuadro de texto 353206"/>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03" name="Cuadro de texto 353207"/>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04" name="Cuadro de texto 353208"/>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05" name="Cuadro de texto 353209"/>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06" name="Cuadro de texto 35321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07" name="Cuadro de texto 35321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08" name="Cuadro de texto 35321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09" name="Cuadro de texto 35321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10" name="Cuadro de texto 353214"/>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11" name="Cuadro de texto 3532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12" name="Cuadro de texto 35321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13" name="Cuadro de texto 35321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14" name="Cuadro de texto 35321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15" name="Cuadro de texto 353219"/>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16" name="Cuadro de texto 35322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17" name="Cuadro de texto 353221"/>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18" name="Cuadro de texto 353222"/>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19" name="Cuadro de texto 35322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0" name="Cuadro de texto 35322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1" name="Cuadro de texto 35322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2" name="Cuadro de texto 35322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23" name="Cuadro de texto 353227"/>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4" name="Cuadro de texto 35322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5" name="Cuadro de texto 35322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6" name="Cuadro de texto 35323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7" name="Cuadro de texto 35323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28" name="Cuadro de texto 353232"/>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29" name="Cuadro de texto 35323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30" name="Cuadro de texto 353234"/>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31" name="Cuadro de texto 35323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32" name="Cuadro de texto 353236"/>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33" name="Cuadro de texto 353237"/>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34" name="Cuadro de texto 35323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35" name="Cuadro de texto 35323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36" name="Cuadro de texto 35324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37" name="Cuadro de texto 35324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38" name="Cuadro de texto 353242"/>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39" name="Cuadro de texto 35324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0" name="Cuadro de texto 35324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1" name="Cuadro de texto 35324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2" name="Cuadro de texto 35324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43" name="Cuadro de texto 353247"/>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4" name="Cuadro de texto 35324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45" name="Cuadro de texto 353249"/>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46" name="Cuadro de texto 353250"/>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7" name="Cuadro de texto 35325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8" name="Cuadro de texto 35325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49" name="Cuadro de texto 35325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50" name="Cuadro de texto 35325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51" name="Cuadro de texto 35325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52" name="Cuadro de texto 35325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53" name="Cuadro de texto 35325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54" name="Cuadro de texto 35325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55" name="Cuadro de texto 35325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56" name="Cuadro de texto 353260"/>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57" name="Cuadro de texto 35326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58" name="Cuadro de texto 353262"/>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59" name="Cuadro de texto 353263"/>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60" name="Cuadro de texto 353264"/>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61" name="Cuadro de texto 35326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2" name="Cuadro de texto 35326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3" name="Cuadro de texto 35326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4" name="Cuadro de texto 35326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5" name="Cuadro de texto 35326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66" name="Cuadro de texto 353270"/>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7" name="Cuadro de texto 35327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8" name="Cuadro de texto 35327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69" name="Cuadro de texto 35327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70" name="Cuadro de texto 35327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71" name="Cuadro de texto 35327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72" name="Cuadro de texto 35327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73" name="Cuadro de texto 353277"/>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74" name="Cuadro de texto 353278"/>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75" name="Cuadro de texto 35327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76" name="Cuadro de texto 36454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77" name="Cuadro de texto 36454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78" name="Cuadro de texto 36454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79" name="Cuadro de texto 364547"/>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80" name="Cuadro de texto 36454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81" name="Cuadro de texto 36454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82" name="Cuadro de texto 36455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83" name="Cuadro de texto 36455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84" name="Cuadro de texto 364552"/>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85" name="Cuadro de texto 36455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86" name="Cuadro de texto 364554"/>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87" name="Cuadro de texto 364555"/>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588" name="Cuadro de texto 364556"/>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89" name="Cuadro de texto 364557"/>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0" name="Cuadro de texto 36455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1" name="Cuadro de texto 36455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2" name="Cuadro de texto 36456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3" name="Cuadro de texto 36456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594" name="Cuadro de texto 364562"/>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5" name="Cuadro de texto 36456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6" name="Cuadro de texto 36456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7" name="Cuadro de texto 36456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598" name="Cuadro de texto 36456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599" name="Cuadro de texto 364567"/>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0" name="Cuadro de texto 36456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01" name="Cuadro de texto 364569"/>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02" name="Cuadro de texto 364570"/>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3" name="Cuadro de texto 36457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4" name="Cuadro de texto 36457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5" name="Cuadro de texto 36457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6" name="Cuadro de texto 36457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607" name="Cuadro de texto 364575"/>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8" name="Cuadro de texto 36457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09" name="Cuadro de texto 36457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10" name="Cuadro de texto 36457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11" name="Cuadro de texto 36457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12" name="Cuadro de texto 364580"/>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13" name="Cuadro de texto 36458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14" name="Cuadro de texto 364582"/>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615" name="Cuadro de texto 364583"/>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616" name="Cuadro de texto 364584"/>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17" name="Cuadro de texto 36458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18" name="Cuadro de texto 36458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19" name="Cuadro de texto 36458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0" name="Cuadro de texto 36458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1" name="Cuadro de texto 36458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622" name="Cuadro de texto 364590"/>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3" name="Cuadro de texto 36459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4" name="Cuadro de texto 36459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5" name="Cuadro de texto 36459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6" name="Cuadro de texto 36459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27" name="Cuadro de texto 36459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28" name="Cuadro de texto 36459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29" name="Cuadro de texto 364597"/>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30" name="Cuadro de texto 364598"/>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1" name="Cuadro de texto 36459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2" name="Cuadro de texto 36460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3" name="Cuadro de texto 36460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4" name="Cuadro de texto 36460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635" name="Cuadro de texto 364603"/>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6" name="Cuadro de texto 36460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7" name="Cuadro de texto 36460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8" name="Cuadro de texto 36460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39" name="Cuadro de texto 36460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40" name="Cuadro de texto 364608"/>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41" name="Cuadro de texto 36460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42" name="Cuadro de texto 364610"/>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643" name="Cuadro de texto 364611"/>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644" name="Cuadro de texto 364612"/>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45" name="Cuadro de texto 364613"/>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46" name="Cuadro de texto 36461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47" name="Cuadro de texto 36461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48" name="Cuadro de texto 364616"/>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49" name="Cuadro de texto 36461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650" name="Cuadro de texto 364618"/>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51" name="Cuadro de texto 36461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52" name="Cuadro de texto 36462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53" name="Cuadro de texto 364621"/>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54" name="Cuadro de texto 36462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55" name="Cuadro de texto 364623"/>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56" name="Cuadro de texto 36462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57" name="Cuadro de texto 364625"/>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58" name="Cuadro de texto 364626"/>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59" name="Cuadro de texto 36462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0" name="Cuadro de texto 364628"/>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1" name="Cuadro de texto 364629"/>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2" name="Cuadro de texto 364630"/>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579</xdr:row>
      <xdr:rowOff>0</xdr:rowOff>
    </xdr:from>
    <xdr:to>
      <xdr:col>1</xdr:col>
      <xdr:colOff>1428750</xdr:colOff>
      <xdr:row>579</xdr:row>
      <xdr:rowOff>161925</xdr:rowOff>
    </xdr:to>
    <xdr:sp fLocksText="0">
      <xdr:nvSpPr>
        <xdr:cNvPr id="663" name="Cuadro de texto 364631"/>
        <xdr:cNvSpPr txBox="1">
          <a:spLocks noChangeArrowheads="1"/>
        </xdr:cNvSpPr>
      </xdr:nvSpPr>
      <xdr:spPr>
        <a:xfrm>
          <a:off x="18478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4" name="Cuadro de texto 364632"/>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5" name="Cuadro de texto 364633"/>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6" name="Cuadro de texto 364634"/>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7" name="Cuadro de texto 364635"/>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68" name="Cuadro de texto 364636"/>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1285875</xdr:colOff>
      <xdr:row>579</xdr:row>
      <xdr:rowOff>0</xdr:rowOff>
    </xdr:from>
    <xdr:to>
      <xdr:col>1</xdr:col>
      <xdr:colOff>1381125</xdr:colOff>
      <xdr:row>579</xdr:row>
      <xdr:rowOff>161925</xdr:rowOff>
    </xdr:to>
    <xdr:sp fLocksText="0">
      <xdr:nvSpPr>
        <xdr:cNvPr id="669" name="Cuadro de texto 364637"/>
        <xdr:cNvSpPr txBox="1">
          <a:spLocks noChangeArrowheads="1"/>
        </xdr:cNvSpPr>
      </xdr:nvSpPr>
      <xdr:spPr>
        <a:xfrm>
          <a:off x="1800225"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161925</xdr:rowOff>
    </xdr:to>
    <xdr:sp fLocksText="0">
      <xdr:nvSpPr>
        <xdr:cNvPr id="670" name="Cuadro de texto 364638"/>
        <xdr:cNvSpPr txBox="1">
          <a:spLocks noChangeArrowheads="1"/>
        </xdr:cNvSpPr>
      </xdr:nvSpPr>
      <xdr:spPr>
        <a:xfrm>
          <a:off x="1809750" y="115995450"/>
          <a:ext cx="952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671" name="Cuadro de texto 364639"/>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1295400</xdr:colOff>
      <xdr:row>579</xdr:row>
      <xdr:rowOff>0</xdr:rowOff>
    </xdr:from>
    <xdr:to>
      <xdr:col>1</xdr:col>
      <xdr:colOff>1390650</xdr:colOff>
      <xdr:row>579</xdr:row>
      <xdr:rowOff>304800</xdr:rowOff>
    </xdr:to>
    <xdr:sp fLocksText="0">
      <xdr:nvSpPr>
        <xdr:cNvPr id="672" name="Cuadro de texto 364640"/>
        <xdr:cNvSpPr txBox="1">
          <a:spLocks noChangeArrowheads="1"/>
        </xdr:cNvSpPr>
      </xdr:nvSpPr>
      <xdr:spPr>
        <a:xfrm>
          <a:off x="1809750" y="115995450"/>
          <a:ext cx="952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ec-costos-14\PC%20Elvita\Carpeta%20de%20Trabajo%20PABLO%20GUERRERO\2010\pres.%20%20%20equipamiento%20monte%20cristi%20UC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ec-costos-05\servidor%20de%20red%20de%20costos%20(ervita)\MIS%20DOCUMENTOS\PROYECTO%20TERMINACION%20SOFTBALL%20COJPD\PRESUPUESTO%20MODIFICADO\PRESUPUESTO_FEDOSA_14NOV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b-02\D\PROYECTO%20TERMINACION%20SOFTBALL%20COJPD\CUBICACION\CUBICACION-NUEVA-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RIAN\C\BASE%20DATOS%20PARA%20ANALISIS\BASE%20DATOS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ROYECTO%20PUCMM\BASE%20DATOS%20PARA%20ANALISIS\BASE%20DATOS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rian\c\Mis%20Documentos\Mis%20archivos%20recibidos\VillaVinicioCastillo(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 val="Analisis Unit. "/>
      <sheetName val="Cargas Sociales"/>
      <sheetName val="EQUIPOS"/>
      <sheetName val="M_O_"/>
      <sheetName val="HORM__Y_MORTEROS_"/>
      <sheetName val="ANALISIS_FRED"/>
      <sheetName val="Ana_MELLIZAS"/>
      <sheetName val="Pres_InstSanit_"/>
      <sheetName val="Pres_InstElect_"/>
      <sheetName val="Listado_Equipos_a_utilizar"/>
      <sheetName val="COSTO_INDIRECTO"/>
      <sheetName val="OPERADORES_EQUIPOS"/>
      <sheetName val="LISTADO_INSUMOS_DEL_2000"/>
      <sheetName val="Analisis_Unit__"/>
      <sheetName val="Cargas_Sociales"/>
      <sheetName val="M_O_1"/>
      <sheetName val="HORM__Y_MORTEROS_1"/>
      <sheetName val="ANALISIS_FRED1"/>
      <sheetName val="Ana_MELLIZAS1"/>
      <sheetName val="Pres_InstSanit_1"/>
      <sheetName val="Pres_InstElect_1"/>
      <sheetName val="Listado_Equipos_a_utilizar1"/>
      <sheetName val="COSTO_INDIRECTO1"/>
      <sheetName val="OPERADORES_EQUIPOS1"/>
      <sheetName val="LISTADO_INSUMOS_DEL_20001"/>
      <sheetName val="Analisis_Unit__1"/>
      <sheetName val="Cargas_Sociales1"/>
      <sheetName val="M_O_2"/>
      <sheetName val="HORM__Y_MORTEROS_2"/>
      <sheetName val="ANALISIS_FRED2"/>
      <sheetName val="Ana_MELLIZAS2"/>
      <sheetName val="Pres_InstSanit_2"/>
      <sheetName val="Pres_InstElect_2"/>
      <sheetName val="Listado_Equipos_a_utilizar2"/>
      <sheetName val="COSTO_INDIRECTO2"/>
      <sheetName val="OPERADORES_EQUIPOS2"/>
      <sheetName val="LISTADO_INSUMOS_DEL_20002"/>
      <sheetName val="Analisis_Unit__2"/>
      <sheetName val="Cargas_Sociales2"/>
      <sheetName val="M_O_3"/>
      <sheetName val="HORM__Y_MORTEROS_3"/>
      <sheetName val="ANALISIS_FRED3"/>
      <sheetName val="Ana_MELLIZAS3"/>
      <sheetName val="Pres_InstSanit_3"/>
      <sheetName val="Pres_InstElect_3"/>
      <sheetName val="Listado_Equipos_a_utilizar3"/>
      <sheetName val="COSTO_INDIRECTO3"/>
      <sheetName val="OPERADORES_EQUIPOS3"/>
      <sheetName val="LISTADO_INSUMOS_DEL_20003"/>
      <sheetName val="Analisis_Unit__3"/>
      <sheetName val="Cargas_Sociales3"/>
    </sheetNames>
    <sheetDataSet>
      <sheetData sheetId="0">
        <row r="767">
          <cell r="D767">
            <v>20</v>
          </cell>
        </row>
        <row r="770">
          <cell r="D770">
            <v>45.14</v>
          </cell>
        </row>
      </sheetData>
      <sheetData sheetId="1">
        <row r="10">
          <cell r="C10">
            <v>350</v>
          </cell>
        </row>
      </sheetData>
      <sheetData sheetId="3">
        <row r="212">
          <cell r="H212">
            <v>2563.429546981596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 val="Herram"/>
      <sheetName val="Hoja1"/>
      <sheetName val="Hoja2"/>
      <sheetName val="Hoja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via"/>
      <sheetName val="GONZALO"/>
      <sheetName val="MATERIALES LISTADO"/>
      <sheetName val="Insumos"/>
      <sheetName val="Análisis"/>
      <sheetName val="INS"/>
      <sheetName val="M_O_"/>
      <sheetName val="Analisis_(2)"/>
      <sheetName val="analisis_basicos"/>
      <sheetName val="ANALISIS_"/>
      <sheetName val="COLOCACION_DE_TUBERIA"/>
      <sheetName val="C_D_C_,_C_Op__y_C_G_"/>
      <sheetName val="Malla_Ciclónica_y_Muros_Blo_"/>
      <sheetName val="RECLAMACION_3"/>
      <sheetName val="MATERIALES_LISTADO"/>
      <sheetName val="M_O_1"/>
      <sheetName val="Analisis_(2)1"/>
      <sheetName val="analisis_basicos1"/>
      <sheetName val="ANALISIS_1"/>
      <sheetName val="COLOCACION_DE_TUBERIA1"/>
      <sheetName val="C_D_C_,_C_Op__y_C_G_1"/>
      <sheetName val="Malla_Ciclónica_y_Muros_Blo_1"/>
      <sheetName val="RECLAMACION_31"/>
      <sheetName val="MATERIALES_LISTADO1"/>
      <sheetName val="M_O_2"/>
      <sheetName val="Analisis_(2)2"/>
      <sheetName val="analisis_basicos2"/>
      <sheetName val="ANALISIS_2"/>
      <sheetName val="COLOCACION_DE_TUBERIA2"/>
      <sheetName val="C_D_C_,_C_Op__y_C_G_2"/>
      <sheetName val="Malla_Ciclónica_y_Muros_Blo_2"/>
      <sheetName val="RECLAMACION_32"/>
      <sheetName val="MATERIALES_LISTADO2"/>
      <sheetName val="M_O_3"/>
      <sheetName val="Analisis_(2)3"/>
      <sheetName val="analisis_basicos3"/>
      <sheetName val="ANALISIS_3"/>
      <sheetName val="COLOCACION_DE_TUBERIA3"/>
      <sheetName val="C_D_C_,_C_Op__y_C_G_3"/>
      <sheetName val="Malla_Ciclónica_y_Muros_Blo_3"/>
      <sheetName val="RECLAMACION_33"/>
      <sheetName val="MATERIALES_LISTADO3"/>
    </sheetNames>
    <sheetDataSet>
      <sheetData sheetId="0">
        <row r="12">
          <cell r="C12">
            <v>356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2"/>
      <sheetName val="CUB-10181-3(Rescision)"/>
      <sheetName val="Hoja3"/>
      <sheetName val="Hoja1"/>
      <sheetName val="Módul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 val="CRONOGRAMA FISICO FINANCIER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Trabajos Generales"/>
      <sheetName val="ANALPRECIO"/>
      <sheetName val="Labor FD1"/>
      <sheetName val="Meses"/>
      <sheetName val="MO"/>
      <sheetName val="Salarios"/>
      <sheetName val="Gastos_Generales"/>
      <sheetName val="Cub__01"/>
      <sheetName val="Analisis_Costo"/>
      <sheetName val="Senalizacion"/>
      <sheetName val="PRESUPUESTO"/>
      <sheetName val="peso"/>
      <sheetName val="Sheet1"/>
      <sheetName val="Sheet3"/>
      <sheetName val="presup."/>
      <sheetName val="Materiales y Precios"/>
    </sheetNames>
    <sheetDataSet>
      <sheetData sheetId="0">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5.02</v>
          </cell>
          <cell r="F78">
            <v>5.02</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8.37</v>
          </cell>
          <cell r="F180">
            <v>9.04</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18.4</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4.1</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17.15</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v>
          </cell>
        </row>
        <row r="191">
          <cell r="A191" t="str">
            <v>BL02.014</v>
          </cell>
          <cell r="B191" t="str">
            <v>Acarreo bloque de hormigón 5", para verjas</v>
          </cell>
          <cell r="C191" t="str">
            <v>u</v>
          </cell>
          <cell r="D191">
            <v>1.08</v>
          </cell>
          <cell r="E191">
            <v>0.55</v>
          </cell>
          <cell r="F191">
            <v>0.59</v>
          </cell>
        </row>
        <row r="192">
          <cell r="A192" t="str">
            <v>BL02.015</v>
          </cell>
          <cell r="B192" t="str">
            <v>Acarreo bloque de hormigón 6"</v>
          </cell>
          <cell r="C192" t="str">
            <v>u</v>
          </cell>
          <cell r="D192">
            <v>1.08</v>
          </cell>
          <cell r="E192">
            <v>0.56</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0.57</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0.57</v>
          </cell>
        </row>
        <row r="201">
          <cell r="A201" t="str">
            <v>BL02.024</v>
          </cell>
          <cell r="B201" t="str">
            <v>Acarreo Bloque calado 6", tipo persiana</v>
          </cell>
          <cell r="C201" t="str">
            <v>u</v>
          </cell>
          <cell r="D201">
            <v>1.08</v>
          </cell>
          <cell r="E201">
            <v>0.53</v>
          </cell>
          <cell r="F201">
            <v>0.57</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8.95</v>
          </cell>
          <cell r="F250">
            <v>8.95</v>
          </cell>
        </row>
        <row r="251">
          <cell r="A251" t="str">
            <v>EL01.004</v>
          </cell>
          <cell r="B251" t="str">
            <v>Caja octagonal de 3/4", americana</v>
          </cell>
          <cell r="C251" t="str">
            <v>u</v>
          </cell>
          <cell r="D251">
            <v>1</v>
          </cell>
          <cell r="E251">
            <v>8.95</v>
          </cell>
          <cell r="F251">
            <v>8.95</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17.74</v>
          </cell>
          <cell r="F268">
            <v>17.74</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1047.6</v>
          </cell>
        </row>
        <row r="307">
          <cell r="A307" t="str">
            <v>HO01.002</v>
          </cell>
          <cell r="B307" t="str">
            <v>Hormigón industrial 140 kg/cm2</v>
          </cell>
          <cell r="C307" t="str">
            <v>m3</v>
          </cell>
          <cell r="D307">
            <v>1.08</v>
          </cell>
          <cell r="E307">
            <v>1020</v>
          </cell>
          <cell r="F307">
            <v>1101.6</v>
          </cell>
        </row>
        <row r="308">
          <cell r="A308" t="str">
            <v>HO01.003</v>
          </cell>
          <cell r="B308" t="str">
            <v>Hormigón industrial 160 kg/cm2</v>
          </cell>
          <cell r="C308" t="str">
            <v>m3</v>
          </cell>
          <cell r="D308">
            <v>1.08</v>
          </cell>
          <cell r="E308">
            <v>1045</v>
          </cell>
          <cell r="F308">
            <v>1128.6</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1290.6</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40.3</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v>
          </cell>
          <cell r="F382">
            <v>68.4</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19.9</v>
          </cell>
          <cell r="F385">
            <v>19.9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v>
          </cell>
          <cell r="F415">
            <v>16.1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38.55</v>
          </cell>
          <cell r="F419">
            <v>38.55</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8.7</v>
          </cell>
          <cell r="F432">
            <v>8.7</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v>
          </cell>
          <cell r="F516">
            <v>4.4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v>
          </cell>
          <cell r="F522">
            <v>2.2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130.98</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34.55</v>
          </cell>
          <cell r="F727">
            <v>34.55</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0.57</v>
          </cell>
          <cell r="F798">
            <v>0.57</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1.14</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5.1</v>
          </cell>
          <cell r="F819">
            <v>5.1</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v>
          </cell>
          <cell r="F897">
            <v>2.2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81.46</v>
          </cell>
          <cell r="F921">
            <v>81.46</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v>
          </cell>
          <cell r="B932" t="str">
            <v>Mortero (1:4) para empañete</v>
          </cell>
          <cell r="C932" t="str">
            <v>m3</v>
          </cell>
          <cell r="D932">
            <v>1</v>
          </cell>
          <cell r="E932">
            <v>1218.02</v>
          </cell>
          <cell r="F932">
            <v>1218.02</v>
          </cell>
        </row>
        <row r="933">
          <cell r="A933">
            <v>99.204</v>
          </cell>
          <cell r="B933" t="str">
            <v>Mortero (1:2) </v>
          </cell>
          <cell r="C933" t="str">
            <v>m3</v>
          </cell>
          <cell r="D933">
            <v>1</v>
          </cell>
          <cell r="E933">
            <v>1680.68</v>
          </cell>
          <cell r="F933">
            <v>1680.68</v>
          </cell>
        </row>
        <row r="934">
          <cell r="A934">
            <v>99.205</v>
          </cell>
          <cell r="B934" t="str">
            <v>Mezcla de cal y arena para pisos</v>
          </cell>
          <cell r="C934" t="str">
            <v>m3</v>
          </cell>
          <cell r="D934">
            <v>1</v>
          </cell>
          <cell r="E934">
            <v>419.3</v>
          </cell>
          <cell r="F934">
            <v>419.3</v>
          </cell>
        </row>
        <row r="935">
          <cell r="A935">
            <v>99.206</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Muros de Bloques de Hormigón 8" </v>
          </cell>
          <cell r="C938" t="str">
            <v>m2</v>
          </cell>
          <cell r="D938">
            <v>1</v>
          </cell>
          <cell r="E938">
            <v>294.55</v>
          </cell>
          <cell r="F938">
            <v>294.55</v>
          </cell>
        </row>
        <row r="939">
          <cell r="A939" t="str">
            <v>05.201</v>
          </cell>
          <cell r="B939" t="str">
            <v>Muros de Bloques de Hormigón 6" </v>
          </cell>
          <cell r="C939" t="str">
            <v>m2</v>
          </cell>
          <cell r="D939">
            <v>1</v>
          </cell>
          <cell r="E939">
            <v>200.3</v>
          </cell>
          <cell r="F939">
            <v>200.3</v>
          </cell>
        </row>
        <row r="940">
          <cell r="A940" t="str">
            <v>05.301</v>
          </cell>
          <cell r="B940" t="str">
            <v>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na. blocks y termin."/>
      <sheetName val="Costos Mano de Obra"/>
      <sheetName val="Insumos materiales"/>
      <sheetName val="Ana. Horm mexc mort"/>
      <sheetName val="ADDENDA"/>
      <sheetName val="Ins"/>
      <sheetName val="Insumos"/>
      <sheetName val="Análisis"/>
      <sheetName val="Cabañas simple Tipo 2"/>
      <sheetName val="Cabañas simple Tipo 3"/>
      <sheetName val="Cabañas Vice Presidenciales"/>
      <sheetName val="Sheet1"/>
      <sheetName val="capilla"/>
      <sheetName val="ESTRUCT"/>
      <sheetName val="Analisis Unit. "/>
      <sheetName val="Cargas Sociales"/>
      <sheetName val="NUEVAS_PARTIDAS"/>
      <sheetName val="Ana__blocks_y_termin_"/>
      <sheetName val="Costos_Mano_de_Obra"/>
      <sheetName val="Insumos_materiales"/>
      <sheetName val="Ana__Horm_mexc_mort"/>
      <sheetName val="Cabañas_simple_Tipo_2"/>
      <sheetName val="Cabañas_simple_Tipo_3"/>
      <sheetName val="Cabañas_Vice_Presidenciales"/>
      <sheetName val="NUEVAS_PARTIDAS1"/>
      <sheetName val="Ana__blocks_y_termin_1"/>
      <sheetName val="Costos_Mano_de_Obra1"/>
      <sheetName val="Insumos_materiales1"/>
      <sheetName val="Ana__Horm_mexc_mort1"/>
      <sheetName val="Cabañas_simple_Tipo_21"/>
      <sheetName val="Cabañas_simple_Tipo_31"/>
      <sheetName val="Cabañas_Vice_Presidenciales1"/>
      <sheetName val="NUEVAS_PARTIDAS2"/>
      <sheetName val="Ana__blocks_y_termin_2"/>
      <sheetName val="Costos_Mano_de_Obra2"/>
      <sheetName val="Insumos_materiales2"/>
      <sheetName val="Ana__Horm_mexc_mort2"/>
      <sheetName val="Cabañas_simple_Tipo_22"/>
      <sheetName val="Cabañas_simple_Tipo_32"/>
      <sheetName val="Cabañas_Vice_Presidenciales2"/>
      <sheetName val="NUEVAS_PARTIDAS3"/>
      <sheetName val="Ana__blocks_y_termin_3"/>
      <sheetName val="Costos_Mano_de_Obra3"/>
      <sheetName val="Insumos_materiales3"/>
      <sheetName val="Ana__Horm_mexc_mort3"/>
      <sheetName val="Cabañas_simple_Tipo_23"/>
      <sheetName val="Cabañas_simple_Tipo_33"/>
      <sheetName val="Cabañas_Vice_Presidenciales3"/>
    </sheetNames>
    <sheetDataSet>
      <sheetData sheetId="0">
        <row r="41">
          <cell r="B41">
            <v>9800</v>
          </cell>
        </row>
        <row r="42">
          <cell r="B42">
            <v>1410</v>
          </cell>
        </row>
        <row r="90">
          <cell r="B90">
            <v>165</v>
          </cell>
        </row>
        <row r="91">
          <cell r="B91">
            <v>2000</v>
          </cell>
        </row>
        <row r="103">
          <cell r="B103">
            <v>34.42622950819673</v>
          </cell>
        </row>
        <row r="104">
          <cell r="B104">
            <v>7</v>
          </cell>
        </row>
      </sheetData>
      <sheetData sheetId="1">
        <row r="11">
          <cell r="B11">
            <v>1140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DDENDA"/>
      <sheetName val="CADRO EXPLICATIVO"/>
      <sheetName val="Módulo1"/>
      <sheetName val="INS"/>
      <sheetName val="Cornisa de 2.62 pie"/>
      <sheetName val="Cornisa de 2 pie"/>
      <sheetName val="Muros Interiores h=2.8 m "/>
      <sheetName val="MurosInt.h=2.8 m Plycem 2 lados"/>
      <sheetName val="MurosInt.h=2.8 m U C con plycem"/>
      <sheetName val="Plafond Sheetrock"/>
      <sheetName val="Analisis Unitarios"/>
      <sheetName val="CADRO_EXPLICATIVO"/>
      <sheetName val="Cornisa_de_2_62_pie"/>
      <sheetName val="Cornisa_de_2_pie"/>
      <sheetName val="Muros_Interiores_h=2_8_m_"/>
      <sheetName val="MurosInt_h=2_8_m_Plycem_2_lados"/>
      <sheetName val="MurosInt_h=2_8_m_U_C_con_plycem"/>
      <sheetName val="Plafond_Sheetrock"/>
      <sheetName val="Analisis_Unitarios"/>
      <sheetName val="CADRO_EXPLICATIVO1"/>
      <sheetName val="Cornisa_de_2_62_pie1"/>
      <sheetName val="Cornisa_de_2_pie1"/>
      <sheetName val="Muros_Interiores_h=2_8_m_1"/>
      <sheetName val="MurosInt_h=2_8_m_Plycem_2_lado1"/>
      <sheetName val="MurosInt_h=2_8_m_U_C_con_plyce1"/>
      <sheetName val="Plafond_Sheetrock1"/>
      <sheetName val="Analisis_Unitarios1"/>
      <sheetName val="CADRO_EXPLICATIVO2"/>
      <sheetName val="Cornisa_de_2_62_pie2"/>
      <sheetName val="Cornisa_de_2_pie2"/>
      <sheetName val="Muros_Interiores_h=2_8_m_2"/>
      <sheetName val="MurosInt_h=2_8_m_Plycem_2_lado2"/>
      <sheetName val="MurosInt_h=2_8_m_U_C_con_plyce2"/>
      <sheetName val="Plafond_Sheetrock2"/>
      <sheetName val="Analisis_Unitarios2"/>
      <sheetName val="CADRO_EXPLICATIVO3"/>
      <sheetName val="Cornisa_de_2_62_pie3"/>
      <sheetName val="Cornisa_de_2_pie3"/>
      <sheetName val="Muros_Interiores_h=2_8_m_3"/>
      <sheetName val="MurosInt_h=2_8_m_Plycem_2_lado3"/>
      <sheetName val="MurosInt_h=2_8_m_U_C_con_plyce3"/>
      <sheetName val="Plafond_Sheetrock3"/>
      <sheetName val="Analisis_Unitarios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13">
        <row r="29">
          <cell r="I29">
            <v>277.119009009009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13">
        <row r="29">
          <cell r="I29">
            <v>277.119009009009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ALISIS ALUZINC"/>
      <sheetName val="ANALISIS ACERO"/>
      <sheetName val="propuesta"/>
      <sheetName val="peso"/>
      <sheetName val="Insum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3"/>
  <sheetViews>
    <sheetView tabSelected="1" view="pageBreakPreview" zoomScaleSheetLayoutView="100" zoomScalePageLayoutView="0" workbookViewId="0" topLeftCell="A1">
      <selection activeCell="G12" sqref="G12"/>
    </sheetView>
  </sheetViews>
  <sheetFormatPr defaultColWidth="11.421875" defaultRowHeight="12.75"/>
  <cols>
    <col min="1" max="1" width="7.7109375" style="14" customWidth="1"/>
    <col min="2" max="2" width="56.421875" style="14" customWidth="1"/>
    <col min="3" max="3" width="11.421875" style="14" customWidth="1"/>
    <col min="4" max="4" width="9.7109375" style="14" customWidth="1"/>
    <col min="5" max="5" width="11.7109375" style="14" bestFit="1" customWidth="1"/>
    <col min="6" max="6" width="13.421875" style="14" customWidth="1"/>
    <col min="7" max="16384" width="11.421875" style="14" customWidth="1"/>
  </cols>
  <sheetData>
    <row r="1" spans="1:14" s="2" customFormat="1" ht="13.5">
      <c r="A1" s="66"/>
      <c r="B1" s="66"/>
      <c r="C1" s="66"/>
      <c r="D1" s="66"/>
      <c r="E1" s="66"/>
      <c r="F1" s="66"/>
      <c r="G1" s="1"/>
      <c r="H1" s="1"/>
      <c r="I1" s="1"/>
      <c r="J1" s="1"/>
      <c r="K1" s="1"/>
      <c r="L1" s="1"/>
      <c r="M1" s="1"/>
      <c r="N1" s="1"/>
    </row>
    <row r="2" spans="1:14" s="2" customFormat="1" ht="13.5">
      <c r="A2" s="66"/>
      <c r="B2" s="66"/>
      <c r="C2" s="66"/>
      <c r="D2" s="66"/>
      <c r="E2" s="66"/>
      <c r="F2" s="66"/>
      <c r="G2" s="1"/>
      <c r="H2" s="1"/>
      <c r="I2" s="1"/>
      <c r="J2" s="1"/>
      <c r="K2" s="1"/>
      <c r="L2" s="1"/>
      <c r="M2" s="1"/>
      <c r="N2" s="1"/>
    </row>
    <row r="3" spans="1:14" s="2" customFormat="1" ht="15" customHeight="1">
      <c r="A3" s="66"/>
      <c r="B3" s="66"/>
      <c r="C3" s="66"/>
      <c r="D3" s="66"/>
      <c r="E3" s="66"/>
      <c r="F3" s="66"/>
      <c r="G3" s="1"/>
      <c r="H3" s="1"/>
      <c r="I3" s="1"/>
      <c r="J3" s="1"/>
      <c r="K3" s="1"/>
      <c r="L3" s="1"/>
      <c r="M3" s="1"/>
      <c r="N3" s="1"/>
    </row>
    <row r="4" spans="1:14" s="2" customFormat="1" ht="16.5" customHeight="1">
      <c r="A4" s="66"/>
      <c r="B4" s="66"/>
      <c r="C4" s="66"/>
      <c r="D4" s="66"/>
      <c r="E4" s="66"/>
      <c r="F4" s="66"/>
      <c r="G4" s="1"/>
      <c r="H4" s="1"/>
      <c r="I4" s="1"/>
      <c r="J4" s="1"/>
      <c r="K4" s="1"/>
      <c r="L4" s="1"/>
      <c r="M4" s="1"/>
      <c r="N4" s="1"/>
    </row>
    <row r="5" spans="1:14" s="2" customFormat="1" ht="4.5" customHeight="1">
      <c r="A5" s="67"/>
      <c r="B5" s="67"/>
      <c r="C5" s="67"/>
      <c r="D5" s="67"/>
      <c r="E5" s="68"/>
      <c r="F5" s="67"/>
      <c r="G5" s="1"/>
      <c r="H5" s="1"/>
      <c r="I5" s="1"/>
      <c r="J5" s="1"/>
      <c r="K5" s="1"/>
      <c r="L5" s="1"/>
      <c r="M5" s="1"/>
      <c r="N5" s="1"/>
    </row>
    <row r="6" spans="1:14" s="2" customFormat="1" ht="12.75" customHeight="1">
      <c r="A6" s="69"/>
      <c r="B6" s="70"/>
      <c r="C6" s="71"/>
      <c r="D6" s="71"/>
      <c r="E6" s="72"/>
      <c r="F6" s="71"/>
      <c r="G6" s="1"/>
      <c r="H6" s="1"/>
      <c r="I6" s="1"/>
      <c r="J6" s="1"/>
      <c r="K6" s="1"/>
      <c r="L6" s="1"/>
      <c r="M6" s="1"/>
      <c r="N6" s="1"/>
    </row>
    <row r="7" spans="1:6" s="13" customFormat="1" ht="29.25" customHeight="1">
      <c r="A7" s="73" t="s">
        <v>581</v>
      </c>
      <c r="B7" s="73"/>
      <c r="C7" s="73"/>
      <c r="D7" s="73"/>
      <c r="E7" s="73"/>
      <c r="F7" s="73"/>
    </row>
    <row r="8" spans="1:6" s="13" customFormat="1" ht="5.25" customHeight="1">
      <c r="A8" s="74"/>
      <c r="B8" s="75"/>
      <c r="C8" s="75"/>
      <c r="D8" s="75"/>
      <c r="E8" s="75"/>
      <c r="F8" s="75"/>
    </row>
    <row r="9" spans="1:6" s="13" customFormat="1" ht="12.75">
      <c r="A9" s="76" t="s">
        <v>98</v>
      </c>
      <c r="B9" s="70"/>
      <c r="C9" s="71"/>
      <c r="D9" s="77" t="s">
        <v>26</v>
      </c>
      <c r="E9" s="78"/>
      <c r="F9" s="79"/>
    </row>
    <row r="10" spans="1:14" s="2" customFormat="1" ht="8.25" customHeight="1">
      <c r="A10" s="76"/>
      <c r="B10" s="80"/>
      <c r="C10" s="80"/>
      <c r="D10" s="80"/>
      <c r="E10" s="80"/>
      <c r="F10" s="79"/>
      <c r="G10" s="1"/>
      <c r="H10" s="1"/>
      <c r="I10" s="1"/>
      <c r="J10" s="1"/>
      <c r="K10" s="1"/>
      <c r="L10" s="1"/>
      <c r="M10" s="1"/>
      <c r="N10" s="1"/>
    </row>
    <row r="11" spans="1:14" s="4" customFormat="1" ht="13.5" customHeight="1">
      <c r="A11" s="81" t="s">
        <v>8</v>
      </c>
      <c r="B11" s="81" t="s">
        <v>12</v>
      </c>
      <c r="C11" s="82" t="s">
        <v>2</v>
      </c>
      <c r="D11" s="82" t="s">
        <v>24</v>
      </c>
      <c r="E11" s="83" t="s">
        <v>3</v>
      </c>
      <c r="F11" s="82" t="s">
        <v>10</v>
      </c>
      <c r="G11" s="3"/>
      <c r="H11" s="3"/>
      <c r="I11" s="3"/>
      <c r="J11" s="3"/>
      <c r="K11" s="3"/>
      <c r="L11" s="3"/>
      <c r="M11" s="3"/>
      <c r="N11" s="3"/>
    </row>
    <row r="12" spans="1:6" ht="12.75">
      <c r="A12" s="84"/>
      <c r="B12" s="84"/>
      <c r="C12" s="84"/>
      <c r="D12" s="84"/>
      <c r="E12" s="84"/>
      <c r="F12" s="604"/>
    </row>
    <row r="13" spans="1:6" ht="12.75">
      <c r="A13" s="198" t="s">
        <v>11</v>
      </c>
      <c r="B13" s="199" t="s">
        <v>42</v>
      </c>
      <c r="C13" s="200"/>
      <c r="D13" s="201"/>
      <c r="E13" s="202"/>
      <c r="F13" s="203"/>
    </row>
    <row r="14" spans="1:6" ht="12.75">
      <c r="A14" s="204"/>
      <c r="B14" s="199"/>
      <c r="C14" s="200"/>
      <c r="D14" s="201"/>
      <c r="E14" s="202"/>
      <c r="F14" s="203"/>
    </row>
    <row r="15" spans="1:6" ht="12.75">
      <c r="A15" s="205">
        <v>1</v>
      </c>
      <c r="B15" s="206" t="s">
        <v>502</v>
      </c>
      <c r="C15" s="207">
        <v>2</v>
      </c>
      <c r="D15" s="208" t="s">
        <v>37</v>
      </c>
      <c r="E15" s="85"/>
      <c r="F15" s="605">
        <f>+C15*E15</f>
        <v>0</v>
      </c>
    </row>
    <row r="16" spans="1:6" ht="39">
      <c r="A16" s="209">
        <v>2</v>
      </c>
      <c r="B16" s="206" t="s">
        <v>246</v>
      </c>
      <c r="C16" s="210">
        <v>2</v>
      </c>
      <c r="D16" s="211" t="s">
        <v>37</v>
      </c>
      <c r="E16" s="87"/>
      <c r="F16" s="605">
        <f aca="true" t="shared" si="0" ref="F16:F79">+C16*E16</f>
        <v>0</v>
      </c>
    </row>
    <row r="17" spans="1:6" s="59" customFormat="1" ht="12.75">
      <c r="A17" s="212"/>
      <c r="B17" s="213" t="s">
        <v>25</v>
      </c>
      <c r="C17" s="214"/>
      <c r="D17" s="215"/>
      <c r="E17" s="88"/>
      <c r="F17" s="606">
        <f>SUM(F15:F16)</f>
        <v>0</v>
      </c>
    </row>
    <row r="18" spans="1:6" ht="12.75">
      <c r="A18" s="216"/>
      <c r="B18" s="216"/>
      <c r="C18" s="216"/>
      <c r="D18" s="216"/>
      <c r="E18" s="89"/>
      <c r="F18" s="605"/>
    </row>
    <row r="19" spans="1:6" ht="26.25">
      <c r="A19" s="217" t="s">
        <v>21</v>
      </c>
      <c r="B19" s="9" t="s">
        <v>549</v>
      </c>
      <c r="C19" s="10"/>
      <c r="D19" s="11"/>
      <c r="E19" s="90"/>
      <c r="F19" s="605">
        <f t="shared" si="0"/>
        <v>0</v>
      </c>
    </row>
    <row r="20" spans="1:6" ht="12.75">
      <c r="A20" s="218"/>
      <c r="B20" s="219"/>
      <c r="C20" s="220"/>
      <c r="D20" s="219"/>
      <c r="E20" s="91"/>
      <c r="F20" s="605">
        <f t="shared" si="0"/>
        <v>0</v>
      </c>
    </row>
    <row r="21" spans="1:6" ht="12.75">
      <c r="A21" s="36">
        <v>1</v>
      </c>
      <c r="B21" s="36" t="s">
        <v>38</v>
      </c>
      <c r="C21" s="37"/>
      <c r="D21" s="38"/>
      <c r="E21" s="92"/>
      <c r="F21" s="605">
        <f t="shared" si="0"/>
        <v>0</v>
      </c>
    </row>
    <row r="22" spans="1:6" ht="26.25">
      <c r="A22" s="221">
        <v>1.1</v>
      </c>
      <c r="B22" s="44" t="s">
        <v>247</v>
      </c>
      <c r="C22" s="47">
        <v>1</v>
      </c>
      <c r="D22" s="211" t="s">
        <v>37</v>
      </c>
      <c r="E22" s="93"/>
      <c r="F22" s="605">
        <f t="shared" si="0"/>
        <v>0</v>
      </c>
    </row>
    <row r="23" spans="1:6" ht="12.75">
      <c r="A23" s="222">
        <v>1.2</v>
      </c>
      <c r="B23" s="46" t="s">
        <v>248</v>
      </c>
      <c r="C23" s="47">
        <v>1</v>
      </c>
      <c r="D23" s="211" t="s">
        <v>37</v>
      </c>
      <c r="E23" s="93"/>
      <c r="F23" s="605">
        <f t="shared" si="0"/>
        <v>0</v>
      </c>
    </row>
    <row r="24" spans="1:6" ht="12.75">
      <c r="A24" s="222"/>
      <c r="B24" s="39"/>
      <c r="C24" s="40"/>
      <c r="D24" s="41"/>
      <c r="E24" s="94"/>
      <c r="F24" s="605">
        <f t="shared" si="0"/>
        <v>0</v>
      </c>
    </row>
    <row r="25" spans="1:6" ht="12.75">
      <c r="A25" s="42">
        <v>2</v>
      </c>
      <c r="B25" s="42" t="s">
        <v>22</v>
      </c>
      <c r="C25" s="223"/>
      <c r="D25" s="38"/>
      <c r="E25" s="94"/>
      <c r="F25" s="605">
        <f t="shared" si="0"/>
        <v>0</v>
      </c>
    </row>
    <row r="26" spans="1:6" ht="26.25">
      <c r="A26" s="222">
        <v>2.1</v>
      </c>
      <c r="B26" s="39" t="s">
        <v>503</v>
      </c>
      <c r="C26" s="47">
        <v>1</v>
      </c>
      <c r="D26" s="224" t="s">
        <v>34</v>
      </c>
      <c r="E26" s="95"/>
      <c r="F26" s="605">
        <f t="shared" si="0"/>
        <v>0</v>
      </c>
    </row>
    <row r="27" spans="1:6" ht="26.25">
      <c r="A27" s="226">
        <v>2.2</v>
      </c>
      <c r="B27" s="227" t="s">
        <v>572</v>
      </c>
      <c r="C27" s="47">
        <v>1</v>
      </c>
      <c r="D27" s="228" t="s">
        <v>34</v>
      </c>
      <c r="E27" s="93"/>
      <c r="F27" s="605">
        <f t="shared" si="0"/>
        <v>0</v>
      </c>
    </row>
    <row r="28" spans="1:6" ht="12.75">
      <c r="A28" s="226"/>
      <c r="B28" s="227"/>
      <c r="C28" s="47"/>
      <c r="D28" s="228"/>
      <c r="E28" s="93"/>
      <c r="F28" s="605">
        <f t="shared" si="0"/>
        <v>0</v>
      </c>
    </row>
    <row r="29" spans="1:6" ht="27">
      <c r="A29" s="43">
        <v>3</v>
      </c>
      <c r="B29" s="229" t="s">
        <v>505</v>
      </c>
      <c r="C29" s="230"/>
      <c r="D29" s="231"/>
      <c r="E29" s="96"/>
      <c r="F29" s="605">
        <f t="shared" si="0"/>
        <v>0</v>
      </c>
    </row>
    <row r="30" spans="1:6" ht="39">
      <c r="A30" s="232">
        <v>3.1</v>
      </c>
      <c r="B30" s="233" t="s">
        <v>506</v>
      </c>
      <c r="C30" s="230">
        <f>3.43</f>
        <v>3.43</v>
      </c>
      <c r="D30" s="231" t="s">
        <v>40</v>
      </c>
      <c r="E30" s="96"/>
      <c r="F30" s="605">
        <f t="shared" si="0"/>
        <v>0</v>
      </c>
    </row>
    <row r="31" spans="1:6" ht="39">
      <c r="A31" s="232">
        <f>+A30+0.1</f>
        <v>3.2</v>
      </c>
      <c r="B31" s="233" t="s">
        <v>507</v>
      </c>
      <c r="C31" s="230">
        <f>(5.64)+(4.8*0.8)</f>
        <v>9.48</v>
      </c>
      <c r="D31" s="231" t="s">
        <v>40</v>
      </c>
      <c r="E31" s="96"/>
      <c r="F31" s="605">
        <f t="shared" si="0"/>
        <v>0</v>
      </c>
    </row>
    <row r="32" spans="1:6" ht="39">
      <c r="A32" s="232">
        <f>+A31+0.1</f>
        <v>3.3</v>
      </c>
      <c r="B32" s="233" t="s">
        <v>508</v>
      </c>
      <c r="C32" s="230">
        <f>1.65</f>
        <v>1.65</v>
      </c>
      <c r="D32" s="231" t="s">
        <v>40</v>
      </c>
      <c r="E32" s="96"/>
      <c r="F32" s="605">
        <f t="shared" si="0"/>
        <v>0</v>
      </c>
    </row>
    <row r="33" spans="1:6" ht="26.25">
      <c r="A33" s="232">
        <f>+A32+0.1</f>
        <v>3.4</v>
      </c>
      <c r="B33" s="233" t="s">
        <v>509</v>
      </c>
      <c r="C33" s="230">
        <f>0.58*1*1.15</f>
        <v>0.67</v>
      </c>
      <c r="D33" s="231" t="s">
        <v>40</v>
      </c>
      <c r="E33" s="96"/>
      <c r="F33" s="605">
        <f t="shared" si="0"/>
        <v>0</v>
      </c>
    </row>
    <row r="34" spans="1:6" ht="12.75">
      <c r="A34" s="226"/>
      <c r="B34" s="233"/>
      <c r="C34" s="230"/>
      <c r="D34" s="231"/>
      <c r="E34" s="96"/>
      <c r="F34" s="605">
        <f t="shared" si="0"/>
        <v>0</v>
      </c>
    </row>
    <row r="35" spans="1:6" ht="12.75">
      <c r="A35" s="43">
        <v>4</v>
      </c>
      <c r="B35" s="234" t="s">
        <v>510</v>
      </c>
      <c r="C35" s="235"/>
      <c r="D35" s="236"/>
      <c r="E35" s="63"/>
      <c r="F35" s="605">
        <f t="shared" si="0"/>
        <v>0</v>
      </c>
    </row>
    <row r="36" spans="1:6" ht="40.5">
      <c r="A36" s="48">
        <v>4.1</v>
      </c>
      <c r="B36" s="233" t="s">
        <v>511</v>
      </c>
      <c r="C36" s="230">
        <f>8*1</f>
        <v>8</v>
      </c>
      <c r="D36" s="231" t="s">
        <v>512</v>
      </c>
      <c r="E36" s="96"/>
      <c r="F36" s="605">
        <f t="shared" si="0"/>
        <v>0</v>
      </c>
    </row>
    <row r="37" spans="1:6" ht="39.75">
      <c r="A37" s="232">
        <f>+A36+0.1</f>
        <v>4.2</v>
      </c>
      <c r="B37" s="233" t="s">
        <v>513</v>
      </c>
      <c r="C37" s="230">
        <v>1</v>
      </c>
      <c r="D37" s="231" t="s">
        <v>37</v>
      </c>
      <c r="E37" s="96"/>
      <c r="F37" s="605">
        <f t="shared" si="0"/>
        <v>0</v>
      </c>
    </row>
    <row r="38" spans="1:6" ht="12.75">
      <c r="A38" s="232">
        <f>+A37+0.1</f>
        <v>4.3</v>
      </c>
      <c r="B38" s="237" t="s">
        <v>514</v>
      </c>
      <c r="C38" s="238">
        <v>1</v>
      </c>
      <c r="D38" s="239" t="s">
        <v>37</v>
      </c>
      <c r="E38" s="97"/>
      <c r="F38" s="605">
        <f t="shared" si="0"/>
        <v>0</v>
      </c>
    </row>
    <row r="39" spans="1:6" ht="12.75">
      <c r="A39" s="240"/>
      <c r="B39" s="241"/>
      <c r="C39" s="242"/>
      <c r="D39" s="243"/>
      <c r="E39" s="99"/>
      <c r="F39" s="605">
        <f t="shared" si="0"/>
        <v>0</v>
      </c>
    </row>
    <row r="40" spans="1:6" s="59" customFormat="1" ht="12.75">
      <c r="A40" s="61"/>
      <c r="B40" s="62" t="s">
        <v>43</v>
      </c>
      <c r="C40" s="61"/>
      <c r="D40" s="61"/>
      <c r="E40" s="100"/>
      <c r="F40" s="607">
        <f>SUM(F19:F39)</f>
        <v>0</v>
      </c>
    </row>
    <row r="41" spans="1:6" ht="12.75">
      <c r="A41" s="216"/>
      <c r="B41" s="216"/>
      <c r="C41" s="216"/>
      <c r="D41" s="216"/>
      <c r="E41" s="89"/>
      <c r="F41" s="605"/>
    </row>
    <row r="42" spans="1:6" ht="26.25">
      <c r="A42" s="217" t="s">
        <v>23</v>
      </c>
      <c r="B42" s="9" t="s">
        <v>550</v>
      </c>
      <c r="C42" s="10"/>
      <c r="D42" s="11"/>
      <c r="E42" s="90"/>
      <c r="F42" s="605"/>
    </row>
    <row r="43" spans="1:6" ht="12.75">
      <c r="A43" s="218"/>
      <c r="B43" s="219"/>
      <c r="C43" s="220"/>
      <c r="D43" s="219"/>
      <c r="E43" s="91"/>
      <c r="F43" s="605"/>
    </row>
    <row r="44" spans="1:6" ht="12.75">
      <c r="A44" s="36">
        <v>1</v>
      </c>
      <c r="B44" s="36" t="s">
        <v>38</v>
      </c>
      <c r="C44" s="37"/>
      <c r="D44" s="38"/>
      <c r="E44" s="92"/>
      <c r="F44" s="605"/>
    </row>
    <row r="45" spans="1:6" ht="26.25">
      <c r="A45" s="221">
        <v>1.1</v>
      </c>
      <c r="B45" s="44" t="s">
        <v>247</v>
      </c>
      <c r="C45" s="45">
        <v>1</v>
      </c>
      <c r="D45" s="208" t="s">
        <v>37</v>
      </c>
      <c r="E45" s="101"/>
      <c r="F45" s="605">
        <f t="shared" si="0"/>
        <v>0</v>
      </c>
    </row>
    <row r="46" spans="1:6" ht="12.75">
      <c r="A46" s="222">
        <v>1.2</v>
      </c>
      <c r="B46" s="46" t="s">
        <v>248</v>
      </c>
      <c r="C46" s="45">
        <v>1</v>
      </c>
      <c r="D46" s="208" t="s">
        <v>37</v>
      </c>
      <c r="E46" s="101"/>
      <c r="F46" s="605">
        <f t="shared" si="0"/>
        <v>0</v>
      </c>
    </row>
    <row r="47" spans="1:6" ht="12.75">
      <c r="A47" s="222"/>
      <c r="B47" s="46"/>
      <c r="C47" s="45"/>
      <c r="D47" s="208"/>
      <c r="E47" s="101"/>
      <c r="F47" s="605">
        <f t="shared" si="0"/>
        <v>0</v>
      </c>
    </row>
    <row r="48" spans="1:6" ht="12.75">
      <c r="A48" s="42">
        <v>2</v>
      </c>
      <c r="B48" s="42" t="s">
        <v>22</v>
      </c>
      <c r="C48" s="223"/>
      <c r="D48" s="38"/>
      <c r="E48" s="94"/>
      <c r="F48" s="605">
        <f t="shared" si="0"/>
        <v>0</v>
      </c>
    </row>
    <row r="49" spans="1:6" ht="26.25">
      <c r="A49" s="222">
        <v>2.1</v>
      </c>
      <c r="B49" s="39" t="s">
        <v>503</v>
      </c>
      <c r="C49" s="47">
        <v>1</v>
      </c>
      <c r="D49" s="224" t="s">
        <v>34</v>
      </c>
      <c r="E49" s="95"/>
      <c r="F49" s="605">
        <f t="shared" si="0"/>
        <v>0</v>
      </c>
    </row>
    <row r="50" spans="1:6" ht="26.25">
      <c r="A50" s="226">
        <v>2.2</v>
      </c>
      <c r="B50" s="227" t="s">
        <v>504</v>
      </c>
      <c r="C50" s="47">
        <v>1</v>
      </c>
      <c r="D50" s="228" t="s">
        <v>34</v>
      </c>
      <c r="E50" s="93"/>
      <c r="F50" s="605">
        <f t="shared" si="0"/>
        <v>0</v>
      </c>
    </row>
    <row r="51" spans="1:6" ht="12.75">
      <c r="A51" s="226"/>
      <c r="B51" s="227"/>
      <c r="C51" s="47"/>
      <c r="D51" s="228"/>
      <c r="E51" s="93"/>
      <c r="F51" s="605">
        <f t="shared" si="0"/>
        <v>0</v>
      </c>
    </row>
    <row r="52" spans="1:6" ht="27">
      <c r="A52" s="43">
        <v>3</v>
      </c>
      <c r="B52" s="229" t="s">
        <v>505</v>
      </c>
      <c r="C52" s="230"/>
      <c r="D52" s="231"/>
      <c r="E52" s="96"/>
      <c r="F52" s="605">
        <f t="shared" si="0"/>
        <v>0</v>
      </c>
    </row>
    <row r="53" spans="1:6" ht="39">
      <c r="A53" s="232">
        <v>3.1</v>
      </c>
      <c r="B53" s="233" t="s">
        <v>506</v>
      </c>
      <c r="C53" s="230">
        <f>3.43</f>
        <v>3.43</v>
      </c>
      <c r="D53" s="231" t="s">
        <v>40</v>
      </c>
      <c r="E53" s="96"/>
      <c r="F53" s="605">
        <f t="shared" si="0"/>
        <v>0</v>
      </c>
    </row>
    <row r="54" spans="1:6" ht="39">
      <c r="A54" s="232">
        <f>+A53+0.1</f>
        <v>3.2</v>
      </c>
      <c r="B54" s="233" t="s">
        <v>507</v>
      </c>
      <c r="C54" s="230">
        <f>(5.64)+(4.8*0.8)</f>
        <v>9.48</v>
      </c>
      <c r="D54" s="231" t="s">
        <v>40</v>
      </c>
      <c r="E54" s="96"/>
      <c r="F54" s="605">
        <f t="shared" si="0"/>
        <v>0</v>
      </c>
    </row>
    <row r="55" spans="1:6" ht="39">
      <c r="A55" s="232">
        <f>+A54+0.1</f>
        <v>3.3</v>
      </c>
      <c r="B55" s="233" t="s">
        <v>508</v>
      </c>
      <c r="C55" s="230">
        <f>1.65</f>
        <v>1.65</v>
      </c>
      <c r="D55" s="231" t="s">
        <v>40</v>
      </c>
      <c r="E55" s="96"/>
      <c r="F55" s="605">
        <f t="shared" si="0"/>
        <v>0</v>
      </c>
    </row>
    <row r="56" spans="1:6" ht="26.25">
      <c r="A56" s="232">
        <f>+A55+0.1</f>
        <v>3.4</v>
      </c>
      <c r="B56" s="233" t="s">
        <v>509</v>
      </c>
      <c r="C56" s="230">
        <f>0.58*1*1.15</f>
        <v>0.67</v>
      </c>
      <c r="D56" s="231" t="s">
        <v>40</v>
      </c>
      <c r="E56" s="96"/>
      <c r="F56" s="605">
        <f t="shared" si="0"/>
        <v>0</v>
      </c>
    </row>
    <row r="57" spans="1:6" ht="12.75">
      <c r="A57" s="226"/>
      <c r="B57" s="233"/>
      <c r="C57" s="230"/>
      <c r="D57" s="231"/>
      <c r="E57" s="96"/>
      <c r="F57" s="605">
        <f t="shared" si="0"/>
        <v>0</v>
      </c>
    </row>
    <row r="58" spans="1:6" ht="12.75">
      <c r="A58" s="43">
        <v>4</v>
      </c>
      <c r="B58" s="234" t="s">
        <v>510</v>
      </c>
      <c r="C58" s="235"/>
      <c r="D58" s="236"/>
      <c r="E58" s="63"/>
      <c r="F58" s="605">
        <f t="shared" si="0"/>
        <v>0</v>
      </c>
    </row>
    <row r="59" spans="1:6" ht="40.5">
      <c r="A59" s="48">
        <v>4.1</v>
      </c>
      <c r="B59" s="233" t="s">
        <v>511</v>
      </c>
      <c r="C59" s="230">
        <f>8*1</f>
        <v>8</v>
      </c>
      <c r="D59" s="231" t="s">
        <v>512</v>
      </c>
      <c r="E59" s="96"/>
      <c r="F59" s="605">
        <f t="shared" si="0"/>
        <v>0</v>
      </c>
    </row>
    <row r="60" spans="1:6" ht="39.75">
      <c r="A60" s="232">
        <f>+A59+0.1</f>
        <v>4.2</v>
      </c>
      <c r="B60" s="233" t="s">
        <v>513</v>
      </c>
      <c r="C60" s="230">
        <v>1</v>
      </c>
      <c r="D60" s="231" t="s">
        <v>37</v>
      </c>
      <c r="E60" s="96"/>
      <c r="F60" s="605">
        <f t="shared" si="0"/>
        <v>0</v>
      </c>
    </row>
    <row r="61" spans="1:6" ht="12.75">
      <c r="A61" s="232">
        <f>+A60+0.1</f>
        <v>4.3</v>
      </c>
      <c r="B61" s="237" t="s">
        <v>514</v>
      </c>
      <c r="C61" s="238">
        <v>1</v>
      </c>
      <c r="D61" s="239" t="s">
        <v>37</v>
      </c>
      <c r="E61" s="97"/>
      <c r="F61" s="605">
        <f t="shared" si="0"/>
        <v>0</v>
      </c>
    </row>
    <row r="62" spans="1:6" ht="12.75">
      <c r="A62" s="49">
        <v>4.1</v>
      </c>
      <c r="B62" s="244" t="s">
        <v>250</v>
      </c>
      <c r="C62" s="245">
        <v>0.83</v>
      </c>
      <c r="D62" s="228" t="s">
        <v>40</v>
      </c>
      <c r="E62" s="102"/>
      <c r="F62" s="605">
        <f t="shared" si="0"/>
        <v>0</v>
      </c>
    </row>
    <row r="63" spans="1:6" ht="12.75">
      <c r="A63" s="50">
        <v>4.2</v>
      </c>
      <c r="B63" s="44" t="s">
        <v>249</v>
      </c>
      <c r="C63" s="246">
        <v>0.42</v>
      </c>
      <c r="D63" s="224" t="s">
        <v>40</v>
      </c>
      <c r="E63" s="102"/>
      <c r="F63" s="605">
        <f t="shared" si="0"/>
        <v>0</v>
      </c>
    </row>
    <row r="64" spans="1:6" ht="12.75">
      <c r="A64" s="240"/>
      <c r="B64" s="241"/>
      <c r="C64" s="242"/>
      <c r="D64" s="243"/>
      <c r="E64" s="99"/>
      <c r="F64" s="605">
        <f t="shared" si="0"/>
        <v>0</v>
      </c>
    </row>
    <row r="65" spans="1:6" s="59" customFormat="1" ht="12.75">
      <c r="A65" s="61"/>
      <c r="B65" s="62" t="s">
        <v>44</v>
      </c>
      <c r="C65" s="61"/>
      <c r="D65" s="61"/>
      <c r="E65" s="100"/>
      <c r="F65" s="607">
        <f>SUM(F45:F64)</f>
        <v>0</v>
      </c>
    </row>
    <row r="66" spans="1:6" ht="12.75">
      <c r="A66" s="216"/>
      <c r="B66" s="216"/>
      <c r="C66" s="216"/>
      <c r="D66" s="216"/>
      <c r="E66" s="89"/>
      <c r="F66" s="605"/>
    </row>
    <row r="67" spans="1:6" ht="12.75">
      <c r="A67" s="247" t="s">
        <v>20</v>
      </c>
      <c r="B67" s="248" t="s">
        <v>90</v>
      </c>
      <c r="C67" s="51"/>
      <c r="D67" s="248"/>
      <c r="E67" s="52"/>
      <c r="F67" s="605"/>
    </row>
    <row r="68" spans="1:6" ht="12.75">
      <c r="A68" s="249"/>
      <c r="B68" s="250"/>
      <c r="C68" s="251"/>
      <c r="D68" s="252"/>
      <c r="E68" s="103"/>
      <c r="F68" s="605"/>
    </row>
    <row r="69" spans="1:6" ht="12.75">
      <c r="A69" s="253">
        <v>1</v>
      </c>
      <c r="B69" s="254" t="s">
        <v>91</v>
      </c>
      <c r="C69" s="255"/>
      <c r="D69" s="256"/>
      <c r="E69" s="104"/>
      <c r="F69" s="605"/>
    </row>
    <row r="70" spans="1:6" ht="12.75">
      <c r="A70" s="257">
        <v>1.1</v>
      </c>
      <c r="B70" s="258" t="s">
        <v>515</v>
      </c>
      <c r="C70" s="259">
        <v>3</v>
      </c>
      <c r="D70" s="228" t="s">
        <v>37</v>
      </c>
      <c r="E70" s="106"/>
      <c r="F70" s="605">
        <f t="shared" si="0"/>
        <v>0</v>
      </c>
    </row>
    <row r="71" spans="1:6" ht="12.75">
      <c r="A71" s="261">
        <v>1.2</v>
      </c>
      <c r="B71" s="262" t="s">
        <v>252</v>
      </c>
      <c r="C71" s="260">
        <v>600</v>
      </c>
      <c r="D71" s="263" t="s">
        <v>27</v>
      </c>
      <c r="E71" s="107"/>
      <c r="F71" s="605">
        <f t="shared" si="0"/>
        <v>0</v>
      </c>
    </row>
    <row r="72" spans="1:6" ht="12.75">
      <c r="A72" s="257">
        <v>1.3</v>
      </c>
      <c r="B72" s="262" t="s">
        <v>253</v>
      </c>
      <c r="C72" s="260">
        <v>1</v>
      </c>
      <c r="D72" s="228" t="s">
        <v>37</v>
      </c>
      <c r="E72" s="108"/>
      <c r="F72" s="605">
        <f t="shared" si="0"/>
        <v>0</v>
      </c>
    </row>
    <row r="73" spans="1:6" ht="12.75">
      <c r="A73" s="257">
        <v>1.4</v>
      </c>
      <c r="B73" s="262" t="s">
        <v>254</v>
      </c>
      <c r="C73" s="260">
        <v>2</v>
      </c>
      <c r="D73" s="228" t="s">
        <v>37</v>
      </c>
      <c r="E73" s="108"/>
      <c r="F73" s="605">
        <f t="shared" si="0"/>
        <v>0</v>
      </c>
    </row>
    <row r="74" spans="1:6" ht="12.75">
      <c r="A74" s="261">
        <v>1.5</v>
      </c>
      <c r="B74" s="262" t="s">
        <v>255</v>
      </c>
      <c r="C74" s="260">
        <v>1</v>
      </c>
      <c r="D74" s="228" t="s">
        <v>37</v>
      </c>
      <c r="E74" s="108"/>
      <c r="F74" s="605">
        <f t="shared" si="0"/>
        <v>0</v>
      </c>
    </row>
    <row r="75" spans="1:6" ht="12.75">
      <c r="A75" s="257">
        <v>1.6</v>
      </c>
      <c r="B75" s="264" t="s">
        <v>256</v>
      </c>
      <c r="C75" s="265">
        <v>1</v>
      </c>
      <c r="D75" s="228" t="s">
        <v>37</v>
      </c>
      <c r="E75" s="109"/>
      <c r="F75" s="605">
        <f t="shared" si="0"/>
        <v>0</v>
      </c>
    </row>
    <row r="76" spans="1:6" ht="12.75">
      <c r="A76" s="257">
        <v>1.7</v>
      </c>
      <c r="B76" s="258" t="s">
        <v>257</v>
      </c>
      <c r="C76" s="265">
        <v>1</v>
      </c>
      <c r="D76" s="228" t="s">
        <v>37</v>
      </c>
      <c r="E76" s="109"/>
      <c r="F76" s="605">
        <f t="shared" si="0"/>
        <v>0</v>
      </c>
    </row>
    <row r="77" spans="1:6" ht="12.75">
      <c r="A77" s="257">
        <v>1.8</v>
      </c>
      <c r="B77" s="258" t="s">
        <v>258</v>
      </c>
      <c r="C77" s="266">
        <v>3</v>
      </c>
      <c r="D77" s="228" t="s">
        <v>37</v>
      </c>
      <c r="E77" s="106"/>
      <c r="F77" s="605">
        <f t="shared" si="0"/>
        <v>0</v>
      </c>
    </row>
    <row r="78" spans="1:6" ht="12.75">
      <c r="A78" s="261">
        <v>1.9</v>
      </c>
      <c r="B78" s="264" t="s">
        <v>259</v>
      </c>
      <c r="C78" s="265">
        <v>3</v>
      </c>
      <c r="D78" s="228" t="s">
        <v>37</v>
      </c>
      <c r="E78" s="109"/>
      <c r="F78" s="605">
        <f t="shared" si="0"/>
        <v>0</v>
      </c>
    </row>
    <row r="79" spans="1:6" ht="12.75">
      <c r="A79" s="267">
        <v>1.1</v>
      </c>
      <c r="B79" s="268" t="s">
        <v>260</v>
      </c>
      <c r="C79" s="269">
        <v>3</v>
      </c>
      <c r="D79" s="228" t="s">
        <v>37</v>
      </c>
      <c r="E79" s="108"/>
      <c r="F79" s="605">
        <f t="shared" si="0"/>
        <v>0</v>
      </c>
    </row>
    <row r="80" spans="1:6" ht="12.75">
      <c r="A80" s="267">
        <v>1.11</v>
      </c>
      <c r="B80" s="268" t="s">
        <v>261</v>
      </c>
      <c r="C80" s="270">
        <v>1</v>
      </c>
      <c r="D80" s="228" t="s">
        <v>37</v>
      </c>
      <c r="E80" s="108"/>
      <c r="F80" s="605">
        <f aca="true" t="shared" si="1" ref="F80:F143">+C80*E80</f>
        <v>0</v>
      </c>
    </row>
    <row r="81" spans="1:6" ht="26.25">
      <c r="A81" s="271">
        <v>1.12</v>
      </c>
      <c r="B81" s="264" t="s">
        <v>262</v>
      </c>
      <c r="C81" s="265">
        <v>1</v>
      </c>
      <c r="D81" s="228" t="s">
        <v>37</v>
      </c>
      <c r="E81" s="109"/>
      <c r="F81" s="605">
        <f t="shared" si="1"/>
        <v>0</v>
      </c>
    </row>
    <row r="82" spans="1:6" ht="14.25" customHeight="1">
      <c r="A82" s="272">
        <v>1.13</v>
      </c>
      <c r="B82" s="273" t="s">
        <v>263</v>
      </c>
      <c r="C82" s="274">
        <v>1</v>
      </c>
      <c r="D82" s="228" t="s">
        <v>37</v>
      </c>
      <c r="E82" s="110"/>
      <c r="F82" s="605">
        <f t="shared" si="1"/>
        <v>0</v>
      </c>
    </row>
    <row r="83" spans="1:6" ht="12.75">
      <c r="A83" s="271">
        <v>1.14</v>
      </c>
      <c r="B83" s="275" t="s">
        <v>264</v>
      </c>
      <c r="C83" s="51">
        <v>3</v>
      </c>
      <c r="D83" s="228" t="s">
        <v>37</v>
      </c>
      <c r="E83" s="53"/>
      <c r="F83" s="605">
        <f t="shared" si="1"/>
        <v>0</v>
      </c>
    </row>
    <row r="84" spans="1:6" ht="12.75">
      <c r="A84" s="271">
        <v>1.15</v>
      </c>
      <c r="B84" s="276" t="s">
        <v>265</v>
      </c>
      <c r="C84" s="277">
        <v>3</v>
      </c>
      <c r="D84" s="228" t="s">
        <v>37</v>
      </c>
      <c r="E84" s="53"/>
      <c r="F84" s="605">
        <f t="shared" si="1"/>
        <v>0</v>
      </c>
    </row>
    <row r="85" spans="1:6" ht="12.75">
      <c r="A85" s="271">
        <v>1.16</v>
      </c>
      <c r="B85" s="264" t="s">
        <v>266</v>
      </c>
      <c r="C85" s="278">
        <v>3</v>
      </c>
      <c r="D85" s="228" t="s">
        <v>37</v>
      </c>
      <c r="E85" s="111"/>
      <c r="F85" s="605">
        <f t="shared" si="1"/>
        <v>0</v>
      </c>
    </row>
    <row r="86" spans="1:6" ht="12.75">
      <c r="A86" s="271">
        <v>1.17</v>
      </c>
      <c r="B86" s="279" t="s">
        <v>267</v>
      </c>
      <c r="C86" s="280">
        <v>1</v>
      </c>
      <c r="D86" s="228" t="s">
        <v>34</v>
      </c>
      <c r="E86" s="112"/>
      <c r="F86" s="605">
        <f t="shared" si="1"/>
        <v>0</v>
      </c>
    </row>
    <row r="87" spans="1:6" ht="12.75">
      <c r="A87" s="253"/>
      <c r="B87" s="281"/>
      <c r="C87" s="282"/>
      <c r="D87" s="283"/>
      <c r="E87" s="113"/>
      <c r="F87" s="605">
        <f t="shared" si="1"/>
        <v>0</v>
      </c>
    </row>
    <row r="88" spans="1:6" ht="12.75">
      <c r="A88" s="253">
        <v>2</v>
      </c>
      <c r="B88" s="254" t="s">
        <v>96</v>
      </c>
      <c r="C88" s="255"/>
      <c r="D88" s="256"/>
      <c r="E88" s="104"/>
      <c r="F88" s="605">
        <f t="shared" si="1"/>
        <v>0</v>
      </c>
    </row>
    <row r="89" spans="1:6" ht="68.25" customHeight="1">
      <c r="A89" s="284" t="s">
        <v>13</v>
      </c>
      <c r="B89" s="285" t="s">
        <v>268</v>
      </c>
      <c r="C89" s="286">
        <v>40</v>
      </c>
      <c r="D89" s="287" t="s">
        <v>27</v>
      </c>
      <c r="E89" s="115"/>
      <c r="F89" s="605">
        <f t="shared" si="1"/>
        <v>0</v>
      </c>
    </row>
    <row r="90" spans="1:6" ht="52.5">
      <c r="A90" s="284" t="s">
        <v>14</v>
      </c>
      <c r="B90" s="285" t="s">
        <v>269</v>
      </c>
      <c r="C90" s="286">
        <v>20</v>
      </c>
      <c r="D90" s="287" t="s">
        <v>27</v>
      </c>
      <c r="E90" s="115"/>
      <c r="F90" s="605">
        <f t="shared" si="1"/>
        <v>0</v>
      </c>
    </row>
    <row r="91" spans="1:6" ht="52.5">
      <c r="A91" s="288" t="s">
        <v>15</v>
      </c>
      <c r="B91" s="289" t="s">
        <v>270</v>
      </c>
      <c r="C91" s="290">
        <v>200</v>
      </c>
      <c r="D91" s="291" t="s">
        <v>27</v>
      </c>
      <c r="E91" s="115"/>
      <c r="F91" s="605">
        <f t="shared" si="1"/>
        <v>0</v>
      </c>
    </row>
    <row r="92" spans="1:6" ht="26.25">
      <c r="A92" s="292" t="s">
        <v>16</v>
      </c>
      <c r="B92" s="293" t="s">
        <v>271</v>
      </c>
      <c r="C92" s="245">
        <v>2</v>
      </c>
      <c r="D92" s="294" t="s">
        <v>37</v>
      </c>
      <c r="E92" s="115"/>
      <c r="F92" s="605">
        <f t="shared" si="1"/>
        <v>0</v>
      </c>
    </row>
    <row r="93" spans="1:6" ht="12.75">
      <c r="A93" s="253"/>
      <c r="B93" s="295"/>
      <c r="C93" s="296"/>
      <c r="D93" s="283"/>
      <c r="E93" s="113"/>
      <c r="F93" s="605">
        <f t="shared" si="1"/>
        <v>0</v>
      </c>
    </row>
    <row r="94" spans="1:6" ht="26.25">
      <c r="A94" s="297">
        <v>3</v>
      </c>
      <c r="B94" s="298" t="s">
        <v>516</v>
      </c>
      <c r="C94" s="299"/>
      <c r="D94" s="300"/>
      <c r="E94" s="117"/>
      <c r="F94" s="605">
        <f t="shared" si="1"/>
        <v>0</v>
      </c>
    </row>
    <row r="95" spans="1:6" ht="39">
      <c r="A95" s="301">
        <v>3.1</v>
      </c>
      <c r="B95" s="302" t="s">
        <v>551</v>
      </c>
      <c r="C95" s="299">
        <v>1</v>
      </c>
      <c r="D95" s="294" t="s">
        <v>37</v>
      </c>
      <c r="E95" s="118"/>
      <c r="F95" s="605">
        <f t="shared" si="1"/>
        <v>0</v>
      </c>
    </row>
    <row r="96" spans="1:6" ht="39">
      <c r="A96" s="301">
        <v>3.2</v>
      </c>
      <c r="B96" s="302" t="s">
        <v>552</v>
      </c>
      <c r="C96" s="299">
        <v>1</v>
      </c>
      <c r="D96" s="294" t="s">
        <v>37</v>
      </c>
      <c r="E96" s="118"/>
      <c r="F96" s="605">
        <f t="shared" si="1"/>
        <v>0</v>
      </c>
    </row>
    <row r="97" spans="1:6" ht="12.75">
      <c r="A97" s="301">
        <v>3.3</v>
      </c>
      <c r="B97" s="303" t="s">
        <v>272</v>
      </c>
      <c r="C97" s="299">
        <v>1</v>
      </c>
      <c r="D97" s="294" t="s">
        <v>37</v>
      </c>
      <c r="E97" s="118"/>
      <c r="F97" s="605">
        <f t="shared" si="1"/>
        <v>0</v>
      </c>
    </row>
    <row r="98" spans="1:6" ht="12.75">
      <c r="A98" s="301">
        <v>3.3</v>
      </c>
      <c r="B98" s="303" t="s">
        <v>553</v>
      </c>
      <c r="C98" s="299">
        <v>1</v>
      </c>
      <c r="D98" s="294" t="s">
        <v>37</v>
      </c>
      <c r="E98" s="118"/>
      <c r="F98" s="605">
        <f t="shared" si="1"/>
        <v>0</v>
      </c>
    </row>
    <row r="99" spans="1:6" ht="12.75">
      <c r="A99" s="301">
        <v>3.4</v>
      </c>
      <c r="B99" s="303" t="s">
        <v>554</v>
      </c>
      <c r="C99" s="299">
        <v>2</v>
      </c>
      <c r="D99" s="294" t="s">
        <v>37</v>
      </c>
      <c r="E99" s="118"/>
      <c r="F99" s="605">
        <f t="shared" si="1"/>
        <v>0</v>
      </c>
    </row>
    <row r="100" spans="1:6" ht="12.75">
      <c r="A100" s="301">
        <v>3.5</v>
      </c>
      <c r="B100" s="302" t="s">
        <v>273</v>
      </c>
      <c r="C100" s="304">
        <v>2</v>
      </c>
      <c r="D100" s="294" t="s">
        <v>37</v>
      </c>
      <c r="E100" s="114"/>
      <c r="F100" s="605">
        <f t="shared" si="1"/>
        <v>0</v>
      </c>
    </row>
    <row r="101" spans="1:6" ht="12.75">
      <c r="A101" s="305">
        <v>3.6</v>
      </c>
      <c r="B101" s="302" t="s">
        <v>274</v>
      </c>
      <c r="C101" s="304">
        <v>4</v>
      </c>
      <c r="D101" s="294" t="s">
        <v>37</v>
      </c>
      <c r="E101" s="114"/>
      <c r="F101" s="605">
        <f t="shared" si="1"/>
        <v>0</v>
      </c>
    </row>
    <row r="102" spans="1:6" ht="12.75">
      <c r="A102" s="305">
        <v>3.7</v>
      </c>
      <c r="B102" s="302" t="s">
        <v>275</v>
      </c>
      <c r="C102" s="304">
        <v>2</v>
      </c>
      <c r="D102" s="294" t="s">
        <v>37</v>
      </c>
      <c r="E102" s="85"/>
      <c r="F102" s="605">
        <f t="shared" si="1"/>
        <v>0</v>
      </c>
    </row>
    <row r="103" spans="1:6" ht="12.75">
      <c r="A103" s="305">
        <v>3.8</v>
      </c>
      <c r="B103" s="302" t="s">
        <v>276</v>
      </c>
      <c r="C103" s="299">
        <v>2</v>
      </c>
      <c r="D103" s="294" t="s">
        <v>37</v>
      </c>
      <c r="E103" s="86"/>
      <c r="F103" s="605">
        <f t="shared" si="1"/>
        <v>0</v>
      </c>
    </row>
    <row r="104" spans="1:6" ht="12.75">
      <c r="A104" s="305">
        <v>3.9</v>
      </c>
      <c r="B104" s="302" t="s">
        <v>277</v>
      </c>
      <c r="C104" s="299">
        <v>2</v>
      </c>
      <c r="D104" s="294" t="s">
        <v>37</v>
      </c>
      <c r="E104" s="118"/>
      <c r="F104" s="605">
        <f t="shared" si="1"/>
        <v>0</v>
      </c>
    </row>
    <row r="105" spans="1:6" ht="18" customHeight="1">
      <c r="A105" s="306">
        <v>3.1</v>
      </c>
      <c r="B105" s="302" t="s">
        <v>278</v>
      </c>
      <c r="C105" s="299">
        <v>2</v>
      </c>
      <c r="D105" s="294" t="s">
        <v>37</v>
      </c>
      <c r="E105" s="86"/>
      <c r="F105" s="605">
        <f t="shared" si="1"/>
        <v>0</v>
      </c>
    </row>
    <row r="106" spans="1:6" ht="26.25">
      <c r="A106" s="307">
        <v>3.11</v>
      </c>
      <c r="B106" s="302" t="s">
        <v>279</v>
      </c>
      <c r="C106" s="304">
        <v>2</v>
      </c>
      <c r="D106" s="294" t="s">
        <v>37</v>
      </c>
      <c r="E106" s="85"/>
      <c r="F106" s="605">
        <f t="shared" si="1"/>
        <v>0</v>
      </c>
    </row>
    <row r="107" spans="1:6" ht="12.75">
      <c r="A107" s="307">
        <v>3.12</v>
      </c>
      <c r="B107" s="302" t="s">
        <v>280</v>
      </c>
      <c r="C107" s="299">
        <v>2</v>
      </c>
      <c r="D107" s="294" t="s">
        <v>37</v>
      </c>
      <c r="E107" s="118"/>
      <c r="F107" s="605">
        <f t="shared" si="1"/>
        <v>0</v>
      </c>
    </row>
    <row r="108" spans="1:6" ht="12.75">
      <c r="A108" s="307">
        <v>3.13</v>
      </c>
      <c r="B108" s="302" t="s">
        <v>281</v>
      </c>
      <c r="C108" s="299">
        <v>2</v>
      </c>
      <c r="D108" s="294" t="s">
        <v>37</v>
      </c>
      <c r="E108" s="118"/>
      <c r="F108" s="605">
        <f t="shared" si="1"/>
        <v>0</v>
      </c>
    </row>
    <row r="109" spans="1:6" ht="12.75">
      <c r="A109" s="307">
        <v>3.14</v>
      </c>
      <c r="B109" s="302" t="s">
        <v>282</v>
      </c>
      <c r="C109" s="299">
        <v>4</v>
      </c>
      <c r="D109" s="294" t="s">
        <v>37</v>
      </c>
      <c r="E109" s="53"/>
      <c r="F109" s="605">
        <f t="shared" si="1"/>
        <v>0</v>
      </c>
    </row>
    <row r="110" spans="1:6" ht="12.75">
      <c r="A110" s="307">
        <v>3.15</v>
      </c>
      <c r="B110" s="302" t="s">
        <v>283</v>
      </c>
      <c r="C110" s="299">
        <v>20</v>
      </c>
      <c r="D110" s="228" t="s">
        <v>6</v>
      </c>
      <c r="E110" s="53"/>
      <c r="F110" s="605">
        <f t="shared" si="1"/>
        <v>0</v>
      </c>
    </row>
    <row r="111" spans="1:6" ht="12.75">
      <c r="A111" s="307">
        <v>3.16</v>
      </c>
      <c r="B111" s="302" t="s">
        <v>284</v>
      </c>
      <c r="C111" s="286">
        <v>0.3</v>
      </c>
      <c r="D111" s="308" t="s">
        <v>40</v>
      </c>
      <c r="E111" s="114"/>
      <c r="F111" s="605">
        <f t="shared" si="1"/>
        <v>0</v>
      </c>
    </row>
    <row r="112" spans="1:6" ht="12.75">
      <c r="A112" s="307">
        <v>3.17</v>
      </c>
      <c r="B112" s="264" t="s">
        <v>285</v>
      </c>
      <c r="C112" s="299">
        <v>1</v>
      </c>
      <c r="D112" s="228" t="s">
        <v>34</v>
      </c>
      <c r="E112" s="118"/>
      <c r="F112" s="605">
        <f t="shared" si="1"/>
        <v>0</v>
      </c>
    </row>
    <row r="113" spans="1:6" ht="12.75">
      <c r="A113" s="307">
        <v>3.18</v>
      </c>
      <c r="B113" s="302" t="s">
        <v>251</v>
      </c>
      <c r="C113" s="309">
        <v>1</v>
      </c>
      <c r="D113" s="228" t="s">
        <v>34</v>
      </c>
      <c r="E113" s="102"/>
      <c r="F113" s="605">
        <f t="shared" si="1"/>
        <v>0</v>
      </c>
    </row>
    <row r="114" spans="1:6" s="34" customFormat="1" ht="12.75">
      <c r="A114" s="310"/>
      <c r="B114" s="311" t="s">
        <v>39</v>
      </c>
      <c r="C114" s="312"/>
      <c r="D114" s="313"/>
      <c r="E114" s="119"/>
      <c r="F114" s="608">
        <f>SUM(F70:F113)</f>
        <v>0</v>
      </c>
    </row>
    <row r="115" spans="1:6" ht="12.75">
      <c r="A115" s="216"/>
      <c r="B115" s="216"/>
      <c r="C115" s="216"/>
      <c r="D115" s="216"/>
      <c r="E115" s="89"/>
      <c r="F115" s="605"/>
    </row>
    <row r="116" spans="1:6" ht="26.25">
      <c r="A116" s="314" t="s">
        <v>28</v>
      </c>
      <c r="B116" s="315" t="s">
        <v>555</v>
      </c>
      <c r="C116" s="316"/>
      <c r="D116" s="317"/>
      <c r="E116" s="120"/>
      <c r="F116" s="605">
        <f t="shared" si="1"/>
        <v>0</v>
      </c>
    </row>
    <row r="117" spans="1:6" ht="12.75">
      <c r="A117" s="318"/>
      <c r="B117" s="319"/>
      <c r="C117" s="320"/>
      <c r="D117" s="321"/>
      <c r="E117" s="122"/>
      <c r="F117" s="605">
        <f t="shared" si="1"/>
        <v>0</v>
      </c>
    </row>
    <row r="118" spans="1:6" ht="12.75">
      <c r="A118" s="322">
        <v>1</v>
      </c>
      <c r="B118" s="244" t="s">
        <v>118</v>
      </c>
      <c r="C118" s="245">
        <v>1805.58</v>
      </c>
      <c r="D118" s="323" t="s">
        <v>6</v>
      </c>
      <c r="E118" s="123"/>
      <c r="F118" s="605">
        <f t="shared" si="1"/>
        <v>0</v>
      </c>
    </row>
    <row r="119" spans="1:6" ht="12.75">
      <c r="A119" s="324"/>
      <c r="B119" s="244"/>
      <c r="C119" s="245"/>
      <c r="D119" s="323"/>
      <c r="E119" s="124"/>
      <c r="F119" s="605">
        <f t="shared" si="1"/>
        <v>0</v>
      </c>
    </row>
    <row r="120" spans="1:6" ht="12.75">
      <c r="A120" s="23">
        <v>2</v>
      </c>
      <c r="B120" s="325" t="s">
        <v>226</v>
      </c>
      <c r="C120" s="25"/>
      <c r="D120" s="326"/>
      <c r="E120" s="125"/>
      <c r="F120" s="605">
        <f t="shared" si="1"/>
        <v>0</v>
      </c>
    </row>
    <row r="121" spans="1:6" ht="12.75">
      <c r="A121" s="24">
        <v>2.1</v>
      </c>
      <c r="B121" s="327" t="s">
        <v>224</v>
      </c>
      <c r="C121" s="25">
        <v>499.6</v>
      </c>
      <c r="D121" s="287" t="s">
        <v>6</v>
      </c>
      <c r="E121" s="126"/>
      <c r="F121" s="605">
        <f t="shared" si="1"/>
        <v>0</v>
      </c>
    </row>
    <row r="122" spans="1:6" ht="15">
      <c r="A122" s="328">
        <v>2.2</v>
      </c>
      <c r="B122" s="327" t="s">
        <v>225</v>
      </c>
      <c r="C122" s="25">
        <v>224.82</v>
      </c>
      <c r="D122" s="287" t="s">
        <v>54</v>
      </c>
      <c r="E122" s="115"/>
      <c r="F122" s="605">
        <f t="shared" si="1"/>
        <v>0</v>
      </c>
    </row>
    <row r="123" spans="1:6" ht="26.25">
      <c r="A123" s="24">
        <v>2.3</v>
      </c>
      <c r="B123" s="244" t="s">
        <v>564</v>
      </c>
      <c r="C123" s="65">
        <v>15.18</v>
      </c>
      <c r="D123" s="329" t="s">
        <v>55</v>
      </c>
      <c r="E123" s="127"/>
      <c r="F123" s="605">
        <f t="shared" si="1"/>
        <v>0</v>
      </c>
    </row>
    <row r="124" spans="1:6" ht="12.75">
      <c r="A124" s="24"/>
      <c r="B124" s="327"/>
      <c r="C124" s="25"/>
      <c r="D124" s="330"/>
      <c r="E124" s="115"/>
      <c r="F124" s="605">
        <f t="shared" si="1"/>
        <v>0</v>
      </c>
    </row>
    <row r="125" spans="1:6" ht="12.75">
      <c r="A125" s="32">
        <v>3</v>
      </c>
      <c r="B125" s="331" t="s">
        <v>22</v>
      </c>
      <c r="C125" s="25"/>
      <c r="D125" s="330"/>
      <c r="E125" s="115"/>
      <c r="F125" s="605">
        <f t="shared" si="1"/>
        <v>0</v>
      </c>
    </row>
    <row r="126" spans="1:6" ht="12.75">
      <c r="A126" s="332">
        <v>3.1</v>
      </c>
      <c r="B126" s="333" t="s">
        <v>227</v>
      </c>
      <c r="C126" s="245"/>
      <c r="D126" s="323"/>
      <c r="E126" s="124"/>
      <c r="F126" s="605">
        <f t="shared" si="1"/>
        <v>0</v>
      </c>
    </row>
    <row r="127" spans="1:6" ht="12.75">
      <c r="A127" s="334" t="s">
        <v>229</v>
      </c>
      <c r="B127" s="335" t="s">
        <v>228</v>
      </c>
      <c r="C127" s="245">
        <v>589.19</v>
      </c>
      <c r="D127" s="228" t="s">
        <v>40</v>
      </c>
      <c r="E127" s="124"/>
      <c r="F127" s="605">
        <f t="shared" si="1"/>
        <v>0</v>
      </c>
    </row>
    <row r="128" spans="1:6" ht="12.75">
      <c r="A128" s="334" t="s">
        <v>230</v>
      </c>
      <c r="B128" s="335" t="s">
        <v>565</v>
      </c>
      <c r="C128" s="245">
        <v>1374.77</v>
      </c>
      <c r="D128" s="228" t="s">
        <v>40</v>
      </c>
      <c r="E128" s="124"/>
      <c r="F128" s="605">
        <f t="shared" si="1"/>
        <v>0</v>
      </c>
    </row>
    <row r="129" spans="1:6" ht="12.75">
      <c r="A129" s="334" t="s">
        <v>231</v>
      </c>
      <c r="B129" s="335" t="s">
        <v>517</v>
      </c>
      <c r="C129" s="245">
        <v>1649.72</v>
      </c>
      <c r="D129" s="228" t="s">
        <v>40</v>
      </c>
      <c r="E129" s="124"/>
      <c r="F129" s="605">
        <f t="shared" si="1"/>
        <v>0</v>
      </c>
    </row>
    <row r="130" spans="1:6" ht="26.25">
      <c r="A130" s="334" t="s">
        <v>232</v>
      </c>
      <c r="B130" s="335" t="s">
        <v>518</v>
      </c>
      <c r="C130" s="245">
        <v>1603.95</v>
      </c>
      <c r="D130" s="228" t="s">
        <v>40</v>
      </c>
      <c r="E130" s="124"/>
      <c r="F130" s="605">
        <f t="shared" si="1"/>
        <v>0</v>
      </c>
    </row>
    <row r="131" spans="1:6" ht="26.25">
      <c r="A131" s="334" t="s">
        <v>233</v>
      </c>
      <c r="B131" s="227" t="s">
        <v>566</v>
      </c>
      <c r="C131" s="336">
        <v>432</v>
      </c>
      <c r="D131" s="337" t="s">
        <v>40</v>
      </c>
      <c r="E131" s="129"/>
      <c r="F131" s="605">
        <f t="shared" si="1"/>
        <v>0</v>
      </c>
    </row>
    <row r="132" spans="1:6" ht="12.75">
      <c r="A132" s="338"/>
      <c r="B132" s="335"/>
      <c r="C132" s="316"/>
      <c r="D132" s="224"/>
      <c r="E132" s="120"/>
      <c r="F132" s="605">
        <f t="shared" si="1"/>
        <v>0</v>
      </c>
    </row>
    <row r="133" spans="1:6" ht="12.75">
      <c r="A133" s="339">
        <v>4</v>
      </c>
      <c r="B133" s="333" t="s">
        <v>103</v>
      </c>
      <c r="C133" s="321"/>
      <c r="D133" s="321"/>
      <c r="E133" s="122"/>
      <c r="F133" s="605">
        <f t="shared" si="1"/>
        <v>0</v>
      </c>
    </row>
    <row r="134" spans="1:6" ht="12.75">
      <c r="A134" s="340">
        <v>4.1</v>
      </c>
      <c r="B134" s="335" t="s">
        <v>556</v>
      </c>
      <c r="C134" s="316">
        <v>1613.93</v>
      </c>
      <c r="D134" s="341" t="s">
        <v>6</v>
      </c>
      <c r="E134" s="124"/>
      <c r="F134" s="605">
        <f t="shared" si="1"/>
        <v>0</v>
      </c>
    </row>
    <row r="135" spans="1:6" ht="12.75">
      <c r="A135" s="340">
        <v>4.2</v>
      </c>
      <c r="B135" s="335" t="s">
        <v>567</v>
      </c>
      <c r="C135" s="245">
        <v>191.65</v>
      </c>
      <c r="D135" s="323" t="s">
        <v>6</v>
      </c>
      <c r="E135" s="130"/>
      <c r="F135" s="605">
        <f t="shared" si="1"/>
        <v>0</v>
      </c>
    </row>
    <row r="136" spans="1:6" ht="12.75">
      <c r="A136" s="340"/>
      <c r="B136" s="342"/>
      <c r="C136" s="316"/>
      <c r="D136" s="341"/>
      <c r="E136" s="120"/>
      <c r="F136" s="605">
        <f t="shared" si="1"/>
        <v>0</v>
      </c>
    </row>
    <row r="137" spans="1:6" ht="12.75">
      <c r="A137" s="343">
        <v>5</v>
      </c>
      <c r="B137" s="344" t="s">
        <v>53</v>
      </c>
      <c r="C137" s="316"/>
      <c r="D137" s="341"/>
      <c r="E137" s="120"/>
      <c r="F137" s="605">
        <f t="shared" si="1"/>
        <v>0</v>
      </c>
    </row>
    <row r="138" spans="1:6" ht="12.75">
      <c r="A138" s="345">
        <v>5.1</v>
      </c>
      <c r="B138" s="335" t="s">
        <v>557</v>
      </c>
      <c r="C138" s="286">
        <v>1613.93</v>
      </c>
      <c r="D138" s="346" t="s">
        <v>6</v>
      </c>
      <c r="E138" s="131"/>
      <c r="F138" s="605">
        <f t="shared" si="1"/>
        <v>0</v>
      </c>
    </row>
    <row r="139" spans="1:6" ht="12.75">
      <c r="A139" s="345">
        <v>5.2</v>
      </c>
      <c r="B139" s="335" t="s">
        <v>235</v>
      </c>
      <c r="C139" s="245">
        <v>191.65</v>
      </c>
      <c r="D139" s="323" t="s">
        <v>6</v>
      </c>
      <c r="E139" s="124"/>
      <c r="F139" s="605">
        <f t="shared" si="1"/>
        <v>0</v>
      </c>
    </row>
    <row r="140" spans="1:6" ht="12.75">
      <c r="A140" s="338"/>
      <c r="B140" s="342"/>
      <c r="C140" s="316"/>
      <c r="D140" s="341"/>
      <c r="E140" s="120"/>
      <c r="F140" s="605">
        <f t="shared" si="1"/>
        <v>0</v>
      </c>
    </row>
    <row r="141" spans="1:6" ht="12.75">
      <c r="A141" s="26">
        <v>6</v>
      </c>
      <c r="B141" s="347" t="s">
        <v>236</v>
      </c>
      <c r="C141" s="25"/>
      <c r="D141" s="326"/>
      <c r="E141" s="132"/>
      <c r="F141" s="605">
        <f t="shared" si="1"/>
        <v>0</v>
      </c>
    </row>
    <row r="142" spans="1:6" ht="12.75">
      <c r="A142" s="27">
        <v>6.1</v>
      </c>
      <c r="B142" s="335" t="s">
        <v>234</v>
      </c>
      <c r="C142" s="25">
        <v>1613.93</v>
      </c>
      <c r="D142" s="346" t="s">
        <v>6</v>
      </c>
      <c r="E142" s="125"/>
      <c r="F142" s="605">
        <f t="shared" si="1"/>
        <v>0</v>
      </c>
    </row>
    <row r="143" spans="1:6" ht="12.75">
      <c r="A143" s="27">
        <v>6.2</v>
      </c>
      <c r="B143" s="335" t="s">
        <v>235</v>
      </c>
      <c r="C143" s="25">
        <v>191.65</v>
      </c>
      <c r="D143" s="323" t="s">
        <v>6</v>
      </c>
      <c r="E143" s="125"/>
      <c r="F143" s="605">
        <f t="shared" si="1"/>
        <v>0</v>
      </c>
    </row>
    <row r="144" spans="1:6" ht="12.75">
      <c r="A144" s="27"/>
      <c r="B144" s="348"/>
      <c r="C144" s="349"/>
      <c r="D144" s="350"/>
      <c r="E144" s="133"/>
      <c r="F144" s="605">
        <f aca="true" t="shared" si="2" ref="F144:F207">+C144*E144</f>
        <v>0</v>
      </c>
    </row>
    <row r="145" spans="1:6" ht="26.25">
      <c r="A145" s="28">
        <v>7</v>
      </c>
      <c r="B145" s="352" t="s">
        <v>45</v>
      </c>
      <c r="C145" s="353"/>
      <c r="D145" s="354"/>
      <c r="E145" s="135"/>
      <c r="F145" s="605">
        <f t="shared" si="2"/>
        <v>0</v>
      </c>
    </row>
    <row r="146" spans="1:6" ht="12.75">
      <c r="A146" s="318" t="s">
        <v>46</v>
      </c>
      <c r="B146" s="355" t="s">
        <v>558</v>
      </c>
      <c r="C146" s="30">
        <v>4</v>
      </c>
      <c r="D146" s="356" t="s">
        <v>37</v>
      </c>
      <c r="E146" s="136"/>
      <c r="F146" s="605">
        <f t="shared" si="2"/>
        <v>0</v>
      </c>
    </row>
    <row r="147" spans="1:6" ht="12.75">
      <c r="A147" s="318" t="s">
        <v>47</v>
      </c>
      <c r="B147" s="355" t="s">
        <v>559</v>
      </c>
      <c r="C147" s="30">
        <v>1</v>
      </c>
      <c r="D147" s="356" t="s">
        <v>37</v>
      </c>
      <c r="E147" s="136"/>
      <c r="F147" s="605">
        <f t="shared" si="2"/>
        <v>0</v>
      </c>
    </row>
    <row r="148" spans="1:6" ht="12.75">
      <c r="A148" s="318" t="s">
        <v>48</v>
      </c>
      <c r="B148" s="355" t="s">
        <v>560</v>
      </c>
      <c r="C148" s="30">
        <v>1</v>
      </c>
      <c r="D148" s="356" t="s">
        <v>37</v>
      </c>
      <c r="E148" s="136"/>
      <c r="F148" s="605">
        <f t="shared" si="2"/>
        <v>0</v>
      </c>
    </row>
    <row r="149" spans="1:6" ht="12.75">
      <c r="A149" s="318" t="s">
        <v>49</v>
      </c>
      <c r="B149" s="355" t="s">
        <v>561</v>
      </c>
      <c r="C149" s="30">
        <v>2</v>
      </c>
      <c r="D149" s="356" t="s">
        <v>37</v>
      </c>
      <c r="E149" s="136"/>
      <c r="F149" s="605">
        <f t="shared" si="2"/>
        <v>0</v>
      </c>
    </row>
    <row r="150" spans="1:6" ht="12.75">
      <c r="A150" s="318" t="s">
        <v>50</v>
      </c>
      <c r="B150" s="355" t="s">
        <v>562</v>
      </c>
      <c r="C150" s="30">
        <v>3</v>
      </c>
      <c r="D150" s="356" t="s">
        <v>37</v>
      </c>
      <c r="E150" s="136"/>
      <c r="F150" s="605">
        <f t="shared" si="2"/>
        <v>0</v>
      </c>
    </row>
    <row r="151" spans="1:6" ht="12.75">
      <c r="A151" s="318" t="s">
        <v>51</v>
      </c>
      <c r="B151" s="355" t="s">
        <v>563</v>
      </c>
      <c r="C151" s="30">
        <v>4</v>
      </c>
      <c r="D151" s="356" t="s">
        <v>37</v>
      </c>
      <c r="E151" s="136"/>
      <c r="F151" s="605">
        <f t="shared" si="2"/>
        <v>0</v>
      </c>
    </row>
    <row r="152" spans="1:6" ht="12.75">
      <c r="A152" s="318" t="s">
        <v>52</v>
      </c>
      <c r="B152" s="335" t="s">
        <v>106</v>
      </c>
      <c r="C152" s="30">
        <v>25.69</v>
      </c>
      <c r="D152" s="356" t="s">
        <v>40</v>
      </c>
      <c r="E152" s="136"/>
      <c r="F152" s="605">
        <f t="shared" si="2"/>
        <v>0</v>
      </c>
    </row>
    <row r="153" spans="1:6" ht="12.75">
      <c r="A153" s="318"/>
      <c r="B153" s="355"/>
      <c r="C153" s="30"/>
      <c r="D153" s="356"/>
      <c r="E153" s="137"/>
      <c r="F153" s="605">
        <f t="shared" si="2"/>
        <v>0</v>
      </c>
    </row>
    <row r="154" spans="1:6" ht="12.75">
      <c r="A154" s="357" t="s">
        <v>61</v>
      </c>
      <c r="B154" s="358" t="s">
        <v>62</v>
      </c>
      <c r="C154" s="29"/>
      <c r="D154" s="359"/>
      <c r="E154" s="139"/>
      <c r="F154" s="605">
        <f t="shared" si="2"/>
        <v>0</v>
      </c>
    </row>
    <row r="155" spans="1:6" ht="52.5">
      <c r="A155" s="334" t="s">
        <v>92</v>
      </c>
      <c r="B155" s="335" t="s">
        <v>196</v>
      </c>
      <c r="C155" s="30">
        <v>3</v>
      </c>
      <c r="D155" s="356" t="s">
        <v>37</v>
      </c>
      <c r="E155" s="136"/>
      <c r="F155" s="605">
        <f t="shared" si="2"/>
        <v>0</v>
      </c>
    </row>
    <row r="156" spans="1:6" ht="12.75">
      <c r="A156" s="334" t="s">
        <v>93</v>
      </c>
      <c r="B156" s="360" t="s">
        <v>237</v>
      </c>
      <c r="C156" s="29">
        <v>3</v>
      </c>
      <c r="D156" s="356" t="s">
        <v>37</v>
      </c>
      <c r="E156" s="138"/>
      <c r="F156" s="605">
        <f t="shared" si="2"/>
        <v>0</v>
      </c>
    </row>
    <row r="157" spans="1:6" ht="12.75">
      <c r="A157" s="334" t="s">
        <v>94</v>
      </c>
      <c r="B157" s="335" t="s">
        <v>110</v>
      </c>
      <c r="C157" s="361">
        <v>3</v>
      </c>
      <c r="D157" s="356" t="s">
        <v>37</v>
      </c>
      <c r="E157" s="31"/>
      <c r="F157" s="605">
        <f t="shared" si="2"/>
        <v>0</v>
      </c>
    </row>
    <row r="158" spans="1:6" ht="26.25">
      <c r="A158" s="334" t="s">
        <v>95</v>
      </c>
      <c r="B158" s="362" t="s">
        <v>238</v>
      </c>
      <c r="C158" s="33">
        <v>3</v>
      </c>
      <c r="D158" s="363" t="s">
        <v>37</v>
      </c>
      <c r="E158" s="140"/>
      <c r="F158" s="605">
        <f t="shared" si="2"/>
        <v>0</v>
      </c>
    </row>
    <row r="159" spans="1:6" ht="12.75">
      <c r="A159" s="334"/>
      <c r="B159" s="364"/>
      <c r="C159" s="29"/>
      <c r="D159" s="365"/>
      <c r="E159" s="139"/>
      <c r="F159" s="605">
        <f t="shared" si="2"/>
        <v>0</v>
      </c>
    </row>
    <row r="160" spans="1:6" ht="12.75">
      <c r="A160" s="366">
        <v>9</v>
      </c>
      <c r="B160" s="367" t="s">
        <v>241</v>
      </c>
      <c r="C160" s="368"/>
      <c r="D160" s="287"/>
      <c r="E160" s="141"/>
      <c r="F160" s="605">
        <f t="shared" si="2"/>
        <v>0</v>
      </c>
    </row>
    <row r="161" spans="1:6" ht="15">
      <c r="A161" s="327">
        <v>9.1</v>
      </c>
      <c r="B161" s="369" t="s">
        <v>521</v>
      </c>
      <c r="C161" s="370">
        <v>224.82</v>
      </c>
      <c r="D161" s="371" t="s">
        <v>240</v>
      </c>
      <c r="E161" s="142"/>
      <c r="F161" s="605">
        <f t="shared" si="2"/>
        <v>0</v>
      </c>
    </row>
    <row r="162" spans="1:6" ht="26.25">
      <c r="A162" s="372">
        <f>+A161+0.1</f>
        <v>9.2</v>
      </c>
      <c r="B162" s="369" t="s">
        <v>519</v>
      </c>
      <c r="C162" s="373">
        <v>224.82</v>
      </c>
      <c r="D162" s="374" t="s">
        <v>240</v>
      </c>
      <c r="E162" s="143"/>
      <c r="F162" s="605">
        <f t="shared" si="2"/>
        <v>0</v>
      </c>
    </row>
    <row r="163" spans="1:6" ht="12.75">
      <c r="A163" s="327">
        <f>+A162+0.1</f>
        <v>9.3</v>
      </c>
      <c r="B163" s="369" t="s">
        <v>239</v>
      </c>
      <c r="C163" s="375">
        <f>+C162*0.058*1.28*50</f>
        <v>834.53</v>
      </c>
      <c r="D163" s="376" t="s">
        <v>520</v>
      </c>
      <c r="E163" s="142"/>
      <c r="F163" s="605">
        <f t="shared" si="2"/>
        <v>0</v>
      </c>
    </row>
    <row r="164" spans="1:6" ht="12.75">
      <c r="A164" s="334"/>
      <c r="B164" s="364"/>
      <c r="C164" s="29"/>
      <c r="D164" s="365"/>
      <c r="E164" s="139"/>
      <c r="F164" s="605">
        <f t="shared" si="2"/>
        <v>0</v>
      </c>
    </row>
    <row r="165" spans="1:6" ht="12.75">
      <c r="A165" s="357" t="s">
        <v>63</v>
      </c>
      <c r="B165" s="377" t="s">
        <v>204</v>
      </c>
      <c r="C165" s="29"/>
      <c r="D165" s="365"/>
      <c r="E165" s="139"/>
      <c r="F165" s="605">
        <f t="shared" si="2"/>
        <v>0</v>
      </c>
    </row>
    <row r="166" spans="1:6" ht="26.25">
      <c r="A166" s="334" t="s">
        <v>243</v>
      </c>
      <c r="B166" s="378" t="s">
        <v>242</v>
      </c>
      <c r="C166" s="379">
        <v>249.8</v>
      </c>
      <c r="D166" s="380" t="s">
        <v>6</v>
      </c>
      <c r="E166" s="64"/>
      <c r="F166" s="605">
        <f t="shared" si="2"/>
        <v>0</v>
      </c>
    </row>
    <row r="167" spans="1:6" ht="78.75">
      <c r="A167" s="334" t="s">
        <v>244</v>
      </c>
      <c r="B167" s="229" t="s">
        <v>522</v>
      </c>
      <c r="C167" s="379">
        <v>1</v>
      </c>
      <c r="D167" s="380" t="s">
        <v>34</v>
      </c>
      <c r="E167" s="64"/>
      <c r="F167" s="605">
        <f t="shared" si="2"/>
        <v>0</v>
      </c>
    </row>
    <row r="168" spans="1:6" ht="12.75">
      <c r="A168" s="334" t="s">
        <v>568</v>
      </c>
      <c r="B168" s="381" t="s">
        <v>569</v>
      </c>
      <c r="C168" s="379">
        <v>18</v>
      </c>
      <c r="D168" s="380" t="s">
        <v>570</v>
      </c>
      <c r="E168" s="64"/>
      <c r="F168" s="605">
        <f t="shared" si="2"/>
        <v>0</v>
      </c>
    </row>
    <row r="169" spans="1:6" s="35" customFormat="1" ht="12.75">
      <c r="A169" s="216"/>
      <c r="B169" s="382"/>
      <c r="C169" s="216"/>
      <c r="D169" s="216"/>
      <c r="E169" s="89"/>
      <c r="F169" s="605">
        <f t="shared" si="2"/>
        <v>0</v>
      </c>
    </row>
    <row r="170" spans="1:6" ht="26.25">
      <c r="A170" s="216">
        <v>11</v>
      </c>
      <c r="B170" s="369" t="s">
        <v>245</v>
      </c>
      <c r="C170" s="383">
        <v>249.8</v>
      </c>
      <c r="D170" s="380" t="s">
        <v>6</v>
      </c>
      <c r="E170" s="144"/>
      <c r="F170" s="605">
        <f t="shared" si="2"/>
        <v>0</v>
      </c>
    </row>
    <row r="171" spans="1:6" s="34" customFormat="1" ht="12.75">
      <c r="A171" s="384"/>
      <c r="B171" s="385" t="s">
        <v>286</v>
      </c>
      <c r="C171" s="384"/>
      <c r="D171" s="384"/>
      <c r="E171" s="145"/>
      <c r="F171" s="609">
        <f>SUM(F116:F170)</f>
        <v>0</v>
      </c>
    </row>
    <row r="172" spans="1:6" ht="12.75">
      <c r="A172" s="216"/>
      <c r="B172" s="216"/>
      <c r="C172" s="216"/>
      <c r="D172" s="216"/>
      <c r="E172" s="89"/>
      <c r="F172" s="605"/>
    </row>
    <row r="173" spans="1:6" ht="28.5">
      <c r="A173" s="386" t="s">
        <v>33</v>
      </c>
      <c r="B173" s="387" t="s">
        <v>478</v>
      </c>
      <c r="C173" s="388"/>
      <c r="D173" s="388"/>
      <c r="E173" s="146"/>
      <c r="F173" s="605">
        <f t="shared" si="2"/>
        <v>0</v>
      </c>
    </row>
    <row r="174" spans="1:6" ht="12.75">
      <c r="A174" s="386"/>
      <c r="B174" s="389"/>
      <c r="C174" s="388"/>
      <c r="D174" s="388"/>
      <c r="E174" s="146"/>
      <c r="F174" s="605">
        <f t="shared" si="2"/>
        <v>0</v>
      </c>
    </row>
    <row r="175" spans="1:6" ht="12.75">
      <c r="A175" s="390">
        <v>1</v>
      </c>
      <c r="B175" s="391" t="s">
        <v>479</v>
      </c>
      <c r="C175" s="392">
        <v>220</v>
      </c>
      <c r="D175" s="393" t="s">
        <v>6</v>
      </c>
      <c r="E175" s="146"/>
      <c r="F175" s="605">
        <f t="shared" si="2"/>
        <v>0</v>
      </c>
    </row>
    <row r="176" spans="1:6" ht="12.75">
      <c r="A176" s="390">
        <v>2</v>
      </c>
      <c r="B176" s="391" t="s">
        <v>480</v>
      </c>
      <c r="C176" s="392">
        <v>1210</v>
      </c>
      <c r="D176" s="393" t="s">
        <v>41</v>
      </c>
      <c r="E176" s="148"/>
      <c r="F176" s="605">
        <f t="shared" si="2"/>
        <v>0</v>
      </c>
    </row>
    <row r="177" spans="1:6" ht="12.75">
      <c r="A177" s="390"/>
      <c r="B177" s="391"/>
      <c r="C177" s="392"/>
      <c r="D177" s="393"/>
      <c r="E177" s="146"/>
      <c r="F177" s="605">
        <f t="shared" si="2"/>
        <v>0</v>
      </c>
    </row>
    <row r="178" spans="1:6" ht="12.75">
      <c r="A178" s="394">
        <v>3</v>
      </c>
      <c r="B178" s="387" t="s">
        <v>22</v>
      </c>
      <c r="C178" s="392"/>
      <c r="D178" s="393"/>
      <c r="E178" s="146"/>
      <c r="F178" s="605">
        <f t="shared" si="2"/>
        <v>0</v>
      </c>
    </row>
    <row r="179" spans="1:6" ht="12.75">
      <c r="A179" s="390">
        <v>3.1</v>
      </c>
      <c r="B179" s="391" t="s">
        <v>492</v>
      </c>
      <c r="C179" s="395">
        <v>211.98</v>
      </c>
      <c r="D179" s="393" t="s">
        <v>414</v>
      </c>
      <c r="E179" s="147"/>
      <c r="F179" s="605">
        <f t="shared" si="2"/>
        <v>0</v>
      </c>
    </row>
    <row r="180" spans="1:6" ht="26.25">
      <c r="A180" s="390">
        <v>3.2</v>
      </c>
      <c r="B180" s="227" t="s">
        <v>566</v>
      </c>
      <c r="C180" s="396">
        <v>275.57</v>
      </c>
      <c r="D180" s="397" t="s">
        <v>415</v>
      </c>
      <c r="E180" s="149"/>
      <c r="F180" s="605">
        <f t="shared" si="2"/>
        <v>0</v>
      </c>
    </row>
    <row r="181" spans="1:6" ht="12.75">
      <c r="A181" s="390"/>
      <c r="B181" s="391"/>
      <c r="C181" s="395"/>
      <c r="D181" s="393"/>
      <c r="E181" s="150"/>
      <c r="F181" s="605">
        <f t="shared" si="2"/>
        <v>0</v>
      </c>
    </row>
    <row r="182" spans="1:6" ht="12.75">
      <c r="A182" s="394">
        <v>3.3</v>
      </c>
      <c r="B182" s="387" t="s">
        <v>481</v>
      </c>
      <c r="C182" s="399"/>
      <c r="D182" s="400"/>
      <c r="E182" s="151"/>
      <c r="F182" s="605">
        <f t="shared" si="2"/>
        <v>0</v>
      </c>
    </row>
    <row r="183" spans="1:6" ht="12.75">
      <c r="A183" s="390" t="s">
        <v>482</v>
      </c>
      <c r="B183" s="391" t="s">
        <v>523</v>
      </c>
      <c r="C183" s="402">
        <v>187.75</v>
      </c>
      <c r="D183" s="393" t="s">
        <v>413</v>
      </c>
      <c r="E183" s="152"/>
      <c r="F183" s="605">
        <f t="shared" si="2"/>
        <v>0</v>
      </c>
    </row>
    <row r="184" spans="1:6" ht="12.75">
      <c r="A184" s="390" t="s">
        <v>483</v>
      </c>
      <c r="B184" s="404" t="s">
        <v>524</v>
      </c>
      <c r="C184" s="392">
        <v>187.75</v>
      </c>
      <c r="D184" s="393" t="s">
        <v>414</v>
      </c>
      <c r="E184" s="147"/>
      <c r="F184" s="605">
        <f t="shared" si="2"/>
        <v>0</v>
      </c>
    </row>
    <row r="185" spans="1:6" ht="12.75">
      <c r="A185" s="390" t="s">
        <v>484</v>
      </c>
      <c r="B185" s="391" t="s">
        <v>485</v>
      </c>
      <c r="C185" s="392">
        <v>156.46</v>
      </c>
      <c r="D185" s="393" t="s">
        <v>40</v>
      </c>
      <c r="E185" s="147"/>
      <c r="F185" s="605">
        <f t="shared" si="2"/>
        <v>0</v>
      </c>
    </row>
    <row r="186" spans="1:6" ht="12.75">
      <c r="A186" s="390"/>
      <c r="B186" s="391"/>
      <c r="C186" s="392"/>
      <c r="D186" s="393"/>
      <c r="E186" s="146"/>
      <c r="F186" s="605">
        <f t="shared" si="2"/>
        <v>0</v>
      </c>
    </row>
    <row r="187" spans="1:6" ht="13.5" customHeight="1">
      <c r="A187" s="405">
        <v>4</v>
      </c>
      <c r="B187" s="387" t="s">
        <v>493</v>
      </c>
      <c r="C187" s="392"/>
      <c r="D187" s="393"/>
      <c r="E187" s="146"/>
      <c r="F187" s="605">
        <f t="shared" si="2"/>
        <v>0</v>
      </c>
    </row>
    <row r="188" spans="1:6" ht="12.75">
      <c r="A188" s="390">
        <v>4.1</v>
      </c>
      <c r="B188" s="406" t="s">
        <v>486</v>
      </c>
      <c r="C188" s="407">
        <v>400</v>
      </c>
      <c r="D188" s="408" t="s">
        <v>6</v>
      </c>
      <c r="E188" s="153"/>
      <c r="F188" s="605">
        <f t="shared" si="2"/>
        <v>0</v>
      </c>
    </row>
    <row r="189" spans="1:6" ht="12.75">
      <c r="A189" s="390">
        <v>4.2</v>
      </c>
      <c r="B189" s="369" t="s">
        <v>525</v>
      </c>
      <c r="C189" s="225">
        <v>800</v>
      </c>
      <c r="D189" s="393" t="s">
        <v>6</v>
      </c>
      <c r="E189" s="154"/>
      <c r="F189" s="605">
        <f t="shared" si="2"/>
        <v>0</v>
      </c>
    </row>
    <row r="190" spans="1:6" ht="17.25" customHeight="1">
      <c r="A190" s="409">
        <v>4.3</v>
      </c>
      <c r="B190" s="410" t="s">
        <v>526</v>
      </c>
      <c r="C190" s="225">
        <v>50.4</v>
      </c>
      <c r="D190" s="393" t="s">
        <v>40</v>
      </c>
      <c r="E190" s="154"/>
      <c r="F190" s="605">
        <f t="shared" si="2"/>
        <v>0</v>
      </c>
    </row>
    <row r="191" spans="1:6" ht="12.75">
      <c r="A191" s="409">
        <v>4.4</v>
      </c>
      <c r="B191" s="406" t="s">
        <v>487</v>
      </c>
      <c r="C191" s="225">
        <v>504</v>
      </c>
      <c r="D191" s="393" t="s">
        <v>41</v>
      </c>
      <c r="E191" s="154"/>
      <c r="F191" s="605">
        <f t="shared" si="2"/>
        <v>0</v>
      </c>
    </row>
    <row r="192" spans="1:6" ht="12.75">
      <c r="A192" s="386"/>
      <c r="B192" s="389"/>
      <c r="C192" s="388"/>
      <c r="D192" s="388"/>
      <c r="E192" s="146"/>
      <c r="F192" s="605">
        <f t="shared" si="2"/>
        <v>0</v>
      </c>
    </row>
    <row r="193" spans="1:6" ht="12.75">
      <c r="A193" s="394">
        <v>5</v>
      </c>
      <c r="B193" s="387" t="s">
        <v>488</v>
      </c>
      <c r="C193" s="392"/>
      <c r="D193" s="393"/>
      <c r="E193" s="146"/>
      <c r="F193" s="605">
        <f t="shared" si="2"/>
        <v>0</v>
      </c>
    </row>
    <row r="194" spans="1:6" ht="12.75">
      <c r="A194" s="390">
        <v>5.1</v>
      </c>
      <c r="B194" s="391" t="s">
        <v>521</v>
      </c>
      <c r="C194" s="392">
        <v>1100</v>
      </c>
      <c r="D194" s="393" t="s">
        <v>41</v>
      </c>
      <c r="E194" s="155"/>
      <c r="F194" s="605">
        <f t="shared" si="2"/>
        <v>0</v>
      </c>
    </row>
    <row r="195" spans="1:6" ht="26.25">
      <c r="A195" s="390">
        <v>5.2</v>
      </c>
      <c r="B195" s="412" t="s">
        <v>527</v>
      </c>
      <c r="C195" s="413">
        <v>1100</v>
      </c>
      <c r="D195" s="397" t="s">
        <v>41</v>
      </c>
      <c r="E195" s="156"/>
      <c r="F195" s="605">
        <f t="shared" si="2"/>
        <v>0</v>
      </c>
    </row>
    <row r="196" spans="1:6" ht="12.75">
      <c r="A196" s="390">
        <v>5.2</v>
      </c>
      <c r="B196" s="414" t="s">
        <v>528</v>
      </c>
      <c r="C196" s="411">
        <f>+C195*1.28*0.058*50</f>
        <v>4083.2</v>
      </c>
      <c r="D196" s="239" t="s">
        <v>529</v>
      </c>
      <c r="E196" s="155"/>
      <c r="F196" s="605">
        <f t="shared" si="2"/>
        <v>0</v>
      </c>
    </row>
    <row r="197" spans="1:6" s="59" customFormat="1" ht="12.75">
      <c r="A197" s="415"/>
      <c r="B197" s="416" t="s">
        <v>491</v>
      </c>
      <c r="C197" s="415"/>
      <c r="D197" s="415"/>
      <c r="E197" s="157"/>
      <c r="F197" s="610">
        <f>SUM(F173:F196)</f>
        <v>0</v>
      </c>
    </row>
    <row r="198" spans="1:6" ht="12.75">
      <c r="A198" s="216"/>
      <c r="B198" s="216"/>
      <c r="C198" s="216"/>
      <c r="D198" s="216"/>
      <c r="E198" s="89"/>
      <c r="F198" s="605"/>
    </row>
    <row r="199" spans="1:6" ht="39">
      <c r="A199" s="417" t="s">
        <v>452</v>
      </c>
      <c r="B199" s="418" t="s">
        <v>535</v>
      </c>
      <c r="C199" s="419"/>
      <c r="D199" s="420"/>
      <c r="E199" s="120"/>
      <c r="F199" s="605">
        <f t="shared" si="2"/>
        <v>0</v>
      </c>
    </row>
    <row r="200" spans="1:6" ht="15">
      <c r="A200" s="421"/>
      <c r="B200" s="422"/>
      <c r="C200" s="419"/>
      <c r="D200" s="423"/>
      <c r="E200" s="120"/>
      <c r="F200" s="605">
        <f t="shared" si="2"/>
        <v>0</v>
      </c>
    </row>
    <row r="201" spans="1:6" ht="12.75">
      <c r="A201" s="424">
        <v>1</v>
      </c>
      <c r="B201" s="425" t="s">
        <v>38</v>
      </c>
      <c r="C201" s="419"/>
      <c r="D201" s="423"/>
      <c r="E201" s="120"/>
      <c r="F201" s="605">
        <f t="shared" si="2"/>
        <v>0</v>
      </c>
    </row>
    <row r="202" spans="1:6" ht="12.75">
      <c r="A202" s="426">
        <v>1.1</v>
      </c>
      <c r="B202" s="427" t="s">
        <v>287</v>
      </c>
      <c r="C202" s="419">
        <v>1</v>
      </c>
      <c r="D202" s="423" t="s">
        <v>34</v>
      </c>
      <c r="E202" s="124"/>
      <c r="F202" s="605">
        <f t="shared" si="2"/>
        <v>0</v>
      </c>
    </row>
    <row r="203" spans="1:6" ht="26.25">
      <c r="A203" s="372">
        <v>1.2</v>
      </c>
      <c r="B203" s="428" t="s">
        <v>532</v>
      </c>
      <c r="C203" s="429">
        <v>1</v>
      </c>
      <c r="D203" s="430" t="s">
        <v>34</v>
      </c>
      <c r="E203" s="124"/>
      <c r="F203" s="605">
        <f t="shared" si="2"/>
        <v>0</v>
      </c>
    </row>
    <row r="204" spans="1:6" ht="12.75">
      <c r="A204" s="424"/>
      <c r="B204" s="431"/>
      <c r="C204" s="419"/>
      <c r="D204" s="423"/>
      <c r="E204" s="120"/>
      <c r="F204" s="605">
        <f t="shared" si="2"/>
        <v>0</v>
      </c>
    </row>
    <row r="205" spans="1:6" ht="15">
      <c r="A205" s="432">
        <v>2</v>
      </c>
      <c r="B205" s="433" t="s">
        <v>117</v>
      </c>
      <c r="C205" s="434"/>
      <c r="D205" s="435"/>
      <c r="E205" s="159"/>
      <c r="F205" s="605">
        <f t="shared" si="2"/>
        <v>0</v>
      </c>
    </row>
    <row r="206" spans="1:6" ht="12.75">
      <c r="A206" s="243">
        <v>2.1</v>
      </c>
      <c r="B206" s="327" t="s">
        <v>490</v>
      </c>
      <c r="C206" s="242">
        <v>2615.17</v>
      </c>
      <c r="D206" s="430" t="s">
        <v>413</v>
      </c>
      <c r="E206" s="98"/>
      <c r="F206" s="605">
        <f t="shared" si="2"/>
        <v>0</v>
      </c>
    </row>
    <row r="207" spans="1:6" ht="12.75">
      <c r="A207" s="243">
        <f>+A206+0.1</f>
        <v>2.2</v>
      </c>
      <c r="B207" s="327" t="s">
        <v>289</v>
      </c>
      <c r="C207" s="242">
        <v>81.61</v>
      </c>
      <c r="D207" s="430" t="s">
        <v>413</v>
      </c>
      <c r="E207" s="98"/>
      <c r="F207" s="605">
        <f t="shared" si="2"/>
        <v>0</v>
      </c>
    </row>
    <row r="208" spans="1:6" ht="12.75">
      <c r="A208" s="243">
        <v>2.3</v>
      </c>
      <c r="B208" s="335" t="s">
        <v>100</v>
      </c>
      <c r="C208" s="436">
        <v>97.93</v>
      </c>
      <c r="D208" s="437" t="s">
        <v>40</v>
      </c>
      <c r="E208" s="98"/>
      <c r="F208" s="605">
        <f aca="true" t="shared" si="3" ref="F208:F271">+C208*E208</f>
        <v>0</v>
      </c>
    </row>
    <row r="209" spans="1:6" ht="12.75">
      <c r="A209" s="243">
        <v>2.4</v>
      </c>
      <c r="B209" s="327" t="s">
        <v>531</v>
      </c>
      <c r="C209" s="242">
        <v>784.24</v>
      </c>
      <c r="D209" s="430" t="s">
        <v>414</v>
      </c>
      <c r="E209" s="98"/>
      <c r="F209" s="605">
        <f t="shared" si="3"/>
        <v>0</v>
      </c>
    </row>
    <row r="210" spans="1:6" ht="26.25">
      <c r="A210" s="372">
        <f>+A209+0.1</f>
        <v>2.5</v>
      </c>
      <c r="B210" s="233" t="s">
        <v>573</v>
      </c>
      <c r="C210" s="245">
        <v>2295.05</v>
      </c>
      <c r="D210" s="430" t="s">
        <v>415</v>
      </c>
      <c r="E210" s="102"/>
      <c r="F210" s="605">
        <f t="shared" si="3"/>
        <v>0</v>
      </c>
    </row>
    <row r="211" spans="1:6" ht="12.75">
      <c r="A211" s="438"/>
      <c r="B211" s="438"/>
      <c r="C211" s="439"/>
      <c r="D211" s="440"/>
      <c r="E211" s="161"/>
      <c r="F211" s="605">
        <f t="shared" si="3"/>
        <v>0</v>
      </c>
    </row>
    <row r="212" spans="1:6" ht="12.75">
      <c r="A212" s="441">
        <v>3</v>
      </c>
      <c r="B212" s="441" t="s">
        <v>534</v>
      </c>
      <c r="C212" s="439"/>
      <c r="D212" s="440"/>
      <c r="E212" s="161"/>
      <c r="F212" s="605">
        <f t="shared" si="3"/>
        <v>0</v>
      </c>
    </row>
    <row r="213" spans="1:6" ht="12.75">
      <c r="A213" s="243">
        <f aca="true" t="shared" si="4" ref="A213:A221">+A212+0.1</f>
        <v>3.1</v>
      </c>
      <c r="B213" s="327" t="s">
        <v>292</v>
      </c>
      <c r="C213" s="442">
        <v>64.84</v>
      </c>
      <c r="D213" s="430" t="s">
        <v>40</v>
      </c>
      <c r="E213" s="98"/>
      <c r="F213" s="605">
        <f t="shared" si="3"/>
        <v>0</v>
      </c>
    </row>
    <row r="214" spans="1:6" ht="12.75">
      <c r="A214" s="243">
        <f t="shared" si="4"/>
        <v>3.2</v>
      </c>
      <c r="B214" s="327" t="s">
        <v>293</v>
      </c>
      <c r="C214" s="442">
        <v>2.4</v>
      </c>
      <c r="D214" s="430" t="s">
        <v>40</v>
      </c>
      <c r="E214" s="98"/>
      <c r="F214" s="605">
        <f t="shared" si="3"/>
        <v>0</v>
      </c>
    </row>
    <row r="215" spans="1:6" ht="12.75">
      <c r="A215" s="243">
        <f t="shared" si="4"/>
        <v>3.3</v>
      </c>
      <c r="B215" s="327" t="s">
        <v>294</v>
      </c>
      <c r="C215" s="242">
        <v>36.77</v>
      </c>
      <c r="D215" s="430" t="s">
        <v>40</v>
      </c>
      <c r="E215" s="98"/>
      <c r="F215" s="605">
        <f t="shared" si="3"/>
        <v>0</v>
      </c>
    </row>
    <row r="216" spans="1:6" ht="12.75">
      <c r="A216" s="243">
        <f t="shared" si="4"/>
        <v>3.4</v>
      </c>
      <c r="B216" s="327" t="s">
        <v>295</v>
      </c>
      <c r="C216" s="242">
        <v>2.3</v>
      </c>
      <c r="D216" s="430" t="s">
        <v>40</v>
      </c>
      <c r="E216" s="98"/>
      <c r="F216" s="605">
        <f t="shared" si="3"/>
        <v>0</v>
      </c>
    </row>
    <row r="217" spans="1:6" ht="12.75">
      <c r="A217" s="243">
        <f t="shared" si="4"/>
        <v>3.5</v>
      </c>
      <c r="B217" s="327" t="s">
        <v>296</v>
      </c>
      <c r="C217" s="242">
        <v>6.16</v>
      </c>
      <c r="D217" s="430" t="s">
        <v>40</v>
      </c>
      <c r="E217" s="98"/>
      <c r="F217" s="605">
        <f t="shared" si="3"/>
        <v>0</v>
      </c>
    </row>
    <row r="218" spans="1:6" ht="12.75">
      <c r="A218" s="243">
        <f t="shared" si="4"/>
        <v>3.6</v>
      </c>
      <c r="B218" s="327" t="s">
        <v>297</v>
      </c>
      <c r="C218" s="242">
        <v>35.33</v>
      </c>
      <c r="D218" s="430" t="s">
        <v>40</v>
      </c>
      <c r="E218" s="98"/>
      <c r="F218" s="605">
        <f t="shared" si="3"/>
        <v>0</v>
      </c>
    </row>
    <row r="219" spans="1:6" ht="12.75">
      <c r="A219" s="243">
        <f t="shared" si="4"/>
        <v>3.7</v>
      </c>
      <c r="B219" s="327" t="s">
        <v>298</v>
      </c>
      <c r="C219" s="242">
        <v>133.71</v>
      </c>
      <c r="D219" s="430" t="s">
        <v>40</v>
      </c>
      <c r="E219" s="98"/>
      <c r="F219" s="605">
        <f t="shared" si="3"/>
        <v>0</v>
      </c>
    </row>
    <row r="220" spans="1:6" ht="12.75">
      <c r="A220" s="243">
        <f t="shared" si="4"/>
        <v>3.8</v>
      </c>
      <c r="B220" s="327" t="s">
        <v>299</v>
      </c>
      <c r="C220" s="242">
        <v>4.7</v>
      </c>
      <c r="D220" s="430" t="s">
        <v>40</v>
      </c>
      <c r="E220" s="98"/>
      <c r="F220" s="605">
        <f t="shared" si="3"/>
        <v>0</v>
      </c>
    </row>
    <row r="221" spans="1:6" ht="12.75">
      <c r="A221" s="438">
        <f t="shared" si="4"/>
        <v>3.9</v>
      </c>
      <c r="B221" s="327" t="s">
        <v>300</v>
      </c>
      <c r="C221" s="439">
        <v>30.16</v>
      </c>
      <c r="D221" s="440" t="s">
        <v>40</v>
      </c>
      <c r="E221" s="98"/>
      <c r="F221" s="605">
        <f t="shared" si="3"/>
        <v>0</v>
      </c>
    </row>
    <row r="222" spans="1:6" ht="12.75">
      <c r="A222" s="443">
        <v>3.1</v>
      </c>
      <c r="B222" s="327" t="s">
        <v>301</v>
      </c>
      <c r="C222" s="439">
        <v>0.03</v>
      </c>
      <c r="D222" s="440" t="s">
        <v>40</v>
      </c>
      <c r="E222" s="98"/>
      <c r="F222" s="605">
        <f t="shared" si="3"/>
        <v>0</v>
      </c>
    </row>
    <row r="223" spans="1:6" ht="12.75">
      <c r="A223" s="443">
        <v>3.11</v>
      </c>
      <c r="B223" s="327" t="s">
        <v>533</v>
      </c>
      <c r="C223" s="439">
        <v>18.8</v>
      </c>
      <c r="D223" s="440" t="s">
        <v>40</v>
      </c>
      <c r="E223" s="161"/>
      <c r="F223" s="605">
        <f t="shared" si="3"/>
        <v>0</v>
      </c>
    </row>
    <row r="224" spans="1:6" ht="12.75">
      <c r="A224" s="444">
        <v>3.12</v>
      </c>
      <c r="B224" s="445" t="s">
        <v>303</v>
      </c>
      <c r="C224" s="446">
        <v>281.03</v>
      </c>
      <c r="D224" s="447" t="s">
        <v>40</v>
      </c>
      <c r="E224" s="163"/>
      <c r="F224" s="605">
        <f t="shared" si="3"/>
        <v>0</v>
      </c>
    </row>
    <row r="225" spans="1:6" ht="12.75">
      <c r="A225" s="438"/>
      <c r="B225" s="438"/>
      <c r="C225" s="439"/>
      <c r="D225" s="440"/>
      <c r="E225" s="161"/>
      <c r="F225" s="605">
        <f t="shared" si="3"/>
        <v>0</v>
      </c>
    </row>
    <row r="226" spans="1:6" ht="12.75">
      <c r="A226" s="441">
        <v>4</v>
      </c>
      <c r="B226" s="441" t="s">
        <v>304</v>
      </c>
      <c r="C226" s="439"/>
      <c r="D226" s="440"/>
      <c r="E226" s="161"/>
      <c r="F226" s="605">
        <f t="shared" si="3"/>
        <v>0</v>
      </c>
    </row>
    <row r="227" spans="1:6" ht="12.75">
      <c r="A227" s="438">
        <f aca="true" t="shared" si="5" ref="A227:A233">+A226+0.1</f>
        <v>4.1</v>
      </c>
      <c r="B227" s="327" t="s">
        <v>538</v>
      </c>
      <c r="C227" s="439">
        <v>1154.72</v>
      </c>
      <c r="D227" s="440" t="s">
        <v>41</v>
      </c>
      <c r="E227" s="161"/>
      <c r="F227" s="605">
        <f t="shared" si="3"/>
        <v>0</v>
      </c>
    </row>
    <row r="228" spans="1:6" ht="12.75">
      <c r="A228" s="438">
        <f t="shared" si="5"/>
        <v>4.2</v>
      </c>
      <c r="B228" s="327" t="s">
        <v>539</v>
      </c>
      <c r="C228" s="439">
        <v>339.29</v>
      </c>
      <c r="D228" s="440" t="s">
        <v>41</v>
      </c>
      <c r="E228" s="161"/>
      <c r="F228" s="605">
        <f t="shared" si="3"/>
        <v>0</v>
      </c>
    </row>
    <row r="229" spans="1:6" ht="12.75">
      <c r="A229" s="438">
        <f t="shared" si="5"/>
        <v>4.3</v>
      </c>
      <c r="B229" s="327" t="s">
        <v>536</v>
      </c>
      <c r="C229" s="439">
        <v>183.85</v>
      </c>
      <c r="D229" s="440" t="s">
        <v>41</v>
      </c>
      <c r="E229" s="161"/>
      <c r="F229" s="605">
        <f t="shared" si="3"/>
        <v>0</v>
      </c>
    </row>
    <row r="230" spans="1:6" ht="12.75">
      <c r="A230" s="438">
        <f t="shared" si="5"/>
        <v>4.4</v>
      </c>
      <c r="B230" s="327" t="s">
        <v>537</v>
      </c>
      <c r="C230" s="439">
        <v>201.06</v>
      </c>
      <c r="D230" s="440" t="s">
        <v>41</v>
      </c>
      <c r="E230" s="161"/>
      <c r="F230" s="605">
        <f t="shared" si="3"/>
        <v>0</v>
      </c>
    </row>
    <row r="231" spans="1:6" ht="12.75">
      <c r="A231" s="438">
        <f t="shared" si="5"/>
        <v>4.5</v>
      </c>
      <c r="B231" s="327" t="s">
        <v>305</v>
      </c>
      <c r="C231" s="439">
        <v>191.71</v>
      </c>
      <c r="D231" s="440" t="s">
        <v>6</v>
      </c>
      <c r="E231" s="161"/>
      <c r="F231" s="605">
        <f t="shared" si="3"/>
        <v>0</v>
      </c>
    </row>
    <row r="232" spans="1:6" ht="12.75">
      <c r="A232" s="438">
        <f t="shared" si="5"/>
        <v>4.6</v>
      </c>
      <c r="B232" s="327" t="s">
        <v>306</v>
      </c>
      <c r="C232" s="439">
        <v>50.27</v>
      </c>
      <c r="D232" s="430" t="s">
        <v>6</v>
      </c>
      <c r="E232" s="161"/>
      <c r="F232" s="605">
        <f t="shared" si="3"/>
        <v>0</v>
      </c>
    </row>
    <row r="233" spans="1:6" ht="26.25">
      <c r="A233" s="216">
        <f t="shared" si="5"/>
        <v>4.7</v>
      </c>
      <c r="B233" s="244" t="s">
        <v>361</v>
      </c>
      <c r="C233" s="242">
        <v>1338.57</v>
      </c>
      <c r="D233" s="448" t="s">
        <v>41</v>
      </c>
      <c r="E233" s="98"/>
      <c r="F233" s="605">
        <f t="shared" si="3"/>
        <v>0</v>
      </c>
    </row>
    <row r="234" spans="1:6" ht="12.75">
      <c r="A234" s="438"/>
      <c r="B234" s="438"/>
      <c r="C234" s="439"/>
      <c r="D234" s="440"/>
      <c r="E234" s="161"/>
      <c r="F234" s="605">
        <f t="shared" si="3"/>
        <v>0</v>
      </c>
    </row>
    <row r="235" spans="1:6" ht="12.75">
      <c r="A235" s="441">
        <v>5</v>
      </c>
      <c r="B235" s="441" t="s">
        <v>307</v>
      </c>
      <c r="C235" s="439"/>
      <c r="D235" s="440"/>
      <c r="E235" s="161"/>
      <c r="F235" s="605">
        <f t="shared" si="3"/>
        <v>0</v>
      </c>
    </row>
    <row r="236" spans="1:6" ht="12.75">
      <c r="A236" s="449">
        <v>5.1</v>
      </c>
      <c r="B236" s="243" t="s">
        <v>308</v>
      </c>
      <c r="C236" s="439">
        <v>281.03</v>
      </c>
      <c r="D236" s="430" t="s">
        <v>40</v>
      </c>
      <c r="E236" s="162"/>
      <c r="F236" s="605">
        <f t="shared" si="3"/>
        <v>0</v>
      </c>
    </row>
    <row r="237" spans="1:6" ht="12.75">
      <c r="A237" s="449">
        <v>5.2</v>
      </c>
      <c r="B237" s="243" t="s">
        <v>309</v>
      </c>
      <c r="C237" s="439">
        <v>281.03</v>
      </c>
      <c r="D237" s="430" t="s">
        <v>40</v>
      </c>
      <c r="E237" s="161"/>
      <c r="F237" s="605">
        <f t="shared" si="3"/>
        <v>0</v>
      </c>
    </row>
    <row r="238" spans="1:6" ht="12.75">
      <c r="A238" s="243">
        <v>5.2</v>
      </c>
      <c r="B238" s="243" t="s">
        <v>540</v>
      </c>
      <c r="C238" s="242">
        <v>1677.87</v>
      </c>
      <c r="D238" s="430" t="s">
        <v>41</v>
      </c>
      <c r="E238" s="98"/>
      <c r="F238" s="605">
        <f t="shared" si="3"/>
        <v>0</v>
      </c>
    </row>
    <row r="239" spans="1:6" ht="12.75">
      <c r="A239" s="438"/>
      <c r="B239" s="438"/>
      <c r="C239" s="439"/>
      <c r="D239" s="440"/>
      <c r="E239" s="161"/>
      <c r="F239" s="605">
        <f t="shared" si="3"/>
        <v>0</v>
      </c>
    </row>
    <row r="240" spans="1:6" ht="12.75">
      <c r="A240" s="243">
        <v>6</v>
      </c>
      <c r="B240" s="243" t="s">
        <v>310</v>
      </c>
      <c r="C240" s="242">
        <v>201.06</v>
      </c>
      <c r="D240" s="430" t="s">
        <v>6</v>
      </c>
      <c r="E240" s="98"/>
      <c r="F240" s="605">
        <f t="shared" si="3"/>
        <v>0</v>
      </c>
    </row>
    <row r="241" spans="1:6" ht="12.75">
      <c r="A241" s="438"/>
      <c r="B241" s="438"/>
      <c r="C241" s="439"/>
      <c r="D241" s="440"/>
      <c r="E241" s="161"/>
      <c r="F241" s="605">
        <f t="shared" si="3"/>
        <v>0</v>
      </c>
    </row>
    <row r="242" spans="1:6" ht="39">
      <c r="A242" s="367">
        <v>7</v>
      </c>
      <c r="B242" s="450" t="s">
        <v>311</v>
      </c>
      <c r="C242" s="439"/>
      <c r="D242" s="440"/>
      <c r="E242" s="161"/>
      <c r="F242" s="605">
        <f t="shared" si="3"/>
        <v>0</v>
      </c>
    </row>
    <row r="243" spans="1:6" ht="12.75">
      <c r="A243" s="243">
        <v>7.1</v>
      </c>
      <c r="B243" s="243" t="s">
        <v>312</v>
      </c>
      <c r="C243" s="242">
        <v>3</v>
      </c>
      <c r="D243" s="430" t="s">
        <v>37</v>
      </c>
      <c r="E243" s="98"/>
      <c r="F243" s="605">
        <f t="shared" si="3"/>
        <v>0</v>
      </c>
    </row>
    <row r="244" spans="1:6" ht="12.75">
      <c r="A244" s="243">
        <v>7.2</v>
      </c>
      <c r="B244" s="243" t="s">
        <v>313</v>
      </c>
      <c r="C244" s="242">
        <v>2</v>
      </c>
      <c r="D244" s="430" t="s">
        <v>37</v>
      </c>
      <c r="E244" s="98"/>
      <c r="F244" s="605">
        <f t="shared" si="3"/>
        <v>0</v>
      </c>
    </row>
    <row r="245" spans="1:6" ht="12.75">
      <c r="A245" s="243">
        <v>7.3</v>
      </c>
      <c r="B245" s="243" t="s">
        <v>314</v>
      </c>
      <c r="C245" s="242">
        <v>2</v>
      </c>
      <c r="D245" s="430" t="s">
        <v>37</v>
      </c>
      <c r="E245" s="98"/>
      <c r="F245" s="605">
        <f t="shared" si="3"/>
        <v>0</v>
      </c>
    </row>
    <row r="246" spans="1:6" ht="12.75">
      <c r="A246" s="243">
        <v>7.4</v>
      </c>
      <c r="B246" s="243" t="s">
        <v>315</v>
      </c>
      <c r="C246" s="242">
        <v>4</v>
      </c>
      <c r="D246" s="430" t="s">
        <v>37</v>
      </c>
      <c r="E246" s="98"/>
      <c r="F246" s="605">
        <f t="shared" si="3"/>
        <v>0</v>
      </c>
    </row>
    <row r="247" spans="1:6" ht="12.75">
      <c r="A247" s="243">
        <v>7.5</v>
      </c>
      <c r="B247" s="243" t="s">
        <v>316</v>
      </c>
      <c r="C247" s="242">
        <v>4</v>
      </c>
      <c r="D247" s="430" t="s">
        <v>37</v>
      </c>
      <c r="E247" s="98"/>
      <c r="F247" s="605">
        <f t="shared" si="3"/>
        <v>0</v>
      </c>
    </row>
    <row r="248" spans="1:6" ht="12.75">
      <c r="A248" s="243">
        <v>7.6</v>
      </c>
      <c r="B248" s="243" t="s">
        <v>317</v>
      </c>
      <c r="C248" s="242">
        <v>1</v>
      </c>
      <c r="D248" s="430" t="s">
        <v>37</v>
      </c>
      <c r="E248" s="98"/>
      <c r="F248" s="605">
        <f t="shared" si="3"/>
        <v>0</v>
      </c>
    </row>
    <row r="249" spans="1:6" ht="12.75">
      <c r="A249" s="243">
        <v>7.7</v>
      </c>
      <c r="B249" s="243" t="s">
        <v>318</v>
      </c>
      <c r="C249" s="242">
        <v>2</v>
      </c>
      <c r="D249" s="430" t="s">
        <v>37</v>
      </c>
      <c r="E249" s="98"/>
      <c r="F249" s="605">
        <f t="shared" si="3"/>
        <v>0</v>
      </c>
    </row>
    <row r="250" spans="1:6" ht="12.75">
      <c r="A250" s="243">
        <v>7.8</v>
      </c>
      <c r="B250" s="243" t="s">
        <v>319</v>
      </c>
      <c r="C250" s="242">
        <v>2</v>
      </c>
      <c r="D250" s="430" t="s">
        <v>37</v>
      </c>
      <c r="E250" s="98"/>
      <c r="F250" s="605">
        <f t="shared" si="3"/>
        <v>0</v>
      </c>
    </row>
    <row r="251" spans="1:6" ht="12.75">
      <c r="A251" s="243">
        <v>7.9</v>
      </c>
      <c r="B251" s="243" t="s">
        <v>320</v>
      </c>
      <c r="C251" s="242">
        <v>1</v>
      </c>
      <c r="D251" s="430" t="s">
        <v>37</v>
      </c>
      <c r="E251" s="98"/>
      <c r="F251" s="605">
        <f t="shared" si="3"/>
        <v>0</v>
      </c>
    </row>
    <row r="252" spans="1:6" ht="12.75">
      <c r="A252" s="442">
        <v>7.1</v>
      </c>
      <c r="B252" s="243" t="s">
        <v>321</v>
      </c>
      <c r="C252" s="242">
        <v>1</v>
      </c>
      <c r="D252" s="430" t="s">
        <v>37</v>
      </c>
      <c r="E252" s="98"/>
      <c r="F252" s="605">
        <f t="shared" si="3"/>
        <v>0</v>
      </c>
    </row>
    <row r="253" spans="1:6" ht="12.75">
      <c r="A253" s="243">
        <v>7.11</v>
      </c>
      <c r="B253" s="243" t="s">
        <v>322</v>
      </c>
      <c r="C253" s="242">
        <v>1</v>
      </c>
      <c r="D253" s="430" t="s">
        <v>37</v>
      </c>
      <c r="E253" s="98"/>
      <c r="F253" s="605">
        <f t="shared" si="3"/>
        <v>0</v>
      </c>
    </row>
    <row r="254" spans="1:6" ht="12.75">
      <c r="A254" s="243">
        <v>7.12</v>
      </c>
      <c r="B254" s="243" t="s">
        <v>495</v>
      </c>
      <c r="C254" s="242">
        <v>3</v>
      </c>
      <c r="D254" s="430" t="s">
        <v>37</v>
      </c>
      <c r="E254" s="98"/>
      <c r="F254" s="605">
        <f t="shared" si="3"/>
        <v>0</v>
      </c>
    </row>
    <row r="255" spans="1:6" ht="12.75">
      <c r="A255" s="243">
        <v>7.13</v>
      </c>
      <c r="B255" s="243" t="s">
        <v>494</v>
      </c>
      <c r="C255" s="242">
        <v>1</v>
      </c>
      <c r="D255" s="430" t="s">
        <v>37</v>
      </c>
      <c r="E255" s="98"/>
      <c r="F255" s="605">
        <f t="shared" si="3"/>
        <v>0</v>
      </c>
    </row>
    <row r="256" spans="1:6" ht="12.75">
      <c r="A256" s="443">
        <v>7.14</v>
      </c>
      <c r="B256" s="327" t="s">
        <v>323</v>
      </c>
      <c r="C256" s="439">
        <v>3</v>
      </c>
      <c r="D256" s="430" t="s">
        <v>37</v>
      </c>
      <c r="E256" s="161"/>
      <c r="F256" s="605">
        <f t="shared" si="3"/>
        <v>0</v>
      </c>
    </row>
    <row r="257" spans="1:6" ht="12.75">
      <c r="A257" s="443">
        <v>7.15</v>
      </c>
      <c r="B257" s="327" t="s">
        <v>324</v>
      </c>
      <c r="C257" s="439">
        <v>1</v>
      </c>
      <c r="D257" s="430" t="s">
        <v>37</v>
      </c>
      <c r="E257" s="161"/>
      <c r="F257" s="605">
        <f t="shared" si="3"/>
        <v>0</v>
      </c>
    </row>
    <row r="258" spans="1:6" ht="12.75">
      <c r="A258" s="243">
        <v>7.16</v>
      </c>
      <c r="B258" s="327" t="s">
        <v>325</v>
      </c>
      <c r="C258" s="242">
        <v>15</v>
      </c>
      <c r="D258" s="430" t="s">
        <v>6</v>
      </c>
      <c r="E258" s="98"/>
      <c r="F258" s="605">
        <f t="shared" si="3"/>
        <v>0</v>
      </c>
    </row>
    <row r="259" spans="1:6" ht="12.75">
      <c r="A259" s="243">
        <v>7.17</v>
      </c>
      <c r="B259" s="327" t="s">
        <v>326</v>
      </c>
      <c r="C259" s="242">
        <v>15</v>
      </c>
      <c r="D259" s="430" t="s">
        <v>6</v>
      </c>
      <c r="E259" s="98"/>
      <c r="F259" s="605">
        <f t="shared" si="3"/>
        <v>0</v>
      </c>
    </row>
    <row r="260" spans="1:6" ht="12.75">
      <c r="A260" s="243">
        <v>7.18</v>
      </c>
      <c r="B260" s="327" t="s">
        <v>327</v>
      </c>
      <c r="C260" s="242">
        <v>160</v>
      </c>
      <c r="D260" s="430" t="s">
        <v>37</v>
      </c>
      <c r="E260" s="98"/>
      <c r="F260" s="605">
        <f t="shared" si="3"/>
        <v>0</v>
      </c>
    </row>
    <row r="261" spans="1:6" ht="12.75">
      <c r="A261" s="243">
        <v>7.19</v>
      </c>
      <c r="B261" s="327" t="s">
        <v>328</v>
      </c>
      <c r="C261" s="242">
        <v>48</v>
      </c>
      <c r="D261" s="430" t="s">
        <v>37</v>
      </c>
      <c r="E261" s="98"/>
      <c r="F261" s="605">
        <f t="shared" si="3"/>
        <v>0</v>
      </c>
    </row>
    <row r="262" spans="1:6" ht="12.75">
      <c r="A262" s="442">
        <v>7.2</v>
      </c>
      <c r="B262" s="327" t="s">
        <v>329</v>
      </c>
      <c r="C262" s="242">
        <v>8</v>
      </c>
      <c r="D262" s="430" t="s">
        <v>37</v>
      </c>
      <c r="E262" s="98"/>
      <c r="F262" s="605">
        <f t="shared" si="3"/>
        <v>0</v>
      </c>
    </row>
    <row r="263" spans="1:6" ht="12.75">
      <c r="A263" s="243">
        <v>7.21</v>
      </c>
      <c r="B263" s="327" t="s">
        <v>330</v>
      </c>
      <c r="C263" s="242">
        <v>3</v>
      </c>
      <c r="D263" s="430" t="s">
        <v>37</v>
      </c>
      <c r="E263" s="98"/>
      <c r="F263" s="605">
        <f t="shared" si="3"/>
        <v>0</v>
      </c>
    </row>
    <row r="264" spans="1:6" ht="12.75">
      <c r="A264" s="438">
        <v>7.22</v>
      </c>
      <c r="B264" s="327" t="s">
        <v>331</v>
      </c>
      <c r="C264" s="439">
        <v>1</v>
      </c>
      <c r="D264" s="430" t="s">
        <v>37</v>
      </c>
      <c r="E264" s="161"/>
      <c r="F264" s="605">
        <f t="shared" si="3"/>
        <v>0</v>
      </c>
    </row>
    <row r="265" spans="1:6" ht="12.75">
      <c r="A265" s="243">
        <v>7.23</v>
      </c>
      <c r="B265" s="327" t="s">
        <v>332</v>
      </c>
      <c r="C265" s="242">
        <v>2</v>
      </c>
      <c r="D265" s="430" t="s">
        <v>37</v>
      </c>
      <c r="E265" s="98"/>
      <c r="F265" s="605">
        <f t="shared" si="3"/>
        <v>0</v>
      </c>
    </row>
    <row r="266" spans="1:6" ht="12.75">
      <c r="A266" s="438">
        <v>7.24</v>
      </c>
      <c r="B266" s="327" t="s">
        <v>333</v>
      </c>
      <c r="C266" s="439">
        <v>3</v>
      </c>
      <c r="D266" s="430" t="s">
        <v>37</v>
      </c>
      <c r="E266" s="161"/>
      <c r="F266" s="605">
        <f t="shared" si="3"/>
        <v>0</v>
      </c>
    </row>
    <row r="267" spans="1:6" ht="12.75">
      <c r="A267" s="438">
        <v>7.25</v>
      </c>
      <c r="B267" s="327" t="s">
        <v>334</v>
      </c>
      <c r="C267" s="439">
        <v>1</v>
      </c>
      <c r="D267" s="430" t="s">
        <v>34</v>
      </c>
      <c r="E267" s="161"/>
      <c r="F267" s="605">
        <f t="shared" si="3"/>
        <v>0</v>
      </c>
    </row>
    <row r="268" spans="1:6" ht="12.75">
      <c r="A268" s="438"/>
      <c r="B268" s="438"/>
      <c r="C268" s="439"/>
      <c r="D268" s="440"/>
      <c r="E268" s="161"/>
      <c r="F268" s="605">
        <f t="shared" si="3"/>
        <v>0</v>
      </c>
    </row>
    <row r="269" spans="1:6" ht="12.75">
      <c r="A269" s="441">
        <v>8</v>
      </c>
      <c r="B269" s="441" t="s">
        <v>335</v>
      </c>
      <c r="C269" s="439"/>
      <c r="D269" s="440"/>
      <c r="E269" s="161"/>
      <c r="F269" s="605">
        <f t="shared" si="3"/>
        <v>0</v>
      </c>
    </row>
    <row r="270" spans="1:6" ht="12.75">
      <c r="A270" s="438">
        <v>8.1</v>
      </c>
      <c r="B270" s="243" t="s">
        <v>336</v>
      </c>
      <c r="C270" s="439">
        <v>1</v>
      </c>
      <c r="D270" s="430" t="s">
        <v>37</v>
      </c>
      <c r="E270" s="98"/>
      <c r="F270" s="605">
        <f t="shared" si="3"/>
        <v>0</v>
      </c>
    </row>
    <row r="271" spans="1:6" ht="12.75">
      <c r="A271" s="243">
        <v>8.2</v>
      </c>
      <c r="B271" s="243" t="s">
        <v>337</v>
      </c>
      <c r="C271" s="242">
        <v>1</v>
      </c>
      <c r="D271" s="430" t="s">
        <v>37</v>
      </c>
      <c r="E271" s="98"/>
      <c r="F271" s="605">
        <f t="shared" si="3"/>
        <v>0</v>
      </c>
    </row>
    <row r="272" spans="1:6" ht="12.75">
      <c r="A272" s="451">
        <v>8.3</v>
      </c>
      <c r="B272" s="451" t="s">
        <v>338</v>
      </c>
      <c r="C272" s="452">
        <v>1</v>
      </c>
      <c r="D272" s="447" t="s">
        <v>37</v>
      </c>
      <c r="E272" s="164"/>
      <c r="F272" s="605">
        <f aca="true" t="shared" si="6" ref="F272:F335">+C272*E272</f>
        <v>0</v>
      </c>
    </row>
    <row r="273" spans="1:6" ht="12.75">
      <c r="A273" s="438"/>
      <c r="B273" s="438"/>
      <c r="C273" s="439"/>
      <c r="D273" s="440"/>
      <c r="E273" s="161"/>
      <c r="F273" s="605">
        <f t="shared" si="6"/>
        <v>0</v>
      </c>
    </row>
    <row r="274" spans="1:6" ht="26.25">
      <c r="A274" s="441">
        <v>9</v>
      </c>
      <c r="B274" s="229" t="s">
        <v>541</v>
      </c>
      <c r="C274" s="438"/>
      <c r="D274" s="438"/>
      <c r="E274" s="161"/>
      <c r="F274" s="605">
        <f t="shared" si="6"/>
        <v>0</v>
      </c>
    </row>
    <row r="275" spans="1:6" ht="26.25">
      <c r="A275" s="372">
        <v>9.1</v>
      </c>
      <c r="B275" s="381" t="s">
        <v>542</v>
      </c>
      <c r="C275" s="429">
        <v>1</v>
      </c>
      <c r="D275" s="430" t="s">
        <v>37</v>
      </c>
      <c r="E275" s="158"/>
      <c r="F275" s="605">
        <f t="shared" si="6"/>
        <v>0</v>
      </c>
    </row>
    <row r="276" spans="1:6" ht="12.75">
      <c r="A276" s="372">
        <v>9.2</v>
      </c>
      <c r="B276" s="243" t="s">
        <v>339</v>
      </c>
      <c r="C276" s="439">
        <v>3</v>
      </c>
      <c r="D276" s="430" t="s">
        <v>543</v>
      </c>
      <c r="E276" s="161"/>
      <c r="F276" s="605">
        <f t="shared" si="6"/>
        <v>0</v>
      </c>
    </row>
    <row r="277" spans="1:6" ht="12.75">
      <c r="A277" s="438"/>
      <c r="B277" s="438"/>
      <c r="C277" s="439"/>
      <c r="D277" s="440"/>
      <c r="E277" s="161"/>
      <c r="F277" s="605">
        <f t="shared" si="6"/>
        <v>0</v>
      </c>
    </row>
    <row r="278" spans="1:6" ht="12.75">
      <c r="A278" s="453">
        <v>10</v>
      </c>
      <c r="B278" s="248" t="s">
        <v>340</v>
      </c>
      <c r="C278" s="51"/>
      <c r="D278" s="248"/>
      <c r="E278" s="52"/>
      <c r="F278" s="605">
        <f t="shared" si="6"/>
        <v>0</v>
      </c>
    </row>
    <row r="279" spans="1:6" ht="12.75">
      <c r="A279" s="454">
        <v>10.1</v>
      </c>
      <c r="B279" s="258" t="s">
        <v>341</v>
      </c>
      <c r="C279" s="259">
        <v>1</v>
      </c>
      <c r="D279" s="430" t="s">
        <v>37</v>
      </c>
      <c r="E279" s="105"/>
      <c r="F279" s="605">
        <f t="shared" si="6"/>
        <v>0</v>
      </c>
    </row>
    <row r="280" spans="1:6" ht="12.75">
      <c r="A280" s="454">
        <v>10.2</v>
      </c>
      <c r="B280" s="258" t="s">
        <v>342</v>
      </c>
      <c r="C280" s="259">
        <v>6</v>
      </c>
      <c r="D280" s="430" t="s">
        <v>37</v>
      </c>
      <c r="E280" s="105"/>
      <c r="F280" s="605">
        <f t="shared" si="6"/>
        <v>0</v>
      </c>
    </row>
    <row r="281" spans="1:6" ht="12.75">
      <c r="A281" s="455">
        <v>10.3</v>
      </c>
      <c r="B281" s="262" t="s">
        <v>343</v>
      </c>
      <c r="C281" s="260">
        <v>1148</v>
      </c>
      <c r="D281" s="263" t="s">
        <v>27</v>
      </c>
      <c r="E281" s="165"/>
      <c r="F281" s="605">
        <f t="shared" si="6"/>
        <v>0</v>
      </c>
    </row>
    <row r="282" spans="1:6" ht="12.75">
      <c r="A282" s="257">
        <v>10.4</v>
      </c>
      <c r="B282" s="262" t="s">
        <v>344</v>
      </c>
      <c r="C282" s="260">
        <v>2</v>
      </c>
      <c r="D282" s="430" t="s">
        <v>37</v>
      </c>
      <c r="E282" s="106"/>
      <c r="F282" s="605">
        <f t="shared" si="6"/>
        <v>0</v>
      </c>
    </row>
    <row r="283" spans="1:6" ht="12.75">
      <c r="A283" s="257">
        <v>10.5</v>
      </c>
      <c r="B283" s="262" t="s">
        <v>345</v>
      </c>
      <c r="C283" s="260">
        <v>2</v>
      </c>
      <c r="D283" s="430" t="s">
        <v>37</v>
      </c>
      <c r="E283" s="106"/>
      <c r="F283" s="605">
        <f t="shared" si="6"/>
        <v>0</v>
      </c>
    </row>
    <row r="284" spans="1:6" ht="12.75">
      <c r="A284" s="261">
        <v>10.6</v>
      </c>
      <c r="B284" s="262" t="s">
        <v>346</v>
      </c>
      <c r="C284" s="260">
        <v>1</v>
      </c>
      <c r="D284" s="430" t="s">
        <v>37</v>
      </c>
      <c r="E284" s="106"/>
      <c r="F284" s="605">
        <f t="shared" si="6"/>
        <v>0</v>
      </c>
    </row>
    <row r="285" spans="1:6" ht="12.75">
      <c r="A285" s="257">
        <v>10.7</v>
      </c>
      <c r="B285" s="262" t="s">
        <v>347</v>
      </c>
      <c r="C285" s="265">
        <v>2</v>
      </c>
      <c r="D285" s="430" t="s">
        <v>37</v>
      </c>
      <c r="E285" s="109"/>
      <c r="F285" s="605">
        <f t="shared" si="6"/>
        <v>0</v>
      </c>
    </row>
    <row r="286" spans="1:6" ht="12.75">
      <c r="A286" s="257">
        <v>10.8</v>
      </c>
      <c r="B286" s="262" t="s">
        <v>258</v>
      </c>
      <c r="C286" s="265">
        <v>2</v>
      </c>
      <c r="D286" s="430" t="s">
        <v>37</v>
      </c>
      <c r="E286" s="109"/>
      <c r="F286" s="605">
        <f t="shared" si="6"/>
        <v>0</v>
      </c>
    </row>
    <row r="287" spans="1:6" ht="12.75">
      <c r="A287" s="257">
        <v>10.9</v>
      </c>
      <c r="B287" s="262" t="s">
        <v>348</v>
      </c>
      <c r="C287" s="456">
        <v>3</v>
      </c>
      <c r="D287" s="430" t="s">
        <v>37</v>
      </c>
      <c r="E287" s="106"/>
      <c r="F287" s="605">
        <f t="shared" si="6"/>
        <v>0</v>
      </c>
    </row>
    <row r="288" spans="1:6" ht="12.75">
      <c r="A288" s="271">
        <v>10.1</v>
      </c>
      <c r="B288" s="262" t="s">
        <v>259</v>
      </c>
      <c r="C288" s="265">
        <v>7</v>
      </c>
      <c r="D288" s="430" t="s">
        <v>37</v>
      </c>
      <c r="E288" s="109"/>
      <c r="F288" s="605">
        <f t="shared" si="6"/>
        <v>0</v>
      </c>
    </row>
    <row r="289" spans="1:6" ht="12.75">
      <c r="A289" s="267">
        <v>10.11</v>
      </c>
      <c r="B289" s="262" t="s">
        <v>349</v>
      </c>
      <c r="C289" s="269">
        <v>1</v>
      </c>
      <c r="D289" s="430" t="s">
        <v>37</v>
      </c>
      <c r="E289" s="166"/>
      <c r="F289" s="605">
        <f t="shared" si="6"/>
        <v>0</v>
      </c>
    </row>
    <row r="290" spans="1:6" ht="26.25">
      <c r="A290" s="271">
        <v>10.12</v>
      </c>
      <c r="B290" s="264" t="s">
        <v>350</v>
      </c>
      <c r="C290" s="270">
        <v>1</v>
      </c>
      <c r="D290" s="430" t="s">
        <v>37</v>
      </c>
      <c r="E290" s="167"/>
      <c r="F290" s="605">
        <f t="shared" si="6"/>
        <v>0</v>
      </c>
    </row>
    <row r="291" spans="1:6" ht="12.75">
      <c r="A291" s="271">
        <v>10.13</v>
      </c>
      <c r="B291" s="275" t="s">
        <v>351</v>
      </c>
      <c r="C291" s="51">
        <v>7</v>
      </c>
      <c r="D291" s="430" t="s">
        <v>37</v>
      </c>
      <c r="E291" s="53"/>
      <c r="F291" s="605">
        <f t="shared" si="6"/>
        <v>0</v>
      </c>
    </row>
    <row r="292" spans="1:6" ht="12.75">
      <c r="A292" s="271">
        <v>10.14</v>
      </c>
      <c r="B292" s="276" t="s">
        <v>352</v>
      </c>
      <c r="C292" s="277">
        <v>7</v>
      </c>
      <c r="D292" s="430" t="s">
        <v>37</v>
      </c>
      <c r="E292" s="53"/>
      <c r="F292" s="605">
        <f t="shared" si="6"/>
        <v>0</v>
      </c>
    </row>
    <row r="293" spans="1:6" ht="12.75">
      <c r="A293" s="271">
        <v>10.15</v>
      </c>
      <c r="B293" s="264" t="s">
        <v>530</v>
      </c>
      <c r="C293" s="278">
        <v>8</v>
      </c>
      <c r="D293" s="430" t="s">
        <v>37</v>
      </c>
      <c r="E293" s="111"/>
      <c r="F293" s="605">
        <f t="shared" si="6"/>
        <v>0</v>
      </c>
    </row>
    <row r="294" spans="1:6" ht="12.75">
      <c r="A294" s="271">
        <v>10.16</v>
      </c>
      <c r="B294" s="279" t="s">
        <v>353</v>
      </c>
      <c r="C294" s="280">
        <v>1</v>
      </c>
      <c r="D294" s="228" t="s">
        <v>34</v>
      </c>
      <c r="E294" s="112"/>
      <c r="F294" s="605">
        <f t="shared" si="6"/>
        <v>0</v>
      </c>
    </row>
    <row r="295" spans="1:6" ht="12.75">
      <c r="A295" s="271"/>
      <c r="B295" s="264"/>
      <c r="C295" s="270"/>
      <c r="D295" s="308"/>
      <c r="E295" s="167"/>
      <c r="F295" s="605">
        <f t="shared" si="6"/>
        <v>0</v>
      </c>
    </row>
    <row r="296" spans="1:6" ht="12.75">
      <c r="A296" s="253">
        <v>11</v>
      </c>
      <c r="B296" s="254" t="s">
        <v>354</v>
      </c>
      <c r="C296" s="255"/>
      <c r="D296" s="256"/>
      <c r="E296" s="104"/>
      <c r="F296" s="605">
        <f t="shared" si="6"/>
        <v>0</v>
      </c>
    </row>
    <row r="297" spans="1:6" ht="52.5">
      <c r="A297" s="284" t="s">
        <v>355</v>
      </c>
      <c r="B297" s="285" t="s">
        <v>356</v>
      </c>
      <c r="C297" s="16">
        <v>1</v>
      </c>
      <c r="D297" s="457" t="s">
        <v>37</v>
      </c>
      <c r="E297" s="169"/>
      <c r="F297" s="605">
        <f t="shared" si="6"/>
        <v>0</v>
      </c>
    </row>
    <row r="298" spans="1:6" ht="26.25">
      <c r="A298" s="284" t="s">
        <v>357</v>
      </c>
      <c r="B298" s="293" t="s">
        <v>358</v>
      </c>
      <c r="C298" s="16">
        <v>1</v>
      </c>
      <c r="D298" s="457" t="s">
        <v>37</v>
      </c>
      <c r="E298" s="111"/>
      <c r="F298" s="605">
        <f t="shared" si="6"/>
        <v>0</v>
      </c>
    </row>
    <row r="299" spans="1:6" ht="12.75">
      <c r="A299" s="261">
        <v>11.3</v>
      </c>
      <c r="B299" s="264" t="s">
        <v>359</v>
      </c>
      <c r="C299" s="278">
        <v>1</v>
      </c>
      <c r="D299" s="457" t="s">
        <v>37</v>
      </c>
      <c r="E299" s="168"/>
      <c r="F299" s="605">
        <f t="shared" si="6"/>
        <v>0</v>
      </c>
    </row>
    <row r="300" spans="1:6" ht="12.75">
      <c r="A300" s="271"/>
      <c r="B300" s="264"/>
      <c r="C300" s="278"/>
      <c r="D300" s="437"/>
      <c r="E300" s="170"/>
      <c r="F300" s="605">
        <f t="shared" si="6"/>
        <v>0</v>
      </c>
    </row>
    <row r="301" spans="1:6" ht="12.75">
      <c r="A301" s="243">
        <v>12</v>
      </c>
      <c r="B301" s="243" t="s">
        <v>571</v>
      </c>
      <c r="C301" s="439">
        <v>1</v>
      </c>
      <c r="D301" s="430" t="s">
        <v>37</v>
      </c>
      <c r="E301" s="161"/>
      <c r="F301" s="605">
        <f t="shared" si="6"/>
        <v>0</v>
      </c>
    </row>
    <row r="302" spans="1:6" ht="12.75">
      <c r="A302" s="243"/>
      <c r="B302" s="243"/>
      <c r="C302" s="439"/>
      <c r="D302" s="440"/>
      <c r="E302" s="161"/>
      <c r="F302" s="605">
        <f t="shared" si="6"/>
        <v>0</v>
      </c>
    </row>
    <row r="303" spans="1:6" ht="12.75">
      <c r="A303" s="243">
        <v>13</v>
      </c>
      <c r="B303" s="243" t="s">
        <v>360</v>
      </c>
      <c r="C303" s="439">
        <v>1</v>
      </c>
      <c r="D303" s="430" t="s">
        <v>34</v>
      </c>
      <c r="E303" s="161"/>
      <c r="F303" s="605">
        <f t="shared" si="6"/>
        <v>0</v>
      </c>
    </row>
    <row r="304" spans="1:6" s="34" customFormat="1" ht="12.75">
      <c r="A304" s="458"/>
      <c r="B304" s="459" t="s">
        <v>453</v>
      </c>
      <c r="C304" s="460"/>
      <c r="D304" s="461"/>
      <c r="E304" s="171"/>
      <c r="F304" s="611">
        <f>SUM(F173:F303)</f>
        <v>0</v>
      </c>
    </row>
    <row r="305" spans="1:6" ht="12.75">
      <c r="A305" s="216"/>
      <c r="B305" s="216"/>
      <c r="C305" s="216"/>
      <c r="D305" s="216"/>
      <c r="E305" s="89"/>
      <c r="F305" s="605"/>
    </row>
    <row r="306" spans="1:6" ht="26.25">
      <c r="A306" s="247" t="s">
        <v>36</v>
      </c>
      <c r="B306" s="462" t="s">
        <v>411</v>
      </c>
      <c r="C306" s="463"/>
      <c r="D306" s="430"/>
      <c r="E306" s="172"/>
      <c r="F306" s="605">
        <f t="shared" si="6"/>
        <v>0</v>
      </c>
    </row>
    <row r="307" spans="1:6" ht="12.75">
      <c r="A307" s="464"/>
      <c r="B307" s="244"/>
      <c r="C307" s="463"/>
      <c r="D307" s="430"/>
      <c r="E307" s="172"/>
      <c r="F307" s="605">
        <f t="shared" si="6"/>
        <v>0</v>
      </c>
    </row>
    <row r="308" spans="1:6" ht="12.75">
      <c r="A308" s="464">
        <v>1</v>
      </c>
      <c r="B308" s="464" t="s">
        <v>7</v>
      </c>
      <c r="C308" s="51"/>
      <c r="D308" s="423"/>
      <c r="E308" s="173"/>
      <c r="F308" s="605">
        <f t="shared" si="6"/>
        <v>0</v>
      </c>
    </row>
    <row r="309" spans="1:6" ht="12.75">
      <c r="A309" s="327">
        <v>1.1</v>
      </c>
      <c r="B309" s="327" t="s">
        <v>362</v>
      </c>
      <c r="C309" s="242">
        <v>13.72</v>
      </c>
      <c r="D309" s="430" t="s">
        <v>288</v>
      </c>
      <c r="E309" s="98"/>
      <c r="F309" s="605">
        <f t="shared" si="6"/>
        <v>0</v>
      </c>
    </row>
    <row r="310" spans="1:6" ht="26.25">
      <c r="A310" s="465">
        <v>1.2</v>
      </c>
      <c r="B310" s="244" t="s">
        <v>574</v>
      </c>
      <c r="C310" s="245">
        <v>16.46</v>
      </c>
      <c r="D310" s="430" t="s">
        <v>291</v>
      </c>
      <c r="E310" s="102"/>
      <c r="F310" s="605">
        <f t="shared" si="6"/>
        <v>0</v>
      </c>
    </row>
    <row r="311" spans="1:6" ht="12.75">
      <c r="A311" s="465"/>
      <c r="B311" s="244"/>
      <c r="C311" s="51"/>
      <c r="D311" s="423"/>
      <c r="E311" s="172"/>
      <c r="F311" s="605">
        <f t="shared" si="6"/>
        <v>0</v>
      </c>
    </row>
    <row r="312" spans="1:6" ht="12.75">
      <c r="A312" s="466">
        <v>2</v>
      </c>
      <c r="B312" s="464" t="s">
        <v>363</v>
      </c>
      <c r="C312" s="467"/>
      <c r="D312" s="423"/>
      <c r="E312" s="173"/>
      <c r="F312" s="605">
        <f t="shared" si="6"/>
        <v>0</v>
      </c>
    </row>
    <row r="313" spans="1:6" ht="12.75">
      <c r="A313" s="465">
        <v>2.1</v>
      </c>
      <c r="B313" s="468" t="s">
        <v>364</v>
      </c>
      <c r="C313" s="467">
        <v>1.41</v>
      </c>
      <c r="D313" s="308" t="s">
        <v>40</v>
      </c>
      <c r="E313" s="174"/>
      <c r="F313" s="605">
        <f t="shared" si="6"/>
        <v>0</v>
      </c>
    </row>
    <row r="314" spans="1:6" ht="12.75">
      <c r="A314" s="465">
        <v>2.2</v>
      </c>
      <c r="B314" s="468" t="s">
        <v>365</v>
      </c>
      <c r="C314" s="467">
        <v>3.02</v>
      </c>
      <c r="D314" s="423" t="s">
        <v>40</v>
      </c>
      <c r="E314" s="102"/>
      <c r="F314" s="605">
        <f t="shared" si="6"/>
        <v>0</v>
      </c>
    </row>
    <row r="315" spans="1:6" ht="12.75">
      <c r="A315" s="465">
        <v>2.3</v>
      </c>
      <c r="B315" s="468" t="s">
        <v>366</v>
      </c>
      <c r="C315" s="467">
        <v>0.66</v>
      </c>
      <c r="D315" s="308" t="s">
        <v>40</v>
      </c>
      <c r="E315" s="102"/>
      <c r="F315" s="605">
        <f t="shared" si="6"/>
        <v>0</v>
      </c>
    </row>
    <row r="316" spans="1:6" ht="12.75">
      <c r="A316" s="465">
        <v>2.4</v>
      </c>
      <c r="B316" s="468" t="s">
        <v>367</v>
      </c>
      <c r="C316" s="467">
        <v>0.44</v>
      </c>
      <c r="D316" s="308" t="s">
        <v>40</v>
      </c>
      <c r="E316" s="102"/>
      <c r="F316" s="605">
        <f t="shared" si="6"/>
        <v>0</v>
      </c>
    </row>
    <row r="317" spans="1:6" ht="12.75">
      <c r="A317" s="469">
        <v>2.5</v>
      </c>
      <c r="B317" s="468" t="s">
        <v>368</v>
      </c>
      <c r="C317" s="467">
        <v>1.97</v>
      </c>
      <c r="D317" s="308" t="s">
        <v>40</v>
      </c>
      <c r="E317" s="102"/>
      <c r="F317" s="605">
        <f t="shared" si="6"/>
        <v>0</v>
      </c>
    </row>
    <row r="318" spans="1:6" ht="12.75">
      <c r="A318" s="465">
        <v>2.6</v>
      </c>
      <c r="B318" s="468" t="s">
        <v>369</v>
      </c>
      <c r="C318" s="467">
        <v>0.69</v>
      </c>
      <c r="D318" s="308" t="s">
        <v>40</v>
      </c>
      <c r="E318" s="114"/>
      <c r="F318" s="605">
        <f t="shared" si="6"/>
        <v>0</v>
      </c>
    </row>
    <row r="319" spans="1:6" ht="12.75">
      <c r="A319" s="470">
        <v>2.7</v>
      </c>
      <c r="B319" s="471" t="s">
        <v>370</v>
      </c>
      <c r="C319" s="472">
        <v>0.35</v>
      </c>
      <c r="D319" s="473" t="s">
        <v>40</v>
      </c>
      <c r="E319" s="116"/>
      <c r="F319" s="605">
        <f t="shared" si="6"/>
        <v>0</v>
      </c>
    </row>
    <row r="320" spans="1:6" ht="12.75">
      <c r="A320" s="465">
        <v>2.8</v>
      </c>
      <c r="B320" s="468" t="s">
        <v>371</v>
      </c>
      <c r="C320" s="467">
        <v>2.55</v>
      </c>
      <c r="D320" s="308" t="s">
        <v>40</v>
      </c>
      <c r="E320" s="114"/>
      <c r="F320" s="605">
        <f t="shared" si="6"/>
        <v>0</v>
      </c>
    </row>
    <row r="321" spans="1:6" ht="12.75">
      <c r="A321" s="465">
        <v>2.9</v>
      </c>
      <c r="B321" s="468" t="s">
        <v>372</v>
      </c>
      <c r="C321" s="467">
        <v>2.98</v>
      </c>
      <c r="D321" s="308" t="s">
        <v>40</v>
      </c>
      <c r="E321" s="114"/>
      <c r="F321" s="605">
        <f t="shared" si="6"/>
        <v>0</v>
      </c>
    </row>
    <row r="322" spans="1:6" ht="26.25">
      <c r="A322" s="474">
        <v>2.1</v>
      </c>
      <c r="B322" s="244" t="s">
        <v>302</v>
      </c>
      <c r="C322" s="467">
        <v>0.35</v>
      </c>
      <c r="D322" s="308" t="s">
        <v>40</v>
      </c>
      <c r="E322" s="114"/>
      <c r="F322" s="605">
        <f t="shared" si="6"/>
        <v>0</v>
      </c>
    </row>
    <row r="323" spans="1:6" ht="12.75">
      <c r="A323" s="474">
        <v>2.11</v>
      </c>
      <c r="B323" s="468" t="s">
        <v>373</v>
      </c>
      <c r="C323" s="467">
        <v>15.68</v>
      </c>
      <c r="D323" s="308" t="s">
        <v>41</v>
      </c>
      <c r="E323" s="114"/>
      <c r="F323" s="605">
        <f t="shared" si="6"/>
        <v>0</v>
      </c>
    </row>
    <row r="324" spans="1:6" ht="12.75">
      <c r="A324" s="465"/>
      <c r="B324" s="468"/>
      <c r="C324" s="467"/>
      <c r="D324" s="346"/>
      <c r="E324" s="99"/>
      <c r="F324" s="605">
        <f t="shared" si="6"/>
        <v>0</v>
      </c>
    </row>
    <row r="325" spans="1:6" ht="12.75">
      <c r="A325" s="462">
        <v>3</v>
      </c>
      <c r="B325" s="475" t="s">
        <v>374</v>
      </c>
      <c r="C325" s="438"/>
      <c r="D325" s="438"/>
      <c r="E325" s="160"/>
      <c r="F325" s="605">
        <f t="shared" si="6"/>
        <v>0</v>
      </c>
    </row>
    <row r="326" spans="1:6" ht="12.75">
      <c r="A326" s="327">
        <v>3.1</v>
      </c>
      <c r="B326" s="468" t="s">
        <v>375</v>
      </c>
      <c r="C326" s="467">
        <v>5.92</v>
      </c>
      <c r="D326" s="476" t="s">
        <v>41</v>
      </c>
      <c r="E326" s="102"/>
      <c r="F326" s="605">
        <f t="shared" si="6"/>
        <v>0</v>
      </c>
    </row>
    <row r="327" spans="1:6" ht="12.75">
      <c r="A327" s="465">
        <v>3.2</v>
      </c>
      <c r="B327" s="468" t="s">
        <v>376</v>
      </c>
      <c r="C327" s="467">
        <v>15.54</v>
      </c>
      <c r="D327" s="476" t="s">
        <v>41</v>
      </c>
      <c r="E327" s="102"/>
      <c r="F327" s="605">
        <f t="shared" si="6"/>
        <v>0</v>
      </c>
    </row>
    <row r="328" spans="1:6" ht="12.75">
      <c r="A328" s="465">
        <v>3.3</v>
      </c>
      <c r="B328" s="468" t="s">
        <v>377</v>
      </c>
      <c r="C328" s="467">
        <v>16.8</v>
      </c>
      <c r="D328" s="476" t="s">
        <v>41</v>
      </c>
      <c r="E328" s="98"/>
      <c r="F328" s="605">
        <f t="shared" si="6"/>
        <v>0</v>
      </c>
    </row>
    <row r="329" spans="1:6" ht="12.75">
      <c r="A329" s="465"/>
      <c r="B329" s="327"/>
      <c r="C329" s="477"/>
      <c r="D329" s="478"/>
      <c r="E329" s="99"/>
      <c r="F329" s="605">
        <f t="shared" si="6"/>
        <v>0</v>
      </c>
    </row>
    <row r="330" spans="1:6" ht="12.75">
      <c r="A330" s="479">
        <v>4</v>
      </c>
      <c r="B330" s="464" t="s">
        <v>378</v>
      </c>
      <c r="C330" s="467"/>
      <c r="D330" s="476"/>
      <c r="E330" s="99"/>
      <c r="F330" s="605">
        <f t="shared" si="6"/>
        <v>0</v>
      </c>
    </row>
    <row r="331" spans="1:6" ht="12.75">
      <c r="A331" s="465">
        <v>4.1</v>
      </c>
      <c r="B331" s="468" t="s">
        <v>379</v>
      </c>
      <c r="C331" s="467">
        <v>38.33</v>
      </c>
      <c r="D331" s="476" t="s">
        <v>41</v>
      </c>
      <c r="E331" s="102"/>
      <c r="F331" s="605">
        <f t="shared" si="6"/>
        <v>0</v>
      </c>
    </row>
    <row r="332" spans="1:6" ht="12.75">
      <c r="A332" s="465">
        <v>4.2</v>
      </c>
      <c r="B332" s="468" t="s">
        <v>380</v>
      </c>
      <c r="C332" s="467">
        <v>25.02</v>
      </c>
      <c r="D332" s="476" t="s">
        <v>41</v>
      </c>
      <c r="E332" s="102"/>
      <c r="F332" s="605">
        <f t="shared" si="6"/>
        <v>0</v>
      </c>
    </row>
    <row r="333" spans="1:6" ht="12.75">
      <c r="A333" s="465">
        <v>4.3</v>
      </c>
      <c r="B333" s="468" t="s">
        <v>381</v>
      </c>
      <c r="C333" s="467">
        <v>15.91</v>
      </c>
      <c r="D333" s="476" t="s">
        <v>41</v>
      </c>
      <c r="E333" s="102"/>
      <c r="F333" s="605">
        <f t="shared" si="6"/>
        <v>0</v>
      </c>
    </row>
    <row r="334" spans="1:6" ht="12.75">
      <c r="A334" s="465">
        <v>4.4</v>
      </c>
      <c r="B334" s="468" t="s">
        <v>382</v>
      </c>
      <c r="C334" s="467">
        <v>20.45</v>
      </c>
      <c r="D334" s="476" t="s">
        <v>41</v>
      </c>
      <c r="E334" s="102"/>
      <c r="F334" s="605">
        <f t="shared" si="6"/>
        <v>0</v>
      </c>
    </row>
    <row r="335" spans="1:6" ht="12.75">
      <c r="A335" s="465">
        <v>4.5</v>
      </c>
      <c r="B335" s="468" t="s">
        <v>383</v>
      </c>
      <c r="C335" s="467">
        <v>15.91</v>
      </c>
      <c r="D335" s="476" t="s">
        <v>41</v>
      </c>
      <c r="E335" s="102"/>
      <c r="F335" s="605">
        <f t="shared" si="6"/>
        <v>0</v>
      </c>
    </row>
    <row r="336" spans="1:6" ht="12.75">
      <c r="A336" s="465">
        <v>4.5</v>
      </c>
      <c r="B336" s="468" t="s">
        <v>384</v>
      </c>
      <c r="C336" s="467">
        <v>79.26</v>
      </c>
      <c r="D336" s="476" t="s">
        <v>41</v>
      </c>
      <c r="E336" s="102"/>
      <c r="F336" s="605">
        <f aca="true" t="shared" si="7" ref="F336:F399">+C336*E336</f>
        <v>0</v>
      </c>
    </row>
    <row r="337" spans="1:6" ht="12.75">
      <c r="A337" s="480">
        <v>4.6</v>
      </c>
      <c r="B337" s="468" t="s">
        <v>305</v>
      </c>
      <c r="C337" s="467">
        <v>163.9</v>
      </c>
      <c r="D337" s="346" t="s">
        <v>6</v>
      </c>
      <c r="E337" s="102"/>
      <c r="F337" s="605">
        <f t="shared" si="7"/>
        <v>0</v>
      </c>
    </row>
    <row r="338" spans="1:6" ht="12.75">
      <c r="A338" s="327">
        <v>4.7</v>
      </c>
      <c r="B338" s="468" t="s">
        <v>385</v>
      </c>
      <c r="C338" s="51">
        <v>20</v>
      </c>
      <c r="D338" s="476" t="s">
        <v>6</v>
      </c>
      <c r="E338" s="102"/>
      <c r="F338" s="605">
        <f t="shared" si="7"/>
        <v>0</v>
      </c>
    </row>
    <row r="339" spans="1:6" ht="12.75">
      <c r="A339" s="327">
        <v>4.8</v>
      </c>
      <c r="B339" s="327" t="s">
        <v>386</v>
      </c>
      <c r="C339" s="51">
        <v>20</v>
      </c>
      <c r="D339" s="478" t="s">
        <v>6</v>
      </c>
      <c r="E339" s="102"/>
      <c r="F339" s="605">
        <f t="shared" si="7"/>
        <v>0</v>
      </c>
    </row>
    <row r="340" spans="1:6" ht="12.75">
      <c r="A340" s="327"/>
      <c r="B340" s="327"/>
      <c r="C340" s="51"/>
      <c r="D340" s="478"/>
      <c r="E340" s="99"/>
      <c r="F340" s="605">
        <f t="shared" si="7"/>
        <v>0</v>
      </c>
    </row>
    <row r="341" spans="1:6" ht="12.75">
      <c r="A341" s="481">
        <v>5</v>
      </c>
      <c r="B341" s="464" t="s">
        <v>387</v>
      </c>
      <c r="C341" s="51"/>
      <c r="D341" s="423"/>
      <c r="E341" s="99"/>
      <c r="F341" s="605">
        <f t="shared" si="7"/>
        <v>0</v>
      </c>
    </row>
    <row r="342" spans="1:6" ht="12.75">
      <c r="A342" s="327">
        <v>5.1</v>
      </c>
      <c r="B342" s="327" t="s">
        <v>388</v>
      </c>
      <c r="C342" s="51">
        <v>1</v>
      </c>
      <c r="D342" s="308" t="s">
        <v>37</v>
      </c>
      <c r="E342" s="102"/>
      <c r="F342" s="605">
        <f t="shared" si="7"/>
        <v>0</v>
      </c>
    </row>
    <row r="343" spans="1:6" ht="12.75">
      <c r="A343" s="327">
        <v>5.2</v>
      </c>
      <c r="B343" s="327" t="s">
        <v>389</v>
      </c>
      <c r="C343" s="51">
        <v>2</v>
      </c>
      <c r="D343" s="308" t="s">
        <v>37</v>
      </c>
      <c r="E343" s="102"/>
      <c r="F343" s="605">
        <f t="shared" si="7"/>
        <v>0</v>
      </c>
    </row>
    <row r="344" spans="1:6" ht="12.75">
      <c r="A344" s="244">
        <v>5.3</v>
      </c>
      <c r="B344" s="327" t="s">
        <v>390</v>
      </c>
      <c r="C344" s="51">
        <v>1</v>
      </c>
      <c r="D344" s="308" t="s">
        <v>37</v>
      </c>
      <c r="E344" s="102"/>
      <c r="F344" s="605">
        <f t="shared" si="7"/>
        <v>0</v>
      </c>
    </row>
    <row r="345" spans="1:6" ht="12.75">
      <c r="A345" s="327">
        <v>5.4</v>
      </c>
      <c r="B345" s="327" t="s">
        <v>391</v>
      </c>
      <c r="C345" s="51">
        <v>2</v>
      </c>
      <c r="D345" s="308" t="s">
        <v>37</v>
      </c>
      <c r="E345" s="102"/>
      <c r="F345" s="605">
        <f t="shared" si="7"/>
        <v>0</v>
      </c>
    </row>
    <row r="346" spans="1:6" ht="12.75">
      <c r="A346" s="327">
        <v>5.5</v>
      </c>
      <c r="B346" s="327" t="s">
        <v>392</v>
      </c>
      <c r="C346" s="51">
        <v>2</v>
      </c>
      <c r="D346" s="308" t="s">
        <v>37</v>
      </c>
      <c r="E346" s="102"/>
      <c r="F346" s="605">
        <f t="shared" si="7"/>
        <v>0</v>
      </c>
    </row>
    <row r="347" spans="1:6" ht="12.75">
      <c r="A347" s="327">
        <v>5.6</v>
      </c>
      <c r="B347" s="244" t="s">
        <v>393</v>
      </c>
      <c r="C347" s="51">
        <v>1</v>
      </c>
      <c r="D347" s="478" t="s">
        <v>34</v>
      </c>
      <c r="E347" s="102"/>
      <c r="F347" s="605">
        <f t="shared" si="7"/>
        <v>0</v>
      </c>
    </row>
    <row r="348" spans="1:6" ht="12.75">
      <c r="A348" s="327"/>
      <c r="B348" s="244"/>
      <c r="C348" s="51"/>
      <c r="D348" s="478"/>
      <c r="E348" s="99"/>
      <c r="F348" s="605">
        <f t="shared" si="7"/>
        <v>0</v>
      </c>
    </row>
    <row r="349" spans="1:6" ht="12.75">
      <c r="A349" s="464">
        <v>6</v>
      </c>
      <c r="B349" s="464" t="s">
        <v>394</v>
      </c>
      <c r="C349" s="482"/>
      <c r="D349" s="423"/>
      <c r="E349" s="54"/>
      <c r="F349" s="605">
        <f t="shared" si="7"/>
        <v>0</v>
      </c>
    </row>
    <row r="350" spans="1:6" ht="42.75" customHeight="1">
      <c r="A350" s="372">
        <v>6.1</v>
      </c>
      <c r="B350" s="244" t="s">
        <v>395</v>
      </c>
      <c r="C350" s="482">
        <v>2</v>
      </c>
      <c r="D350" s="308" t="s">
        <v>37</v>
      </c>
      <c r="E350" s="55"/>
      <c r="F350" s="605">
        <f t="shared" si="7"/>
        <v>0</v>
      </c>
    </row>
    <row r="351" spans="1:6" ht="12.75">
      <c r="A351" s="372">
        <v>6.2</v>
      </c>
      <c r="B351" s="244" t="s">
        <v>396</v>
      </c>
      <c r="C351" s="482">
        <v>2</v>
      </c>
      <c r="D351" s="308" t="s">
        <v>37</v>
      </c>
      <c r="E351" s="55"/>
      <c r="F351" s="605">
        <f t="shared" si="7"/>
        <v>0</v>
      </c>
    </row>
    <row r="352" spans="1:6" ht="12.75">
      <c r="A352" s="372">
        <v>6.3</v>
      </c>
      <c r="B352" s="244" t="s">
        <v>397</v>
      </c>
      <c r="C352" s="482">
        <v>1</v>
      </c>
      <c r="D352" s="308" t="s">
        <v>37</v>
      </c>
      <c r="E352" s="55"/>
      <c r="F352" s="605">
        <f t="shared" si="7"/>
        <v>0</v>
      </c>
    </row>
    <row r="353" spans="1:6" ht="12.75">
      <c r="A353" s="372">
        <v>6.5</v>
      </c>
      <c r="B353" s="244" t="s">
        <v>398</v>
      </c>
      <c r="C353" s="482">
        <v>1</v>
      </c>
      <c r="D353" s="308" t="s">
        <v>37</v>
      </c>
      <c r="E353" s="55"/>
      <c r="F353" s="605">
        <f t="shared" si="7"/>
        <v>0</v>
      </c>
    </row>
    <row r="354" spans="1:6" ht="12.75">
      <c r="A354" s="372">
        <v>6.6</v>
      </c>
      <c r="B354" s="244" t="s">
        <v>399</v>
      </c>
      <c r="C354" s="482">
        <v>2</v>
      </c>
      <c r="D354" s="308" t="s">
        <v>37</v>
      </c>
      <c r="E354" s="55"/>
      <c r="F354" s="605">
        <f t="shared" si="7"/>
        <v>0</v>
      </c>
    </row>
    <row r="355" spans="1:6" ht="12.75">
      <c r="A355" s="372">
        <v>6.7</v>
      </c>
      <c r="B355" s="244" t="s">
        <v>400</v>
      </c>
      <c r="C355" s="482">
        <v>1</v>
      </c>
      <c r="D355" s="308" t="s">
        <v>37</v>
      </c>
      <c r="E355" s="55"/>
      <c r="F355" s="605">
        <f t="shared" si="7"/>
        <v>0</v>
      </c>
    </row>
    <row r="356" spans="1:6" ht="12.75">
      <c r="A356" s="372">
        <v>6.8</v>
      </c>
      <c r="B356" s="244" t="s">
        <v>401</v>
      </c>
      <c r="C356" s="482">
        <v>5</v>
      </c>
      <c r="D356" s="308" t="s">
        <v>37</v>
      </c>
      <c r="E356" s="55"/>
      <c r="F356" s="605">
        <f t="shared" si="7"/>
        <v>0</v>
      </c>
    </row>
    <row r="357" spans="1:6" ht="26.25">
      <c r="A357" s="372">
        <v>6.9</v>
      </c>
      <c r="B357" s="244" t="s">
        <v>402</v>
      </c>
      <c r="C357" s="482">
        <v>1</v>
      </c>
      <c r="D357" s="308" t="s">
        <v>37</v>
      </c>
      <c r="E357" s="55"/>
      <c r="F357" s="605">
        <f t="shared" si="7"/>
        <v>0</v>
      </c>
    </row>
    <row r="358" spans="1:6" ht="26.25">
      <c r="A358" s="483">
        <v>6.1</v>
      </c>
      <c r="B358" s="244" t="s">
        <v>403</v>
      </c>
      <c r="C358" s="482">
        <v>2</v>
      </c>
      <c r="D358" s="308" t="s">
        <v>37</v>
      </c>
      <c r="E358" s="55"/>
      <c r="F358" s="605">
        <f t="shared" si="7"/>
        <v>0</v>
      </c>
    </row>
    <row r="359" spans="1:6" ht="12.75">
      <c r="A359" s="483">
        <v>6.11</v>
      </c>
      <c r="B359" s="244" t="s">
        <v>404</v>
      </c>
      <c r="C359" s="482">
        <v>1</v>
      </c>
      <c r="D359" s="308" t="s">
        <v>37</v>
      </c>
      <c r="E359" s="55"/>
      <c r="F359" s="605">
        <f t="shared" si="7"/>
        <v>0</v>
      </c>
    </row>
    <row r="360" spans="1:6" ht="12.75">
      <c r="A360" s="372">
        <v>6.11</v>
      </c>
      <c r="B360" s="244" t="s">
        <v>405</v>
      </c>
      <c r="C360" s="482">
        <v>1</v>
      </c>
      <c r="D360" s="308" t="s">
        <v>37</v>
      </c>
      <c r="E360" s="55"/>
      <c r="F360" s="605">
        <f t="shared" si="7"/>
        <v>0</v>
      </c>
    </row>
    <row r="361" spans="1:6" ht="12.75">
      <c r="A361" s="372">
        <v>6.12</v>
      </c>
      <c r="B361" s="244" t="s">
        <v>406</v>
      </c>
      <c r="C361" s="482">
        <v>1</v>
      </c>
      <c r="D361" s="308" t="s">
        <v>37</v>
      </c>
      <c r="E361" s="55"/>
      <c r="F361" s="605">
        <f t="shared" si="7"/>
        <v>0</v>
      </c>
    </row>
    <row r="362" spans="1:6" ht="26.25">
      <c r="A362" s="372">
        <v>6.13</v>
      </c>
      <c r="B362" s="244" t="s">
        <v>407</v>
      </c>
      <c r="C362" s="482">
        <v>1</v>
      </c>
      <c r="D362" s="308" t="s">
        <v>37</v>
      </c>
      <c r="E362" s="55"/>
      <c r="F362" s="605">
        <f t="shared" si="7"/>
        <v>0</v>
      </c>
    </row>
    <row r="363" spans="1:6" ht="12.75">
      <c r="A363" s="483">
        <v>6.14</v>
      </c>
      <c r="B363" s="244" t="s">
        <v>408</v>
      </c>
      <c r="C363" s="482">
        <v>25</v>
      </c>
      <c r="D363" s="423" t="s">
        <v>6</v>
      </c>
      <c r="E363" s="55"/>
      <c r="F363" s="605">
        <f t="shared" si="7"/>
        <v>0</v>
      </c>
    </row>
    <row r="364" spans="1:6" ht="12.75">
      <c r="A364" s="372">
        <v>6.15</v>
      </c>
      <c r="B364" s="244" t="s">
        <v>409</v>
      </c>
      <c r="C364" s="482">
        <v>1</v>
      </c>
      <c r="D364" s="308" t="s">
        <v>37</v>
      </c>
      <c r="E364" s="55"/>
      <c r="F364" s="605">
        <f t="shared" si="7"/>
        <v>0</v>
      </c>
    </row>
    <row r="365" spans="1:6" ht="12.75">
      <c r="A365" s="372"/>
      <c r="B365" s="244"/>
      <c r="C365" s="482"/>
      <c r="D365" s="308"/>
      <c r="E365" s="54"/>
      <c r="F365" s="605">
        <f t="shared" si="7"/>
        <v>0</v>
      </c>
    </row>
    <row r="366" spans="1:6" s="56" customFormat="1" ht="12.75">
      <c r="A366" s="484">
        <v>7</v>
      </c>
      <c r="B366" s="327" t="s">
        <v>410</v>
      </c>
      <c r="C366" s="482">
        <v>1</v>
      </c>
      <c r="D366" s="308" t="s">
        <v>37</v>
      </c>
      <c r="E366" s="55"/>
      <c r="F366" s="605">
        <f t="shared" si="7"/>
        <v>0</v>
      </c>
    </row>
    <row r="367" spans="1:6" s="34" customFormat="1" ht="12.75">
      <c r="A367" s="485"/>
      <c r="B367" s="486" t="s">
        <v>496</v>
      </c>
      <c r="C367" s="487"/>
      <c r="D367" s="486"/>
      <c r="E367" s="175"/>
      <c r="F367" s="612">
        <f>SUM(F306:F366)</f>
        <v>0</v>
      </c>
    </row>
    <row r="368" spans="1:6" ht="12.75">
      <c r="A368" s="216"/>
      <c r="B368" s="216"/>
      <c r="C368" s="216"/>
      <c r="D368" s="216"/>
      <c r="E368" s="89"/>
      <c r="F368" s="605"/>
    </row>
    <row r="369" spans="1:6" ht="12.75">
      <c r="A369" s="386" t="s">
        <v>31</v>
      </c>
      <c r="B369" s="387" t="s">
        <v>412</v>
      </c>
      <c r="C369" s="488"/>
      <c r="D369" s="489"/>
      <c r="E369" s="176"/>
      <c r="F369" s="605"/>
    </row>
    <row r="370" spans="1:6" ht="12.75">
      <c r="A370" s="390"/>
      <c r="B370" s="490"/>
      <c r="C370" s="388"/>
      <c r="D370" s="388"/>
      <c r="E370" s="146"/>
      <c r="F370" s="605">
        <f t="shared" si="7"/>
        <v>0</v>
      </c>
    </row>
    <row r="371" spans="1:6" ht="12.75">
      <c r="A371" s="394">
        <v>1</v>
      </c>
      <c r="B371" s="387" t="s">
        <v>5</v>
      </c>
      <c r="C371" s="392">
        <v>1</v>
      </c>
      <c r="D371" s="491" t="s">
        <v>34</v>
      </c>
      <c r="E371" s="147"/>
      <c r="F371" s="605">
        <f t="shared" si="7"/>
        <v>0</v>
      </c>
    </row>
    <row r="372" spans="1:6" ht="12.75">
      <c r="A372" s="390"/>
      <c r="B372" s="391"/>
      <c r="C372" s="488"/>
      <c r="D372" s="492"/>
      <c r="E372" s="177"/>
      <c r="F372" s="605">
        <f t="shared" si="7"/>
        <v>0</v>
      </c>
    </row>
    <row r="373" spans="1:6" ht="12.75">
      <c r="A373" s="394">
        <v>2</v>
      </c>
      <c r="B373" s="387" t="s">
        <v>22</v>
      </c>
      <c r="C373" s="388"/>
      <c r="D373" s="388"/>
      <c r="E373" s="146"/>
      <c r="F373" s="605">
        <f t="shared" si="7"/>
        <v>0</v>
      </c>
    </row>
    <row r="374" spans="1:6" ht="12.75">
      <c r="A374" s="401">
        <v>2.1</v>
      </c>
      <c r="B374" s="406" t="s">
        <v>362</v>
      </c>
      <c r="C374" s="392">
        <v>4.05</v>
      </c>
      <c r="D374" s="492" t="s">
        <v>413</v>
      </c>
      <c r="E374" s="147"/>
      <c r="F374" s="605">
        <f t="shared" si="7"/>
        <v>0</v>
      </c>
    </row>
    <row r="375" spans="1:6" ht="12.75">
      <c r="A375" s="401">
        <v>2.2</v>
      </c>
      <c r="B375" s="406" t="s">
        <v>290</v>
      </c>
      <c r="C375" s="392">
        <v>1.59</v>
      </c>
      <c r="D375" s="492" t="s">
        <v>414</v>
      </c>
      <c r="E375" s="147"/>
      <c r="F375" s="605">
        <f t="shared" si="7"/>
        <v>0</v>
      </c>
    </row>
    <row r="376" spans="1:6" ht="26.25">
      <c r="A376" s="493">
        <v>2.3</v>
      </c>
      <c r="B376" s="406" t="s">
        <v>574</v>
      </c>
      <c r="C376" s="392">
        <v>1.91</v>
      </c>
      <c r="D376" s="492" t="s">
        <v>415</v>
      </c>
      <c r="E376" s="147"/>
      <c r="F376" s="605">
        <f t="shared" si="7"/>
        <v>0</v>
      </c>
    </row>
    <row r="377" spans="1:6" ht="12.75">
      <c r="A377" s="390"/>
      <c r="B377" s="391"/>
      <c r="C377" s="488"/>
      <c r="D377" s="494"/>
      <c r="E377" s="177"/>
      <c r="F377" s="605">
        <f t="shared" si="7"/>
        <v>0</v>
      </c>
    </row>
    <row r="378" spans="1:6" ht="12.75">
      <c r="A378" s="394">
        <v>3</v>
      </c>
      <c r="B378" s="387" t="s">
        <v>416</v>
      </c>
      <c r="C378" s="388"/>
      <c r="D378" s="388"/>
      <c r="E378" s="146"/>
      <c r="F378" s="605">
        <f t="shared" si="7"/>
        <v>0</v>
      </c>
    </row>
    <row r="379" spans="1:6" ht="12.75">
      <c r="A379" s="390">
        <v>3.1</v>
      </c>
      <c r="B379" s="406" t="s">
        <v>417</v>
      </c>
      <c r="C379" s="392">
        <v>1.19</v>
      </c>
      <c r="D379" s="491" t="s">
        <v>40</v>
      </c>
      <c r="E379" s="147"/>
      <c r="F379" s="605">
        <f t="shared" si="7"/>
        <v>0</v>
      </c>
    </row>
    <row r="380" spans="1:6" ht="12.75">
      <c r="A380" s="390">
        <v>3.2</v>
      </c>
      <c r="B380" s="495" t="s">
        <v>418</v>
      </c>
      <c r="C380" s="392">
        <v>0.32</v>
      </c>
      <c r="D380" s="491" t="s">
        <v>40</v>
      </c>
      <c r="E380" s="147"/>
      <c r="F380" s="605">
        <f t="shared" si="7"/>
        <v>0</v>
      </c>
    </row>
    <row r="381" spans="1:6" ht="12.75">
      <c r="A381" s="390">
        <v>3.3</v>
      </c>
      <c r="B381" s="495" t="s">
        <v>419</v>
      </c>
      <c r="C381" s="392">
        <v>0.19</v>
      </c>
      <c r="D381" s="491" t="s">
        <v>40</v>
      </c>
      <c r="E381" s="147"/>
      <c r="F381" s="605">
        <f t="shared" si="7"/>
        <v>0</v>
      </c>
    </row>
    <row r="382" spans="1:6" ht="12.75">
      <c r="A382" s="390">
        <v>3.4</v>
      </c>
      <c r="B382" s="391" t="s">
        <v>420</v>
      </c>
      <c r="C382" s="392">
        <v>0.6</v>
      </c>
      <c r="D382" s="491" t="s">
        <v>40</v>
      </c>
      <c r="E382" s="147"/>
      <c r="F382" s="605">
        <f t="shared" si="7"/>
        <v>0</v>
      </c>
    </row>
    <row r="383" spans="1:6" ht="12.75">
      <c r="A383" s="390">
        <v>3.5</v>
      </c>
      <c r="B383" s="495" t="s">
        <v>421</v>
      </c>
      <c r="C383" s="392">
        <v>0.91</v>
      </c>
      <c r="D383" s="491" t="s">
        <v>40</v>
      </c>
      <c r="E383" s="147"/>
      <c r="F383" s="605">
        <f t="shared" si="7"/>
        <v>0</v>
      </c>
    </row>
    <row r="384" spans="1:6" ht="12.75">
      <c r="A384" s="390">
        <v>3.6</v>
      </c>
      <c r="B384" s="495" t="s">
        <v>422</v>
      </c>
      <c r="C384" s="392">
        <v>0.15</v>
      </c>
      <c r="D384" s="491" t="s">
        <v>40</v>
      </c>
      <c r="E384" s="147"/>
      <c r="F384" s="605">
        <f t="shared" si="7"/>
        <v>0</v>
      </c>
    </row>
    <row r="385" spans="1:6" ht="12.75">
      <c r="A385" s="390">
        <v>3.7</v>
      </c>
      <c r="B385" s="495" t="s">
        <v>423</v>
      </c>
      <c r="C385" s="392">
        <v>0.52</v>
      </c>
      <c r="D385" s="491" t="s">
        <v>40</v>
      </c>
      <c r="E385" s="147"/>
      <c r="F385" s="605">
        <f t="shared" si="7"/>
        <v>0</v>
      </c>
    </row>
    <row r="386" spans="1:6" ht="12.75">
      <c r="A386" s="496"/>
      <c r="B386" s="497"/>
      <c r="C386" s="488"/>
      <c r="D386" s="492"/>
      <c r="E386" s="177"/>
      <c r="F386" s="605">
        <f t="shared" si="7"/>
        <v>0</v>
      </c>
    </row>
    <row r="387" spans="1:6" ht="12.75">
      <c r="A387" s="498">
        <v>4</v>
      </c>
      <c r="B387" s="387" t="s">
        <v>424</v>
      </c>
      <c r="C387" s="488"/>
      <c r="D387" s="492"/>
      <c r="E387" s="177"/>
      <c r="F387" s="605">
        <f t="shared" si="7"/>
        <v>0</v>
      </c>
    </row>
    <row r="388" spans="1:6" ht="12.75">
      <c r="A388" s="499">
        <v>4.1</v>
      </c>
      <c r="B388" s="391" t="s">
        <v>425</v>
      </c>
      <c r="C388" s="392">
        <v>4.24</v>
      </c>
      <c r="D388" s="500" t="s">
        <v>41</v>
      </c>
      <c r="E388" s="147"/>
      <c r="F388" s="605">
        <f t="shared" si="7"/>
        <v>0</v>
      </c>
    </row>
    <row r="389" spans="1:6" ht="12.75">
      <c r="A389" s="499">
        <v>4.2</v>
      </c>
      <c r="B389" s="391" t="s">
        <v>426</v>
      </c>
      <c r="C389" s="392">
        <v>20.59</v>
      </c>
      <c r="D389" s="500" t="s">
        <v>41</v>
      </c>
      <c r="E389" s="147"/>
      <c r="F389" s="605">
        <f t="shared" si="7"/>
        <v>0</v>
      </c>
    </row>
    <row r="390" spans="1:6" ht="12.75">
      <c r="A390" s="499">
        <v>4.3</v>
      </c>
      <c r="B390" s="391" t="s">
        <v>427</v>
      </c>
      <c r="C390" s="392">
        <v>1.75</v>
      </c>
      <c r="D390" s="500" t="s">
        <v>41</v>
      </c>
      <c r="E390" s="147"/>
      <c r="F390" s="605">
        <f t="shared" si="7"/>
        <v>0</v>
      </c>
    </row>
    <row r="391" spans="1:6" ht="12.75">
      <c r="A391" s="488"/>
      <c r="B391" s="391"/>
      <c r="C391" s="392"/>
      <c r="D391" s="500"/>
      <c r="E391" s="177"/>
      <c r="F391" s="605">
        <f t="shared" si="7"/>
        <v>0</v>
      </c>
    </row>
    <row r="392" spans="1:6" ht="12.75">
      <c r="A392" s="501">
        <v>5</v>
      </c>
      <c r="B392" s="389" t="s">
        <v>378</v>
      </c>
      <c r="C392" s="392"/>
      <c r="D392" s="492"/>
      <c r="E392" s="177"/>
      <c r="F392" s="605">
        <f t="shared" si="7"/>
        <v>0</v>
      </c>
    </row>
    <row r="393" spans="1:6" ht="12.75">
      <c r="A393" s="502">
        <v>5.1</v>
      </c>
      <c r="B393" s="495" t="s">
        <v>379</v>
      </c>
      <c r="C393" s="392">
        <v>31.9</v>
      </c>
      <c r="D393" s="500" t="s">
        <v>41</v>
      </c>
      <c r="E393" s="147"/>
      <c r="F393" s="605">
        <f t="shared" si="7"/>
        <v>0</v>
      </c>
    </row>
    <row r="394" spans="1:6" ht="12.75">
      <c r="A394" s="502">
        <v>5.2</v>
      </c>
      <c r="B394" s="495" t="s">
        <v>380</v>
      </c>
      <c r="C394" s="392">
        <v>38.9</v>
      </c>
      <c r="D394" s="500" t="s">
        <v>41</v>
      </c>
      <c r="E394" s="147"/>
      <c r="F394" s="605">
        <f t="shared" si="7"/>
        <v>0</v>
      </c>
    </row>
    <row r="395" spans="1:6" ht="12.75">
      <c r="A395" s="502">
        <v>5.3</v>
      </c>
      <c r="B395" s="495" t="s">
        <v>381</v>
      </c>
      <c r="C395" s="392">
        <v>6</v>
      </c>
      <c r="D395" s="500" t="s">
        <v>41</v>
      </c>
      <c r="E395" s="147"/>
      <c r="F395" s="605">
        <f t="shared" si="7"/>
        <v>0</v>
      </c>
    </row>
    <row r="396" spans="1:6" ht="12.75">
      <c r="A396" s="502">
        <v>5.4</v>
      </c>
      <c r="B396" s="495" t="s">
        <v>428</v>
      </c>
      <c r="C396" s="392">
        <v>6.77</v>
      </c>
      <c r="D396" s="500" t="s">
        <v>41</v>
      </c>
      <c r="E396" s="147"/>
      <c r="F396" s="605">
        <f t="shared" si="7"/>
        <v>0</v>
      </c>
    </row>
    <row r="397" spans="1:6" ht="12.75">
      <c r="A397" s="502">
        <v>5.5</v>
      </c>
      <c r="B397" s="495" t="s">
        <v>429</v>
      </c>
      <c r="C397" s="392">
        <v>6</v>
      </c>
      <c r="D397" s="500" t="s">
        <v>41</v>
      </c>
      <c r="E397" s="147"/>
      <c r="F397" s="605">
        <f t="shared" si="7"/>
        <v>0</v>
      </c>
    </row>
    <row r="398" spans="1:6" ht="12.75">
      <c r="A398" s="502">
        <v>5.6</v>
      </c>
      <c r="B398" s="495" t="s">
        <v>384</v>
      </c>
      <c r="C398" s="392">
        <v>76.79</v>
      </c>
      <c r="D398" s="500" t="s">
        <v>41</v>
      </c>
      <c r="E398" s="147"/>
      <c r="F398" s="605">
        <f t="shared" si="7"/>
        <v>0</v>
      </c>
    </row>
    <row r="399" spans="1:6" ht="12.75">
      <c r="A399" s="502">
        <v>5.7</v>
      </c>
      <c r="B399" s="495" t="s">
        <v>305</v>
      </c>
      <c r="C399" s="392">
        <v>50.6</v>
      </c>
      <c r="D399" s="492" t="s">
        <v>6</v>
      </c>
      <c r="E399" s="147"/>
      <c r="F399" s="605">
        <f t="shared" si="7"/>
        <v>0</v>
      </c>
    </row>
    <row r="400" spans="1:6" ht="12.75">
      <c r="A400" s="502">
        <v>5.8</v>
      </c>
      <c r="B400" s="495" t="s">
        <v>385</v>
      </c>
      <c r="C400" s="392">
        <v>0.32</v>
      </c>
      <c r="D400" s="492" t="s">
        <v>40</v>
      </c>
      <c r="E400" s="147"/>
      <c r="F400" s="605">
        <f aca="true" t="shared" si="8" ref="F400:F463">+C400*E400</f>
        <v>0</v>
      </c>
    </row>
    <row r="401" spans="1:6" ht="12.75">
      <c r="A401" s="502">
        <v>5.9</v>
      </c>
      <c r="B401" s="406" t="s">
        <v>386</v>
      </c>
      <c r="C401" s="392">
        <v>10.6</v>
      </c>
      <c r="D401" s="492" t="s">
        <v>6</v>
      </c>
      <c r="E401" s="147"/>
      <c r="F401" s="605">
        <f t="shared" si="8"/>
        <v>0</v>
      </c>
    </row>
    <row r="402" spans="1:6" ht="12.75">
      <c r="A402" s="488">
        <v>5.1</v>
      </c>
      <c r="B402" s="406" t="s">
        <v>430</v>
      </c>
      <c r="C402" s="392">
        <v>1</v>
      </c>
      <c r="D402" s="503" t="s">
        <v>37</v>
      </c>
      <c r="E402" s="147"/>
      <c r="F402" s="605">
        <f t="shared" si="8"/>
        <v>0</v>
      </c>
    </row>
    <row r="403" spans="1:6" ht="12.75">
      <c r="A403" s="501"/>
      <c r="B403" s="387"/>
      <c r="C403" s="392"/>
      <c r="D403" s="492"/>
      <c r="E403" s="177"/>
      <c r="F403" s="605">
        <f t="shared" si="8"/>
        <v>0</v>
      </c>
    </row>
    <row r="404" spans="1:6" ht="12.75">
      <c r="A404" s="501">
        <v>6</v>
      </c>
      <c r="B404" s="387" t="s">
        <v>431</v>
      </c>
      <c r="C404" s="392"/>
      <c r="D404" s="492"/>
      <c r="E404" s="177"/>
      <c r="F404" s="605">
        <f t="shared" si="8"/>
        <v>0</v>
      </c>
    </row>
    <row r="405" spans="1:6" ht="12.75">
      <c r="A405" s="502">
        <v>6.1</v>
      </c>
      <c r="B405" s="391" t="s">
        <v>432</v>
      </c>
      <c r="C405" s="392">
        <v>1</v>
      </c>
      <c r="D405" s="503" t="s">
        <v>37</v>
      </c>
      <c r="E405" s="147"/>
      <c r="F405" s="605">
        <f t="shared" si="8"/>
        <v>0</v>
      </c>
    </row>
    <row r="406" spans="1:6" ht="12.75">
      <c r="A406" s="502">
        <v>6.2</v>
      </c>
      <c r="B406" s="391" t="s">
        <v>433</v>
      </c>
      <c r="C406" s="392">
        <v>1</v>
      </c>
      <c r="D406" s="503" t="s">
        <v>37</v>
      </c>
      <c r="E406" s="147"/>
      <c r="F406" s="605">
        <f t="shared" si="8"/>
        <v>0</v>
      </c>
    </row>
    <row r="407" spans="1:6" ht="12.75">
      <c r="A407" s="502">
        <v>6.3</v>
      </c>
      <c r="B407" s="391" t="s">
        <v>434</v>
      </c>
      <c r="C407" s="392">
        <v>2</v>
      </c>
      <c r="D407" s="503" t="s">
        <v>37</v>
      </c>
      <c r="E407" s="147"/>
      <c r="F407" s="605">
        <f t="shared" si="8"/>
        <v>0</v>
      </c>
    </row>
    <row r="408" spans="1:6" ht="26.25">
      <c r="A408" s="502">
        <v>6.4</v>
      </c>
      <c r="B408" s="391" t="s">
        <v>544</v>
      </c>
      <c r="C408" s="392">
        <v>43.57</v>
      </c>
      <c r="D408" s="492" t="s">
        <v>435</v>
      </c>
      <c r="E408" s="147"/>
      <c r="F408" s="605">
        <f t="shared" si="8"/>
        <v>0</v>
      </c>
    </row>
    <row r="409" spans="1:6" ht="12.75">
      <c r="A409" s="501"/>
      <c r="B409" s="387"/>
      <c r="C409" s="392"/>
      <c r="D409" s="492"/>
      <c r="E409" s="177"/>
      <c r="F409" s="605">
        <f t="shared" si="8"/>
        <v>0</v>
      </c>
    </row>
    <row r="410" spans="1:6" ht="12.75">
      <c r="A410" s="501">
        <v>7</v>
      </c>
      <c r="B410" s="387" t="s">
        <v>436</v>
      </c>
      <c r="C410" s="392"/>
      <c r="D410" s="503"/>
      <c r="E410" s="177"/>
      <c r="F410" s="605">
        <f t="shared" si="8"/>
        <v>0</v>
      </c>
    </row>
    <row r="411" spans="1:6" ht="12.75">
      <c r="A411" s="502">
        <v>7.1</v>
      </c>
      <c r="B411" s="391" t="s">
        <v>437</v>
      </c>
      <c r="C411" s="392">
        <v>1</v>
      </c>
      <c r="D411" s="503" t="s">
        <v>37</v>
      </c>
      <c r="E411" s="147"/>
      <c r="F411" s="605">
        <f t="shared" si="8"/>
        <v>0</v>
      </c>
    </row>
    <row r="412" spans="1:6" ht="12.75">
      <c r="A412" s="502">
        <v>7.2</v>
      </c>
      <c r="B412" s="391" t="s">
        <v>438</v>
      </c>
      <c r="C412" s="392">
        <v>1</v>
      </c>
      <c r="D412" s="503" t="s">
        <v>37</v>
      </c>
      <c r="E412" s="147"/>
      <c r="F412" s="605">
        <f t="shared" si="8"/>
        <v>0</v>
      </c>
    </row>
    <row r="413" spans="1:6" ht="12.75">
      <c r="A413" s="502">
        <v>7.3</v>
      </c>
      <c r="B413" s="391" t="s">
        <v>439</v>
      </c>
      <c r="C413" s="392">
        <v>1</v>
      </c>
      <c r="D413" s="503" t="s">
        <v>37</v>
      </c>
      <c r="E413" s="147"/>
      <c r="F413" s="605">
        <f t="shared" si="8"/>
        <v>0</v>
      </c>
    </row>
    <row r="414" spans="1:6" ht="12.75">
      <c r="A414" s="502">
        <v>7.4</v>
      </c>
      <c r="B414" s="406" t="s">
        <v>440</v>
      </c>
      <c r="C414" s="392">
        <v>1</v>
      </c>
      <c r="D414" s="503" t="s">
        <v>37</v>
      </c>
      <c r="E414" s="147"/>
      <c r="F414" s="605">
        <f t="shared" si="8"/>
        <v>0</v>
      </c>
    </row>
    <row r="415" spans="1:6" ht="12.75">
      <c r="A415" s="502">
        <v>7.5</v>
      </c>
      <c r="B415" s="391" t="s">
        <v>441</v>
      </c>
      <c r="C415" s="392">
        <v>1</v>
      </c>
      <c r="D415" s="503" t="s">
        <v>37</v>
      </c>
      <c r="E415" s="147"/>
      <c r="F415" s="605">
        <f t="shared" si="8"/>
        <v>0</v>
      </c>
    </row>
    <row r="416" spans="1:6" ht="12.75">
      <c r="A416" s="502">
        <v>7.6</v>
      </c>
      <c r="B416" s="391" t="s">
        <v>442</v>
      </c>
      <c r="C416" s="392">
        <v>1</v>
      </c>
      <c r="D416" s="503" t="s">
        <v>37</v>
      </c>
      <c r="E416" s="147"/>
      <c r="F416" s="605">
        <f t="shared" si="8"/>
        <v>0</v>
      </c>
    </row>
    <row r="417" spans="1:6" ht="12.75">
      <c r="A417" s="502">
        <v>7.7</v>
      </c>
      <c r="B417" s="391" t="s">
        <v>443</v>
      </c>
      <c r="C417" s="392">
        <v>1</v>
      </c>
      <c r="D417" s="503" t="s">
        <v>37</v>
      </c>
      <c r="E417" s="147"/>
      <c r="F417" s="605">
        <f t="shared" si="8"/>
        <v>0</v>
      </c>
    </row>
    <row r="418" spans="1:6" ht="12.75">
      <c r="A418" s="502">
        <v>7.8</v>
      </c>
      <c r="B418" s="391" t="s">
        <v>444</v>
      </c>
      <c r="C418" s="392">
        <v>1</v>
      </c>
      <c r="D418" s="503" t="s">
        <v>37</v>
      </c>
      <c r="E418" s="147"/>
      <c r="F418" s="605">
        <f t="shared" si="8"/>
        <v>0</v>
      </c>
    </row>
    <row r="419" spans="1:6" ht="12.75">
      <c r="A419" s="501"/>
      <c r="B419" s="387"/>
      <c r="C419" s="392"/>
      <c r="D419" s="492"/>
      <c r="E419" s="177"/>
      <c r="F419" s="605">
        <f t="shared" si="8"/>
        <v>0</v>
      </c>
    </row>
    <row r="420" spans="1:6" ht="12.75">
      <c r="A420" s="501">
        <v>8</v>
      </c>
      <c r="B420" s="387" t="s">
        <v>445</v>
      </c>
      <c r="C420" s="392"/>
      <c r="D420" s="492"/>
      <c r="E420" s="178"/>
      <c r="F420" s="605">
        <f t="shared" si="8"/>
        <v>0</v>
      </c>
    </row>
    <row r="421" spans="1:6" ht="12.75">
      <c r="A421" s="504">
        <v>8.1</v>
      </c>
      <c r="B421" s="505" t="s">
        <v>545</v>
      </c>
      <c r="C421" s="506">
        <v>2</v>
      </c>
      <c r="D421" s="507" t="s">
        <v>37</v>
      </c>
      <c r="E421" s="179"/>
      <c r="F421" s="605">
        <f t="shared" si="8"/>
        <v>0</v>
      </c>
    </row>
    <row r="422" spans="1:6" ht="12.75">
      <c r="A422" s="499">
        <v>8.2</v>
      </c>
      <c r="B422" s="391" t="s">
        <v>446</v>
      </c>
      <c r="C422" s="392">
        <v>4</v>
      </c>
      <c r="D422" s="503" t="s">
        <v>37</v>
      </c>
      <c r="E422" s="147"/>
      <c r="F422" s="605">
        <f t="shared" si="8"/>
        <v>0</v>
      </c>
    </row>
    <row r="423" spans="1:6" ht="12.75">
      <c r="A423" s="499">
        <v>8.3</v>
      </c>
      <c r="B423" s="391" t="s">
        <v>447</v>
      </c>
      <c r="C423" s="392">
        <v>3</v>
      </c>
      <c r="D423" s="503" t="s">
        <v>37</v>
      </c>
      <c r="E423" s="147"/>
      <c r="F423" s="605">
        <f t="shared" si="8"/>
        <v>0</v>
      </c>
    </row>
    <row r="424" spans="1:6" ht="12.75">
      <c r="A424" s="499">
        <v>8.4</v>
      </c>
      <c r="B424" s="391" t="s">
        <v>448</v>
      </c>
      <c r="C424" s="392">
        <v>1</v>
      </c>
      <c r="D424" s="503" t="s">
        <v>37</v>
      </c>
      <c r="E424" s="147"/>
      <c r="F424" s="605">
        <f t="shared" si="8"/>
        <v>0</v>
      </c>
    </row>
    <row r="425" spans="1:6" ht="12.75">
      <c r="A425" s="499">
        <v>8.5</v>
      </c>
      <c r="B425" s="391" t="s">
        <v>449</v>
      </c>
      <c r="C425" s="392">
        <v>1</v>
      </c>
      <c r="D425" s="503" t="s">
        <v>37</v>
      </c>
      <c r="E425" s="147"/>
      <c r="F425" s="605">
        <f t="shared" si="8"/>
        <v>0</v>
      </c>
    </row>
    <row r="426" spans="1:6" ht="12.75">
      <c r="A426" s="499">
        <v>8.6</v>
      </c>
      <c r="B426" s="391" t="s">
        <v>450</v>
      </c>
      <c r="C426" s="392">
        <v>1</v>
      </c>
      <c r="D426" s="503" t="s">
        <v>37</v>
      </c>
      <c r="E426" s="147"/>
      <c r="F426" s="605">
        <f t="shared" si="8"/>
        <v>0</v>
      </c>
    </row>
    <row r="427" spans="1:6" ht="12.75">
      <c r="A427" s="401">
        <v>8.7</v>
      </c>
      <c r="B427" s="406" t="s">
        <v>393</v>
      </c>
      <c r="C427" s="488">
        <v>1</v>
      </c>
      <c r="D427" s="508" t="s">
        <v>34</v>
      </c>
      <c r="E427" s="147"/>
      <c r="F427" s="605">
        <f t="shared" si="8"/>
        <v>0</v>
      </c>
    </row>
    <row r="428" spans="1:6" ht="12.75">
      <c r="A428" s="499"/>
      <c r="B428" s="391"/>
      <c r="C428" s="488"/>
      <c r="D428" s="492"/>
      <c r="E428" s="177"/>
      <c r="F428" s="605">
        <f t="shared" si="8"/>
        <v>0</v>
      </c>
    </row>
    <row r="429" spans="1:6" ht="12.75">
      <c r="A429" s="509">
        <v>9</v>
      </c>
      <c r="B429" s="391" t="s">
        <v>451</v>
      </c>
      <c r="C429" s="403">
        <v>8.48</v>
      </c>
      <c r="D429" s="491" t="s">
        <v>41</v>
      </c>
      <c r="E429" s="147"/>
      <c r="F429" s="605">
        <f t="shared" si="8"/>
        <v>0</v>
      </c>
    </row>
    <row r="430" spans="1:6" ht="12.75">
      <c r="A430" s="401"/>
      <c r="B430" s="391"/>
      <c r="C430" s="388"/>
      <c r="D430" s="388"/>
      <c r="E430" s="146"/>
      <c r="F430" s="605">
        <f t="shared" si="8"/>
        <v>0</v>
      </c>
    </row>
    <row r="431" spans="1:6" ht="12.75">
      <c r="A431" s="401">
        <v>10</v>
      </c>
      <c r="B431" s="391" t="s">
        <v>410</v>
      </c>
      <c r="C431" s="398">
        <v>1</v>
      </c>
      <c r="D431" s="492" t="s">
        <v>34</v>
      </c>
      <c r="E431" s="147"/>
      <c r="F431" s="605">
        <f t="shared" si="8"/>
        <v>0</v>
      </c>
    </row>
    <row r="432" spans="1:6" ht="12.75">
      <c r="A432" s="510"/>
      <c r="B432" s="511" t="s">
        <v>475</v>
      </c>
      <c r="C432" s="510"/>
      <c r="D432" s="510"/>
      <c r="E432" s="180"/>
      <c r="F432" s="613">
        <f>SUM(F370:F431)</f>
        <v>0</v>
      </c>
    </row>
    <row r="433" spans="1:6" ht="12.75">
      <c r="A433" s="216"/>
      <c r="B433" s="216"/>
      <c r="C433" s="216"/>
      <c r="D433" s="216"/>
      <c r="E433" s="89"/>
      <c r="F433" s="605"/>
    </row>
    <row r="434" spans="1:6" ht="26.25">
      <c r="A434" s="386" t="s">
        <v>477</v>
      </c>
      <c r="B434" s="389" t="s">
        <v>454</v>
      </c>
      <c r="C434" s="388"/>
      <c r="D434" s="388"/>
      <c r="E434" s="146"/>
      <c r="F434" s="605">
        <f t="shared" si="8"/>
        <v>0</v>
      </c>
    </row>
    <row r="435" spans="1:6" ht="12.75">
      <c r="A435" s="388"/>
      <c r="B435" s="497"/>
      <c r="C435" s="388"/>
      <c r="D435" s="388"/>
      <c r="E435" s="146"/>
      <c r="F435" s="605">
        <f t="shared" si="8"/>
        <v>0</v>
      </c>
    </row>
    <row r="436" spans="1:6" ht="12.75">
      <c r="A436" s="512">
        <v>1</v>
      </c>
      <c r="B436" s="513" t="s">
        <v>7</v>
      </c>
      <c r="C436" s="514"/>
      <c r="D436" s="515"/>
      <c r="E436" s="146"/>
      <c r="F436" s="605">
        <f t="shared" si="8"/>
        <v>0</v>
      </c>
    </row>
    <row r="437" spans="1:6" ht="12.75">
      <c r="A437" s="516">
        <v>1.1</v>
      </c>
      <c r="B437" s="517" t="s">
        <v>455</v>
      </c>
      <c r="C437" s="514">
        <v>71.87</v>
      </c>
      <c r="D437" s="515" t="s">
        <v>413</v>
      </c>
      <c r="E437" s="155"/>
      <c r="F437" s="605">
        <f t="shared" si="8"/>
        <v>0</v>
      </c>
    </row>
    <row r="438" spans="1:6" ht="12.75">
      <c r="A438" s="516">
        <v>1.2</v>
      </c>
      <c r="B438" s="517" t="s">
        <v>456</v>
      </c>
      <c r="C438" s="514">
        <v>35.89</v>
      </c>
      <c r="D438" s="515" t="s">
        <v>415</v>
      </c>
      <c r="E438" s="155"/>
      <c r="F438" s="605">
        <f t="shared" si="8"/>
        <v>0</v>
      </c>
    </row>
    <row r="439" spans="1:6" ht="26.25">
      <c r="A439" s="516">
        <v>1.3</v>
      </c>
      <c r="B439" s="517" t="s">
        <v>575</v>
      </c>
      <c r="C439" s="514">
        <v>46.77</v>
      </c>
      <c r="D439" s="515" t="s">
        <v>457</v>
      </c>
      <c r="E439" s="155"/>
      <c r="F439" s="605">
        <f t="shared" si="8"/>
        <v>0</v>
      </c>
    </row>
    <row r="440" spans="1:6" ht="12.75">
      <c r="A440" s="516"/>
      <c r="B440" s="517"/>
      <c r="C440" s="514"/>
      <c r="D440" s="515"/>
      <c r="E440" s="146"/>
      <c r="F440" s="605">
        <f t="shared" si="8"/>
        <v>0</v>
      </c>
    </row>
    <row r="441" spans="1:6" ht="12.75">
      <c r="A441" s="512">
        <v>2</v>
      </c>
      <c r="B441" s="513" t="s">
        <v>458</v>
      </c>
      <c r="C441" s="514"/>
      <c r="D441" s="515"/>
      <c r="E441" s="146"/>
      <c r="F441" s="605">
        <f t="shared" si="8"/>
        <v>0</v>
      </c>
    </row>
    <row r="442" spans="1:6" ht="12.75">
      <c r="A442" s="516">
        <v>2.1</v>
      </c>
      <c r="B442" s="517" t="s">
        <v>459</v>
      </c>
      <c r="C442" s="514">
        <v>17.27</v>
      </c>
      <c r="D442" s="515" t="s">
        <v>40</v>
      </c>
      <c r="E442" s="155"/>
      <c r="F442" s="605">
        <f t="shared" si="8"/>
        <v>0</v>
      </c>
    </row>
    <row r="443" spans="1:6" ht="26.25">
      <c r="A443" s="516">
        <v>2.2</v>
      </c>
      <c r="B443" s="517" t="s">
        <v>460</v>
      </c>
      <c r="C443" s="514">
        <v>3.87</v>
      </c>
      <c r="D443" s="515" t="s">
        <v>40</v>
      </c>
      <c r="E443" s="155"/>
      <c r="F443" s="605">
        <f t="shared" si="8"/>
        <v>0</v>
      </c>
    </row>
    <row r="444" spans="1:6" ht="13.5" customHeight="1">
      <c r="A444" s="516">
        <v>2.3</v>
      </c>
      <c r="B444" s="517" t="s">
        <v>461</v>
      </c>
      <c r="C444" s="514">
        <v>5.16</v>
      </c>
      <c r="D444" s="515" t="s">
        <v>40</v>
      </c>
      <c r="E444" s="155"/>
      <c r="F444" s="605">
        <f t="shared" si="8"/>
        <v>0</v>
      </c>
    </row>
    <row r="445" spans="1:6" ht="12.75" customHeight="1">
      <c r="A445" s="516">
        <v>2.4</v>
      </c>
      <c r="B445" s="517" t="s">
        <v>462</v>
      </c>
      <c r="C445" s="514">
        <v>4.78</v>
      </c>
      <c r="D445" s="515" t="s">
        <v>40</v>
      </c>
      <c r="E445" s="147"/>
      <c r="F445" s="605">
        <f t="shared" si="8"/>
        <v>0</v>
      </c>
    </row>
    <row r="446" spans="1:6" ht="12.75" customHeight="1">
      <c r="A446" s="516">
        <v>2.5</v>
      </c>
      <c r="B446" s="517" t="s">
        <v>463</v>
      </c>
      <c r="C446" s="514">
        <v>6.72</v>
      </c>
      <c r="D446" s="515" t="s">
        <v>40</v>
      </c>
      <c r="E446" s="147"/>
      <c r="F446" s="605">
        <f t="shared" si="8"/>
        <v>0</v>
      </c>
    </row>
    <row r="447" spans="1:6" ht="26.25">
      <c r="A447" s="516">
        <v>2.6</v>
      </c>
      <c r="B447" s="517" t="s">
        <v>464</v>
      </c>
      <c r="C447" s="514">
        <v>0.67</v>
      </c>
      <c r="D447" s="515" t="s">
        <v>40</v>
      </c>
      <c r="E447" s="155"/>
      <c r="F447" s="605">
        <f t="shared" si="8"/>
        <v>0</v>
      </c>
    </row>
    <row r="448" spans="1:6" ht="12.75">
      <c r="A448" s="516"/>
      <c r="B448" s="517"/>
      <c r="C448" s="514"/>
      <c r="D448" s="515"/>
      <c r="E448" s="146"/>
      <c r="F448" s="605">
        <f t="shared" si="8"/>
        <v>0</v>
      </c>
    </row>
    <row r="449" spans="1:6" ht="12.75">
      <c r="A449" s="512">
        <v>3</v>
      </c>
      <c r="B449" s="513" t="s">
        <v>465</v>
      </c>
      <c r="C449" s="514"/>
      <c r="D449" s="515"/>
      <c r="E449" s="146"/>
      <c r="F449" s="605">
        <f t="shared" si="8"/>
        <v>0</v>
      </c>
    </row>
    <row r="450" spans="1:6" ht="12.75">
      <c r="A450" s="516">
        <v>3.1</v>
      </c>
      <c r="B450" s="517" t="s">
        <v>466</v>
      </c>
      <c r="C450" s="514">
        <v>382.32</v>
      </c>
      <c r="D450" s="515" t="s">
        <v>41</v>
      </c>
      <c r="E450" s="155"/>
      <c r="F450" s="605">
        <f t="shared" si="8"/>
        <v>0</v>
      </c>
    </row>
    <row r="451" spans="1:6" ht="12.75">
      <c r="A451" s="516">
        <v>3.2</v>
      </c>
      <c r="B451" s="517" t="s">
        <v>467</v>
      </c>
      <c r="C451" s="514">
        <v>63.72</v>
      </c>
      <c r="D451" s="515" t="s">
        <v>41</v>
      </c>
      <c r="E451" s="155"/>
      <c r="F451" s="605">
        <f t="shared" si="8"/>
        <v>0</v>
      </c>
    </row>
    <row r="452" spans="1:6" ht="12.75">
      <c r="A452" s="516"/>
      <c r="B452" s="517"/>
      <c r="C452" s="514"/>
      <c r="D452" s="515"/>
      <c r="E452" s="146"/>
      <c r="F452" s="605">
        <f t="shared" si="8"/>
        <v>0</v>
      </c>
    </row>
    <row r="453" spans="1:6" ht="12.75">
      <c r="A453" s="512">
        <v>4</v>
      </c>
      <c r="B453" s="513" t="s">
        <v>468</v>
      </c>
      <c r="C453" s="514"/>
      <c r="D453" s="515"/>
      <c r="E453" s="146"/>
      <c r="F453" s="605">
        <f t="shared" si="8"/>
        <v>0</v>
      </c>
    </row>
    <row r="454" spans="1:6" ht="12.75">
      <c r="A454" s="516">
        <v>4.1</v>
      </c>
      <c r="B454" s="517" t="s">
        <v>469</v>
      </c>
      <c r="C454" s="514">
        <v>160.74</v>
      </c>
      <c r="D454" s="515" t="s">
        <v>41</v>
      </c>
      <c r="E454" s="155"/>
      <c r="F454" s="605">
        <f t="shared" si="8"/>
        <v>0</v>
      </c>
    </row>
    <row r="455" spans="1:6" ht="12.75">
      <c r="A455" s="516">
        <v>4.2</v>
      </c>
      <c r="B455" s="517" t="s">
        <v>470</v>
      </c>
      <c r="C455" s="514">
        <v>916.5</v>
      </c>
      <c r="D455" s="515" t="s">
        <v>6</v>
      </c>
      <c r="E455" s="155"/>
      <c r="F455" s="605">
        <f t="shared" si="8"/>
        <v>0</v>
      </c>
    </row>
    <row r="456" spans="1:6" ht="12.75">
      <c r="A456" s="518"/>
      <c r="B456" s="513"/>
      <c r="C456" s="514"/>
      <c r="D456" s="515"/>
      <c r="E456" s="146"/>
      <c r="F456" s="605">
        <f t="shared" si="8"/>
        <v>0</v>
      </c>
    </row>
    <row r="457" spans="1:6" ht="12.75">
      <c r="A457" s="512">
        <v>5</v>
      </c>
      <c r="B457" s="513" t="s">
        <v>35</v>
      </c>
      <c r="C457" s="514"/>
      <c r="D457" s="515"/>
      <c r="E457" s="146"/>
      <c r="F457" s="605">
        <f t="shared" si="8"/>
        <v>0</v>
      </c>
    </row>
    <row r="458" spans="1:6" ht="12.75">
      <c r="A458" s="519">
        <v>5.1</v>
      </c>
      <c r="B458" s="520" t="s">
        <v>546</v>
      </c>
      <c r="C458" s="514">
        <v>160.74</v>
      </c>
      <c r="D458" s="503" t="s">
        <v>41</v>
      </c>
      <c r="E458" s="146"/>
      <c r="F458" s="605">
        <f t="shared" si="8"/>
        <v>0</v>
      </c>
    </row>
    <row r="459" spans="1:6" ht="26.25">
      <c r="A459" s="516">
        <v>5.2</v>
      </c>
      <c r="B459" s="517" t="s">
        <v>547</v>
      </c>
      <c r="C459" s="521">
        <v>160.74</v>
      </c>
      <c r="D459" s="522" t="s">
        <v>41</v>
      </c>
      <c r="E459" s="156"/>
      <c r="F459" s="605">
        <f t="shared" si="8"/>
        <v>0</v>
      </c>
    </row>
    <row r="460" spans="1:6" ht="12.75">
      <c r="A460" s="516"/>
      <c r="B460" s="517"/>
      <c r="C460" s="514"/>
      <c r="D460" s="515"/>
      <c r="E460" s="146"/>
      <c r="F460" s="605">
        <f t="shared" si="8"/>
        <v>0</v>
      </c>
    </row>
    <row r="461" spans="1:6" ht="12.75">
      <c r="A461" s="523">
        <v>6</v>
      </c>
      <c r="B461" s="524" t="s">
        <v>476</v>
      </c>
      <c r="C461" s="514">
        <v>167.9</v>
      </c>
      <c r="D461" s="515" t="s">
        <v>6</v>
      </c>
      <c r="E461" s="146"/>
      <c r="F461" s="605">
        <f t="shared" si="8"/>
        <v>0</v>
      </c>
    </row>
    <row r="462" spans="1:6" ht="12.75">
      <c r="A462" s="516"/>
      <c r="B462" s="517"/>
      <c r="C462" s="514"/>
      <c r="D462" s="515"/>
      <c r="E462" s="146"/>
      <c r="F462" s="605">
        <f t="shared" si="8"/>
        <v>0</v>
      </c>
    </row>
    <row r="463" spans="1:6" ht="39">
      <c r="A463" s="523">
        <v>7</v>
      </c>
      <c r="B463" s="524" t="s">
        <v>548</v>
      </c>
      <c r="C463" s="521">
        <v>1</v>
      </c>
      <c r="D463" s="525" t="s">
        <v>37</v>
      </c>
      <c r="E463" s="156"/>
      <c r="F463" s="605">
        <f t="shared" si="8"/>
        <v>0</v>
      </c>
    </row>
    <row r="464" spans="1:6" ht="12.75">
      <c r="A464" s="516"/>
      <c r="B464" s="517"/>
      <c r="C464" s="514"/>
      <c r="D464" s="515"/>
      <c r="E464" s="146"/>
      <c r="F464" s="605">
        <f aca="true" t="shared" si="9" ref="F464:F527">+C464*E464</f>
        <v>0</v>
      </c>
    </row>
    <row r="465" spans="1:6" ht="12.75">
      <c r="A465" s="526">
        <v>8</v>
      </c>
      <c r="B465" s="527" t="s">
        <v>471</v>
      </c>
      <c r="C465" s="528"/>
      <c r="D465" s="503"/>
      <c r="E465" s="146"/>
      <c r="F465" s="605">
        <f t="shared" si="9"/>
        <v>0</v>
      </c>
    </row>
    <row r="466" spans="1:6" ht="26.25">
      <c r="A466" s="519">
        <v>8.1</v>
      </c>
      <c r="B466" s="529" t="s">
        <v>472</v>
      </c>
      <c r="C466" s="528">
        <v>6</v>
      </c>
      <c r="D466" s="503" t="s">
        <v>37</v>
      </c>
      <c r="E466" s="155"/>
      <c r="F466" s="605">
        <f t="shared" si="9"/>
        <v>0</v>
      </c>
    </row>
    <row r="467" spans="1:6" ht="12.75">
      <c r="A467" s="519">
        <v>8.2</v>
      </c>
      <c r="B467" s="529" t="s">
        <v>473</v>
      </c>
      <c r="C467" s="528">
        <v>5</v>
      </c>
      <c r="D467" s="503" t="s">
        <v>37</v>
      </c>
      <c r="E467" s="155"/>
      <c r="F467" s="605">
        <f t="shared" si="9"/>
        <v>0</v>
      </c>
    </row>
    <row r="468" spans="1:6" ht="12.75">
      <c r="A468" s="519">
        <v>8.3</v>
      </c>
      <c r="B468" s="529" t="s">
        <v>474</v>
      </c>
      <c r="C468" s="528">
        <v>6</v>
      </c>
      <c r="D468" s="503" t="s">
        <v>37</v>
      </c>
      <c r="E468" s="155"/>
      <c r="F468" s="605">
        <f t="shared" si="9"/>
        <v>0</v>
      </c>
    </row>
    <row r="469" spans="1:6" ht="12.75">
      <c r="A469" s="530"/>
      <c r="B469" s="531"/>
      <c r="C469" s="57"/>
      <c r="D469" s="58"/>
      <c r="E469" s="146"/>
      <c r="F469" s="605">
        <f t="shared" si="9"/>
        <v>0</v>
      </c>
    </row>
    <row r="470" spans="1:6" ht="12.75">
      <c r="A470" s="532">
        <v>9</v>
      </c>
      <c r="B470" s="533" t="s">
        <v>360</v>
      </c>
      <c r="C470" s="57">
        <v>1</v>
      </c>
      <c r="D470" s="58" t="s">
        <v>32</v>
      </c>
      <c r="E470" s="155"/>
      <c r="F470" s="605">
        <f t="shared" si="9"/>
        <v>0</v>
      </c>
    </row>
    <row r="471" spans="1:6" s="59" customFormat="1" ht="12.75">
      <c r="A471" s="534"/>
      <c r="B471" s="535" t="s">
        <v>489</v>
      </c>
      <c r="C471" s="534"/>
      <c r="D471" s="534"/>
      <c r="E471" s="181"/>
      <c r="F471" s="614">
        <f>SUM(F434:F470)</f>
        <v>0</v>
      </c>
    </row>
    <row r="472" spans="1:6" ht="12.75">
      <c r="A472" s="216"/>
      <c r="B472" s="216"/>
      <c r="C472" s="216"/>
      <c r="D472" s="216"/>
      <c r="E472" s="89"/>
      <c r="F472" s="605"/>
    </row>
    <row r="473" spans="1:6" ht="12.75">
      <c r="A473" s="536" t="s">
        <v>497</v>
      </c>
      <c r="B473" s="367" t="s">
        <v>116</v>
      </c>
      <c r="C473" s="15"/>
      <c r="D473" s="537"/>
      <c r="E473" s="182"/>
      <c r="F473" s="605">
        <f t="shared" si="9"/>
        <v>0</v>
      </c>
    </row>
    <row r="474" spans="1:6" ht="12.75">
      <c r="A474" s="334"/>
      <c r="B474" s="335"/>
      <c r="C474" s="321"/>
      <c r="D474" s="321"/>
      <c r="E474" s="121"/>
      <c r="F474" s="605">
        <f t="shared" si="9"/>
        <v>0</v>
      </c>
    </row>
    <row r="475" spans="1:6" ht="12.75">
      <c r="A475" s="539">
        <v>1</v>
      </c>
      <c r="B475" s="335" t="s">
        <v>118</v>
      </c>
      <c r="C475" s="15">
        <v>31572.66</v>
      </c>
      <c r="D475" s="457" t="s">
        <v>6</v>
      </c>
      <c r="E475" s="183"/>
      <c r="F475" s="605">
        <f t="shared" si="9"/>
        <v>0</v>
      </c>
    </row>
    <row r="476" spans="1:6" ht="12.75">
      <c r="A476" s="541"/>
      <c r="B476" s="333"/>
      <c r="C476" s="15"/>
      <c r="D476" s="333"/>
      <c r="E476" s="182"/>
      <c r="F476" s="605">
        <f t="shared" si="9"/>
        <v>0</v>
      </c>
    </row>
    <row r="477" spans="1:6" ht="12.75">
      <c r="A477" s="542">
        <v>2</v>
      </c>
      <c r="B477" s="333" t="s">
        <v>117</v>
      </c>
      <c r="C477" s="15"/>
      <c r="D477" s="333"/>
      <c r="E477" s="182"/>
      <c r="F477" s="605">
        <f t="shared" si="9"/>
        <v>0</v>
      </c>
    </row>
    <row r="478" spans="1:6" ht="12.75">
      <c r="A478" s="543">
        <v>2.1</v>
      </c>
      <c r="B478" s="333" t="s">
        <v>120</v>
      </c>
      <c r="C478" s="15"/>
      <c r="D478" s="333"/>
      <c r="E478" s="182"/>
      <c r="F478" s="605">
        <f t="shared" si="9"/>
        <v>0</v>
      </c>
    </row>
    <row r="479" spans="1:6" ht="12.75">
      <c r="A479" s="334" t="s">
        <v>29</v>
      </c>
      <c r="B479" s="335" t="s">
        <v>119</v>
      </c>
      <c r="C479" s="16">
        <v>9837.98</v>
      </c>
      <c r="D479" s="437" t="s">
        <v>40</v>
      </c>
      <c r="E479" s="184"/>
      <c r="F479" s="605">
        <f t="shared" si="9"/>
        <v>0</v>
      </c>
    </row>
    <row r="480" spans="1:6" ht="12.75">
      <c r="A480" s="334" t="s">
        <v>30</v>
      </c>
      <c r="B480" s="335" t="s">
        <v>121</v>
      </c>
      <c r="C480" s="16">
        <v>14756.98</v>
      </c>
      <c r="D480" s="437" t="s">
        <v>40</v>
      </c>
      <c r="E480" s="184"/>
      <c r="F480" s="605">
        <f t="shared" si="9"/>
        <v>0</v>
      </c>
    </row>
    <row r="481" spans="1:6" ht="12.75">
      <c r="A481" s="334" t="s">
        <v>122</v>
      </c>
      <c r="B481" s="335" t="s">
        <v>102</v>
      </c>
      <c r="C481" s="436">
        <v>21895.04</v>
      </c>
      <c r="D481" s="544" t="s">
        <v>41</v>
      </c>
      <c r="E481" s="183"/>
      <c r="F481" s="605">
        <f t="shared" si="9"/>
        <v>0</v>
      </c>
    </row>
    <row r="482" spans="1:6" ht="12.75">
      <c r="A482" s="334" t="s">
        <v>123</v>
      </c>
      <c r="B482" s="335" t="s">
        <v>99</v>
      </c>
      <c r="C482" s="436">
        <v>2270.02</v>
      </c>
      <c r="D482" s="437" t="s">
        <v>40</v>
      </c>
      <c r="E482" s="183"/>
      <c r="F482" s="605">
        <f t="shared" si="9"/>
        <v>0</v>
      </c>
    </row>
    <row r="483" spans="1:6" ht="12.75">
      <c r="A483" s="334" t="s">
        <v>124</v>
      </c>
      <c r="B483" s="335" t="s">
        <v>100</v>
      </c>
      <c r="C483" s="436">
        <v>17708.38</v>
      </c>
      <c r="D483" s="437" t="s">
        <v>40</v>
      </c>
      <c r="E483" s="183"/>
      <c r="F483" s="605">
        <f t="shared" si="9"/>
        <v>0</v>
      </c>
    </row>
    <row r="484" spans="1:6" ht="26.25">
      <c r="A484" s="334" t="s">
        <v>125</v>
      </c>
      <c r="B484" s="335" t="s">
        <v>101</v>
      </c>
      <c r="C484" s="436">
        <v>20086.06</v>
      </c>
      <c r="D484" s="437" t="s">
        <v>40</v>
      </c>
      <c r="E484" s="183"/>
      <c r="F484" s="605">
        <f t="shared" si="9"/>
        <v>0</v>
      </c>
    </row>
    <row r="485" spans="1:6" ht="26.25">
      <c r="A485" s="334" t="s">
        <v>126</v>
      </c>
      <c r="B485" s="227" t="s">
        <v>572</v>
      </c>
      <c r="C485" s="545">
        <v>5636.14</v>
      </c>
      <c r="D485" s="228" t="s">
        <v>40</v>
      </c>
      <c r="E485" s="185"/>
      <c r="F485" s="605">
        <f t="shared" si="9"/>
        <v>0</v>
      </c>
    </row>
    <row r="486" spans="1:6" ht="12.75">
      <c r="A486" s="334"/>
      <c r="B486" s="333"/>
      <c r="C486" s="546"/>
      <c r="D486" s="333"/>
      <c r="E486" s="182"/>
      <c r="F486" s="605">
        <f t="shared" si="9"/>
        <v>0</v>
      </c>
    </row>
    <row r="487" spans="1:6" ht="12.75">
      <c r="A487" s="357" t="s">
        <v>17</v>
      </c>
      <c r="B487" s="333" t="s">
        <v>103</v>
      </c>
      <c r="C487" s="15"/>
      <c r="D487" s="457"/>
      <c r="E487" s="186"/>
      <c r="F487" s="605">
        <f t="shared" si="9"/>
        <v>0</v>
      </c>
    </row>
    <row r="488" spans="1:6" ht="12.75">
      <c r="A488" s="334" t="s">
        <v>56</v>
      </c>
      <c r="B488" s="335" t="s">
        <v>214</v>
      </c>
      <c r="C488" s="15">
        <v>955.69</v>
      </c>
      <c r="D488" s="457" t="s">
        <v>6</v>
      </c>
      <c r="E488" s="187"/>
      <c r="F488" s="605">
        <f t="shared" si="9"/>
        <v>0</v>
      </c>
    </row>
    <row r="489" spans="1:6" ht="12.75">
      <c r="A489" s="334" t="s">
        <v>57</v>
      </c>
      <c r="B489" s="335" t="s">
        <v>215</v>
      </c>
      <c r="C489" s="15">
        <v>423.02</v>
      </c>
      <c r="D489" s="457" t="s">
        <v>6</v>
      </c>
      <c r="E489" s="187"/>
      <c r="F489" s="605">
        <f t="shared" si="9"/>
        <v>0</v>
      </c>
    </row>
    <row r="490" spans="1:6" ht="12.75">
      <c r="A490" s="334" t="s">
        <v>58</v>
      </c>
      <c r="B490" s="335" t="s">
        <v>216</v>
      </c>
      <c r="C490" s="15">
        <v>3857.03</v>
      </c>
      <c r="D490" s="457" t="s">
        <v>6</v>
      </c>
      <c r="E490" s="187"/>
      <c r="F490" s="605">
        <f t="shared" si="9"/>
        <v>0</v>
      </c>
    </row>
    <row r="491" spans="1:6" ht="12.75">
      <c r="A491" s="334" t="s">
        <v>59</v>
      </c>
      <c r="B491" s="335" t="s">
        <v>217</v>
      </c>
      <c r="C491" s="15">
        <v>14422.8</v>
      </c>
      <c r="D491" s="457" t="s">
        <v>6</v>
      </c>
      <c r="E491" s="187"/>
      <c r="F491" s="605">
        <f t="shared" si="9"/>
        <v>0</v>
      </c>
    </row>
    <row r="492" spans="1:6" ht="12.75">
      <c r="A492" s="334" t="s">
        <v>60</v>
      </c>
      <c r="B492" s="335" t="s">
        <v>218</v>
      </c>
      <c r="C492" s="15">
        <v>12605.51</v>
      </c>
      <c r="D492" s="457" t="s">
        <v>6</v>
      </c>
      <c r="E492" s="187"/>
      <c r="F492" s="605">
        <f t="shared" si="9"/>
        <v>0</v>
      </c>
    </row>
    <row r="493" spans="1:6" ht="12.75">
      <c r="A493" s="334"/>
      <c r="B493" s="335"/>
      <c r="C493" s="15"/>
      <c r="D493" s="457"/>
      <c r="E493" s="182"/>
      <c r="F493" s="605">
        <f t="shared" si="9"/>
        <v>0</v>
      </c>
    </row>
    <row r="494" spans="1:6" ht="12.75">
      <c r="A494" s="357" t="s">
        <v>18</v>
      </c>
      <c r="B494" s="333" t="s">
        <v>104</v>
      </c>
      <c r="C494" s="15"/>
      <c r="D494" s="457"/>
      <c r="E494" s="188"/>
      <c r="F494" s="605">
        <f t="shared" si="9"/>
        <v>0</v>
      </c>
    </row>
    <row r="495" spans="1:6" ht="12.75">
      <c r="A495" s="334" t="s">
        <v>64</v>
      </c>
      <c r="B495" s="335" t="s">
        <v>219</v>
      </c>
      <c r="C495" s="16">
        <v>918.93</v>
      </c>
      <c r="D495" s="457" t="s">
        <v>6</v>
      </c>
      <c r="E495" s="183"/>
      <c r="F495" s="605">
        <f t="shared" si="9"/>
        <v>0</v>
      </c>
    </row>
    <row r="496" spans="1:6" ht="12.75">
      <c r="A496" s="334" t="s">
        <v>65</v>
      </c>
      <c r="B496" s="335" t="s">
        <v>220</v>
      </c>
      <c r="C496" s="16">
        <v>410.7</v>
      </c>
      <c r="D496" s="457" t="s">
        <v>6</v>
      </c>
      <c r="E496" s="183"/>
      <c r="F496" s="605">
        <f t="shared" si="9"/>
        <v>0</v>
      </c>
    </row>
    <row r="497" spans="1:6" ht="12.75">
      <c r="A497" s="334" t="s">
        <v>66</v>
      </c>
      <c r="B497" s="335" t="s">
        <v>221</v>
      </c>
      <c r="C497" s="16">
        <v>3744.69</v>
      </c>
      <c r="D497" s="457" t="s">
        <v>6</v>
      </c>
      <c r="E497" s="183"/>
      <c r="F497" s="605">
        <f t="shared" si="9"/>
        <v>0</v>
      </c>
    </row>
    <row r="498" spans="1:6" ht="12.75">
      <c r="A498" s="334" t="s">
        <v>67</v>
      </c>
      <c r="B498" s="335" t="s">
        <v>222</v>
      </c>
      <c r="C498" s="16">
        <v>14140</v>
      </c>
      <c r="D498" s="457" t="s">
        <v>6</v>
      </c>
      <c r="E498" s="183"/>
      <c r="F498" s="605">
        <f t="shared" si="9"/>
        <v>0</v>
      </c>
    </row>
    <row r="499" spans="1:6" ht="12.75">
      <c r="A499" s="334" t="s">
        <v>68</v>
      </c>
      <c r="B499" s="335" t="s">
        <v>223</v>
      </c>
      <c r="C499" s="351">
        <v>12358.34</v>
      </c>
      <c r="D499" s="457" t="s">
        <v>6</v>
      </c>
      <c r="E499" s="183"/>
      <c r="F499" s="605">
        <f t="shared" si="9"/>
        <v>0</v>
      </c>
    </row>
    <row r="500" spans="1:6" ht="12.75">
      <c r="A500" s="547"/>
      <c r="B500" s="335"/>
      <c r="C500" s="351"/>
      <c r="D500" s="16"/>
      <c r="E500" s="182"/>
      <c r="F500" s="605">
        <f t="shared" si="9"/>
        <v>0</v>
      </c>
    </row>
    <row r="501" spans="1:6" ht="12.75">
      <c r="A501" s="548">
        <v>5</v>
      </c>
      <c r="B501" s="333" t="s">
        <v>105</v>
      </c>
      <c r="C501" s="351"/>
      <c r="D501" s="16"/>
      <c r="E501" s="188"/>
      <c r="F501" s="605">
        <f t="shared" si="9"/>
        <v>0</v>
      </c>
    </row>
    <row r="502" spans="1:6" ht="12.75">
      <c r="A502" s="334" t="s">
        <v>69</v>
      </c>
      <c r="B502" s="335" t="s">
        <v>159</v>
      </c>
      <c r="C502" s="17">
        <v>1</v>
      </c>
      <c r="D502" s="549" t="s">
        <v>37</v>
      </c>
      <c r="E502" s="134"/>
      <c r="F502" s="605">
        <f t="shared" si="9"/>
        <v>0</v>
      </c>
    </row>
    <row r="503" spans="1:6" ht="12.75">
      <c r="A503" s="334" t="s">
        <v>70</v>
      </c>
      <c r="B503" s="335" t="s">
        <v>160</v>
      </c>
      <c r="C503" s="17">
        <v>1</v>
      </c>
      <c r="D503" s="549" t="s">
        <v>37</v>
      </c>
      <c r="E503" s="134"/>
      <c r="F503" s="605">
        <f t="shared" si="9"/>
        <v>0</v>
      </c>
    </row>
    <row r="504" spans="1:6" ht="12.75">
      <c r="A504" s="334" t="s">
        <v>71</v>
      </c>
      <c r="B504" s="335" t="s">
        <v>161</v>
      </c>
      <c r="C504" s="17">
        <v>1</v>
      </c>
      <c r="D504" s="549" t="s">
        <v>37</v>
      </c>
      <c r="E504" s="134"/>
      <c r="F504" s="605">
        <f t="shared" si="9"/>
        <v>0</v>
      </c>
    </row>
    <row r="505" spans="1:6" ht="12.75">
      <c r="A505" s="334" t="s">
        <v>72</v>
      </c>
      <c r="B505" s="335" t="s">
        <v>162</v>
      </c>
      <c r="C505" s="17">
        <v>1</v>
      </c>
      <c r="D505" s="549" t="s">
        <v>37</v>
      </c>
      <c r="E505" s="134"/>
      <c r="F505" s="605">
        <f t="shared" si="9"/>
        <v>0</v>
      </c>
    </row>
    <row r="506" spans="1:6" ht="12.75">
      <c r="A506" s="334" t="s">
        <v>73</v>
      </c>
      <c r="B506" s="335" t="s">
        <v>163</v>
      </c>
      <c r="C506" s="17">
        <v>3</v>
      </c>
      <c r="D506" s="549" t="s">
        <v>37</v>
      </c>
      <c r="E506" s="134"/>
      <c r="F506" s="605">
        <f t="shared" si="9"/>
        <v>0</v>
      </c>
    </row>
    <row r="507" spans="1:6" ht="12.75">
      <c r="A507" s="334" t="s">
        <v>74</v>
      </c>
      <c r="B507" s="335" t="s">
        <v>164</v>
      </c>
      <c r="C507" s="17">
        <v>1</v>
      </c>
      <c r="D507" s="549" t="s">
        <v>37</v>
      </c>
      <c r="E507" s="134"/>
      <c r="F507" s="605">
        <f t="shared" si="9"/>
        <v>0</v>
      </c>
    </row>
    <row r="508" spans="1:6" ht="12.75">
      <c r="A508" s="334" t="s">
        <v>75</v>
      </c>
      <c r="B508" s="335" t="s">
        <v>165</v>
      </c>
      <c r="C508" s="17">
        <v>6</v>
      </c>
      <c r="D508" s="549" t="s">
        <v>37</v>
      </c>
      <c r="E508" s="134"/>
      <c r="F508" s="605">
        <f t="shared" si="9"/>
        <v>0</v>
      </c>
    </row>
    <row r="509" spans="1:6" ht="12.75">
      <c r="A509" s="334" t="s">
        <v>76</v>
      </c>
      <c r="B509" s="335" t="s">
        <v>166</v>
      </c>
      <c r="C509" s="17">
        <v>1</v>
      </c>
      <c r="D509" s="549" t="s">
        <v>37</v>
      </c>
      <c r="E509" s="134"/>
      <c r="F509" s="605">
        <f t="shared" si="9"/>
        <v>0</v>
      </c>
    </row>
    <row r="510" spans="1:6" ht="12.75">
      <c r="A510" s="334" t="s">
        <v>77</v>
      </c>
      <c r="B510" s="335" t="s">
        <v>167</v>
      </c>
      <c r="C510" s="17">
        <v>4</v>
      </c>
      <c r="D510" s="549" t="s">
        <v>37</v>
      </c>
      <c r="E510" s="134"/>
      <c r="F510" s="605">
        <f t="shared" si="9"/>
        <v>0</v>
      </c>
    </row>
    <row r="511" spans="1:6" ht="12.75">
      <c r="A511" s="334" t="s">
        <v>78</v>
      </c>
      <c r="B511" s="335" t="s">
        <v>129</v>
      </c>
      <c r="C511" s="17">
        <v>6</v>
      </c>
      <c r="D511" s="549" t="s">
        <v>37</v>
      </c>
      <c r="E511" s="134"/>
      <c r="F511" s="605">
        <f t="shared" si="9"/>
        <v>0</v>
      </c>
    </row>
    <row r="512" spans="1:6" ht="12.75">
      <c r="A512" s="334" t="s">
        <v>79</v>
      </c>
      <c r="B512" s="335" t="s">
        <v>128</v>
      </c>
      <c r="C512" s="17">
        <v>5</v>
      </c>
      <c r="D512" s="549" t="s">
        <v>37</v>
      </c>
      <c r="E512" s="134"/>
      <c r="F512" s="605">
        <f t="shared" si="9"/>
        <v>0</v>
      </c>
    </row>
    <row r="513" spans="1:6" ht="12.75">
      <c r="A513" s="334" t="s">
        <v>80</v>
      </c>
      <c r="B513" s="335" t="s">
        <v>127</v>
      </c>
      <c r="C513" s="17">
        <v>21</v>
      </c>
      <c r="D513" s="549" t="s">
        <v>37</v>
      </c>
      <c r="E513" s="134"/>
      <c r="F513" s="605">
        <f t="shared" si="9"/>
        <v>0</v>
      </c>
    </row>
    <row r="514" spans="1:6" ht="12.75">
      <c r="A514" s="334" t="s">
        <v>174</v>
      </c>
      <c r="B514" s="335" t="s">
        <v>130</v>
      </c>
      <c r="C514" s="17">
        <v>54</v>
      </c>
      <c r="D514" s="549" t="s">
        <v>37</v>
      </c>
      <c r="E514" s="134"/>
      <c r="F514" s="605">
        <f t="shared" si="9"/>
        <v>0</v>
      </c>
    </row>
    <row r="515" spans="1:6" ht="12.75">
      <c r="A515" s="334" t="s">
        <v>175</v>
      </c>
      <c r="B515" s="335" t="s">
        <v>131</v>
      </c>
      <c r="C515" s="17">
        <v>9</v>
      </c>
      <c r="D515" s="549" t="s">
        <v>37</v>
      </c>
      <c r="E515" s="134"/>
      <c r="F515" s="605">
        <f t="shared" si="9"/>
        <v>0</v>
      </c>
    </row>
    <row r="516" spans="1:6" ht="12.75">
      <c r="A516" s="334" t="s">
        <v>176</v>
      </c>
      <c r="B516" s="335" t="s">
        <v>132</v>
      </c>
      <c r="C516" s="17">
        <v>52</v>
      </c>
      <c r="D516" s="549" t="s">
        <v>37</v>
      </c>
      <c r="E516" s="134"/>
      <c r="F516" s="605">
        <f t="shared" si="9"/>
        <v>0</v>
      </c>
    </row>
    <row r="517" spans="1:6" ht="12.75">
      <c r="A517" s="334" t="s">
        <v>177</v>
      </c>
      <c r="B517" s="335" t="s">
        <v>138</v>
      </c>
      <c r="C517" s="17">
        <v>2</v>
      </c>
      <c r="D517" s="549" t="s">
        <v>37</v>
      </c>
      <c r="E517" s="134"/>
      <c r="F517" s="605">
        <f t="shared" si="9"/>
        <v>0</v>
      </c>
    </row>
    <row r="518" spans="1:6" ht="12.75">
      <c r="A518" s="334" t="s">
        <v>81</v>
      </c>
      <c r="B518" s="335" t="s">
        <v>139</v>
      </c>
      <c r="C518" s="17">
        <v>1</v>
      </c>
      <c r="D518" s="549" t="s">
        <v>37</v>
      </c>
      <c r="E518" s="134"/>
      <c r="F518" s="605">
        <f t="shared" si="9"/>
        <v>0</v>
      </c>
    </row>
    <row r="519" spans="1:6" ht="12.75">
      <c r="A519" s="334" t="s">
        <v>178</v>
      </c>
      <c r="B519" s="335" t="s">
        <v>140</v>
      </c>
      <c r="C519" s="17">
        <v>1</v>
      </c>
      <c r="D519" s="549" t="s">
        <v>37</v>
      </c>
      <c r="E519" s="134"/>
      <c r="F519" s="605">
        <f t="shared" si="9"/>
        <v>0</v>
      </c>
    </row>
    <row r="520" spans="1:6" ht="12.75">
      <c r="A520" s="334" t="s">
        <v>179</v>
      </c>
      <c r="B520" s="335" t="s">
        <v>157</v>
      </c>
      <c r="C520" s="17">
        <v>2</v>
      </c>
      <c r="D520" s="549" t="s">
        <v>37</v>
      </c>
      <c r="E520" s="134"/>
      <c r="F520" s="605">
        <f t="shared" si="9"/>
        <v>0</v>
      </c>
    </row>
    <row r="521" spans="1:6" ht="12.75">
      <c r="A521" s="334" t="s">
        <v>180</v>
      </c>
      <c r="B521" s="335" t="s">
        <v>156</v>
      </c>
      <c r="C521" s="17">
        <v>2</v>
      </c>
      <c r="D521" s="549" t="s">
        <v>37</v>
      </c>
      <c r="E521" s="134"/>
      <c r="F521" s="605">
        <f t="shared" si="9"/>
        <v>0</v>
      </c>
    </row>
    <row r="522" spans="1:6" ht="12.75">
      <c r="A522" s="334" t="s">
        <v>181</v>
      </c>
      <c r="B522" s="335" t="s">
        <v>148</v>
      </c>
      <c r="C522" s="17">
        <v>2</v>
      </c>
      <c r="D522" s="549" t="s">
        <v>37</v>
      </c>
      <c r="E522" s="134"/>
      <c r="F522" s="605">
        <f t="shared" si="9"/>
        <v>0</v>
      </c>
    </row>
    <row r="523" spans="1:6" ht="12.75">
      <c r="A523" s="550" t="s">
        <v>182</v>
      </c>
      <c r="B523" s="551" t="s">
        <v>149</v>
      </c>
      <c r="C523" s="60">
        <v>3</v>
      </c>
      <c r="D523" s="552" t="s">
        <v>37</v>
      </c>
      <c r="E523" s="134"/>
      <c r="F523" s="605">
        <f t="shared" si="9"/>
        <v>0</v>
      </c>
    </row>
    <row r="524" spans="1:6" ht="12.75">
      <c r="A524" s="334" t="s">
        <v>183</v>
      </c>
      <c r="B524" s="335" t="s">
        <v>150</v>
      </c>
      <c r="C524" s="17">
        <v>3</v>
      </c>
      <c r="D524" s="549" t="s">
        <v>37</v>
      </c>
      <c r="E524" s="134"/>
      <c r="F524" s="605">
        <f t="shared" si="9"/>
        <v>0</v>
      </c>
    </row>
    <row r="525" spans="1:6" ht="12.75">
      <c r="A525" s="334" t="s">
        <v>82</v>
      </c>
      <c r="B525" s="335" t="s">
        <v>151</v>
      </c>
      <c r="C525" s="17">
        <v>13</v>
      </c>
      <c r="D525" s="549" t="s">
        <v>37</v>
      </c>
      <c r="E525" s="134"/>
      <c r="F525" s="605">
        <f t="shared" si="9"/>
        <v>0</v>
      </c>
    </row>
    <row r="526" spans="1:6" ht="12.75">
      <c r="A526" s="334" t="s">
        <v>184</v>
      </c>
      <c r="B526" s="335" t="s">
        <v>152</v>
      </c>
      <c r="C526" s="17">
        <v>17</v>
      </c>
      <c r="D526" s="549" t="s">
        <v>37</v>
      </c>
      <c r="E526" s="134"/>
      <c r="F526" s="605">
        <f t="shared" si="9"/>
        <v>0</v>
      </c>
    </row>
    <row r="527" spans="1:6" ht="12.75">
      <c r="A527" s="334" t="s">
        <v>185</v>
      </c>
      <c r="B527" s="335" t="s">
        <v>154</v>
      </c>
      <c r="C527" s="17">
        <v>85</v>
      </c>
      <c r="D527" s="549" t="s">
        <v>37</v>
      </c>
      <c r="E527" s="134"/>
      <c r="F527" s="605">
        <f t="shared" si="9"/>
        <v>0</v>
      </c>
    </row>
    <row r="528" spans="1:6" ht="12.75">
      <c r="A528" s="334" t="s">
        <v>186</v>
      </c>
      <c r="B528" s="335" t="s">
        <v>155</v>
      </c>
      <c r="C528" s="17">
        <v>21</v>
      </c>
      <c r="D528" s="549" t="s">
        <v>37</v>
      </c>
      <c r="E528" s="134"/>
      <c r="F528" s="605">
        <f aca="true" t="shared" si="10" ref="F528:F585">+C528*E528</f>
        <v>0</v>
      </c>
    </row>
    <row r="529" spans="1:6" ht="12.75">
      <c r="A529" s="334" t="s">
        <v>83</v>
      </c>
      <c r="B529" s="335" t="s">
        <v>133</v>
      </c>
      <c r="C529" s="17">
        <v>1</v>
      </c>
      <c r="D529" s="549" t="s">
        <v>37</v>
      </c>
      <c r="E529" s="134"/>
      <c r="F529" s="605">
        <f t="shared" si="10"/>
        <v>0</v>
      </c>
    </row>
    <row r="530" spans="1:6" ht="12.75" customHeight="1">
      <c r="A530" s="334" t="s">
        <v>187</v>
      </c>
      <c r="B530" s="335" t="s">
        <v>134</v>
      </c>
      <c r="C530" s="17">
        <v>2</v>
      </c>
      <c r="D530" s="549" t="s">
        <v>37</v>
      </c>
      <c r="E530" s="134"/>
      <c r="F530" s="605">
        <f t="shared" si="10"/>
        <v>0</v>
      </c>
    </row>
    <row r="531" spans="1:6" ht="14.25">
      <c r="A531" s="334" t="s">
        <v>188</v>
      </c>
      <c r="B531" s="335" t="s">
        <v>171</v>
      </c>
      <c r="C531" s="17">
        <v>32</v>
      </c>
      <c r="D531" s="549" t="s">
        <v>37</v>
      </c>
      <c r="E531" s="134"/>
      <c r="F531" s="605">
        <f t="shared" si="10"/>
        <v>0</v>
      </c>
    </row>
    <row r="532" spans="1:6" ht="12.75">
      <c r="A532" s="334" t="s">
        <v>189</v>
      </c>
      <c r="B532" s="335" t="s">
        <v>158</v>
      </c>
      <c r="C532" s="17">
        <v>8</v>
      </c>
      <c r="D532" s="549" t="s">
        <v>37</v>
      </c>
      <c r="E532" s="134"/>
      <c r="F532" s="605">
        <f t="shared" si="10"/>
        <v>0</v>
      </c>
    </row>
    <row r="533" spans="1:6" ht="12.75">
      <c r="A533" s="334" t="s">
        <v>190</v>
      </c>
      <c r="B533" s="335" t="s">
        <v>141</v>
      </c>
      <c r="C533" s="17">
        <v>2</v>
      </c>
      <c r="D533" s="549" t="s">
        <v>37</v>
      </c>
      <c r="E533" s="134"/>
      <c r="F533" s="605">
        <f t="shared" si="10"/>
        <v>0</v>
      </c>
    </row>
    <row r="534" spans="1:6" ht="12.75">
      <c r="A534" s="334" t="s">
        <v>191</v>
      </c>
      <c r="B534" s="335" t="s">
        <v>142</v>
      </c>
      <c r="C534" s="17">
        <v>1</v>
      </c>
      <c r="D534" s="549" t="s">
        <v>37</v>
      </c>
      <c r="E534" s="134"/>
      <c r="F534" s="605">
        <f t="shared" si="10"/>
        <v>0</v>
      </c>
    </row>
    <row r="535" spans="1:6" ht="12.75">
      <c r="A535" s="334" t="s">
        <v>192</v>
      </c>
      <c r="B535" s="335" t="s">
        <v>143</v>
      </c>
      <c r="C535" s="17">
        <v>3</v>
      </c>
      <c r="D535" s="549" t="s">
        <v>37</v>
      </c>
      <c r="E535" s="134"/>
      <c r="F535" s="605">
        <f t="shared" si="10"/>
        <v>0</v>
      </c>
    </row>
    <row r="536" spans="1:6" ht="12.75">
      <c r="A536" s="334" t="s">
        <v>84</v>
      </c>
      <c r="B536" s="335" t="s">
        <v>144</v>
      </c>
      <c r="C536" s="17">
        <v>1</v>
      </c>
      <c r="D536" s="549" t="s">
        <v>37</v>
      </c>
      <c r="E536" s="134"/>
      <c r="F536" s="605">
        <f t="shared" si="10"/>
        <v>0</v>
      </c>
    </row>
    <row r="537" spans="1:6" ht="12.75">
      <c r="A537" s="334" t="s">
        <v>85</v>
      </c>
      <c r="B537" s="335" t="s">
        <v>145</v>
      </c>
      <c r="C537" s="17">
        <v>2</v>
      </c>
      <c r="D537" s="549" t="s">
        <v>37</v>
      </c>
      <c r="E537" s="134"/>
      <c r="F537" s="605">
        <f t="shared" si="10"/>
        <v>0</v>
      </c>
    </row>
    <row r="538" spans="1:6" ht="12.75">
      <c r="A538" s="334" t="s">
        <v>86</v>
      </c>
      <c r="B538" s="335" t="s">
        <v>146</v>
      </c>
      <c r="C538" s="17">
        <v>6</v>
      </c>
      <c r="D538" s="549" t="s">
        <v>37</v>
      </c>
      <c r="E538" s="134"/>
      <c r="F538" s="605">
        <f t="shared" si="10"/>
        <v>0</v>
      </c>
    </row>
    <row r="539" spans="1:6" ht="12.75">
      <c r="A539" s="334" t="s">
        <v>87</v>
      </c>
      <c r="B539" s="335" t="s">
        <v>147</v>
      </c>
      <c r="C539" s="17">
        <v>7</v>
      </c>
      <c r="D539" s="549" t="s">
        <v>37</v>
      </c>
      <c r="E539" s="134"/>
      <c r="F539" s="605">
        <f t="shared" si="10"/>
        <v>0</v>
      </c>
    </row>
    <row r="540" spans="1:6" ht="12.75">
      <c r="A540" s="334" t="s">
        <v>88</v>
      </c>
      <c r="B540" s="335" t="s">
        <v>168</v>
      </c>
      <c r="C540" s="17">
        <v>25</v>
      </c>
      <c r="D540" s="549" t="s">
        <v>37</v>
      </c>
      <c r="E540" s="134"/>
      <c r="F540" s="605">
        <f t="shared" si="10"/>
        <v>0</v>
      </c>
    </row>
    <row r="541" spans="1:6" ht="12.75">
      <c r="A541" s="334" t="s">
        <v>193</v>
      </c>
      <c r="B541" s="335" t="s">
        <v>172</v>
      </c>
      <c r="C541" s="17">
        <v>18</v>
      </c>
      <c r="D541" s="549" t="s">
        <v>37</v>
      </c>
      <c r="E541" s="134"/>
      <c r="F541" s="605">
        <f t="shared" si="10"/>
        <v>0</v>
      </c>
    </row>
    <row r="542" spans="1:6" ht="12.75">
      <c r="A542" s="334" t="s">
        <v>194</v>
      </c>
      <c r="B542" s="335" t="s">
        <v>173</v>
      </c>
      <c r="C542" s="17">
        <v>44</v>
      </c>
      <c r="D542" s="549" t="s">
        <v>37</v>
      </c>
      <c r="E542" s="134"/>
      <c r="F542" s="605">
        <f t="shared" si="10"/>
        <v>0</v>
      </c>
    </row>
    <row r="543" spans="1:6" ht="12.75">
      <c r="A543" s="334" t="s">
        <v>195</v>
      </c>
      <c r="B543" s="335" t="s">
        <v>106</v>
      </c>
      <c r="C543" s="17">
        <v>47</v>
      </c>
      <c r="D543" s="549" t="s">
        <v>40</v>
      </c>
      <c r="E543" s="183"/>
      <c r="F543" s="605">
        <f t="shared" si="10"/>
        <v>0</v>
      </c>
    </row>
    <row r="544" spans="1:6" ht="12.75">
      <c r="A544" s="547"/>
      <c r="B544" s="553"/>
      <c r="C544" s="351"/>
      <c r="D544" s="437"/>
      <c r="E544" s="188"/>
      <c r="F544" s="605">
        <f t="shared" si="10"/>
        <v>0</v>
      </c>
    </row>
    <row r="545" spans="1:6" ht="12.75">
      <c r="A545" s="548">
        <v>6</v>
      </c>
      <c r="B545" s="554" t="s">
        <v>153</v>
      </c>
      <c r="C545" s="351"/>
      <c r="D545" s="437"/>
      <c r="E545" s="188"/>
      <c r="F545" s="605">
        <f t="shared" si="10"/>
        <v>0</v>
      </c>
    </row>
    <row r="546" spans="1:6" ht="12.75">
      <c r="A546" s="547">
        <v>6.1</v>
      </c>
      <c r="B546" s="335" t="s">
        <v>135</v>
      </c>
      <c r="C546" s="17">
        <v>30</v>
      </c>
      <c r="D546" s="549" t="s">
        <v>37</v>
      </c>
      <c r="E546" s="134"/>
      <c r="F546" s="605">
        <f t="shared" si="10"/>
        <v>0</v>
      </c>
    </row>
    <row r="547" spans="1:6" ht="12.75">
      <c r="A547" s="547">
        <v>6.2</v>
      </c>
      <c r="B547" s="335" t="s">
        <v>136</v>
      </c>
      <c r="C547" s="17">
        <v>19</v>
      </c>
      <c r="D547" s="549" t="s">
        <v>37</v>
      </c>
      <c r="E547" s="134"/>
      <c r="F547" s="605">
        <f t="shared" si="10"/>
        <v>0</v>
      </c>
    </row>
    <row r="548" spans="1:6" ht="12.75">
      <c r="A548" s="547">
        <v>6.3</v>
      </c>
      <c r="B548" s="335" t="s">
        <v>137</v>
      </c>
      <c r="C548" s="17">
        <v>126</v>
      </c>
      <c r="D548" s="549" t="s">
        <v>37</v>
      </c>
      <c r="E548" s="134"/>
      <c r="F548" s="605">
        <f t="shared" si="10"/>
        <v>0</v>
      </c>
    </row>
    <row r="549" spans="1:6" ht="12.75">
      <c r="A549" s="547">
        <v>6.4</v>
      </c>
      <c r="B549" s="335" t="s">
        <v>169</v>
      </c>
      <c r="C549" s="17">
        <v>18</v>
      </c>
      <c r="D549" s="549" t="s">
        <v>37</v>
      </c>
      <c r="E549" s="134"/>
      <c r="F549" s="605">
        <f t="shared" si="10"/>
        <v>0</v>
      </c>
    </row>
    <row r="550" spans="1:6" ht="12.75">
      <c r="A550" s="547">
        <v>6.5</v>
      </c>
      <c r="B550" s="335" t="s">
        <v>170</v>
      </c>
      <c r="C550" s="17">
        <v>21</v>
      </c>
      <c r="D550" s="549" t="s">
        <v>37</v>
      </c>
      <c r="E550" s="134"/>
      <c r="F550" s="605">
        <f t="shared" si="10"/>
        <v>0</v>
      </c>
    </row>
    <row r="551" spans="1:6" ht="12.75">
      <c r="A551" s="547"/>
      <c r="B551" s="553"/>
      <c r="C551" s="351"/>
      <c r="D551" s="437"/>
      <c r="E551" s="188"/>
      <c r="F551" s="605">
        <f t="shared" si="10"/>
        <v>0</v>
      </c>
    </row>
    <row r="552" spans="1:6" ht="12.75">
      <c r="A552" s="548">
        <v>7</v>
      </c>
      <c r="B552" s="333" t="s">
        <v>89</v>
      </c>
      <c r="C552" s="321"/>
      <c r="D552" s="335"/>
      <c r="E552" s="121"/>
      <c r="F552" s="605">
        <f t="shared" si="10"/>
        <v>0</v>
      </c>
    </row>
    <row r="553" spans="1:6" ht="12.75">
      <c r="A553" s="547">
        <v>7.1</v>
      </c>
      <c r="B553" s="335" t="s">
        <v>107</v>
      </c>
      <c r="C553" s="351">
        <v>4</v>
      </c>
      <c r="D553" s="437" t="s">
        <v>37</v>
      </c>
      <c r="E553" s="183"/>
      <c r="F553" s="605">
        <f t="shared" si="10"/>
        <v>0</v>
      </c>
    </row>
    <row r="554" spans="1:6" ht="12.75">
      <c r="A554" s="547"/>
      <c r="B554" s="553"/>
      <c r="C554" s="351"/>
      <c r="D554" s="437"/>
      <c r="E554" s="188"/>
      <c r="F554" s="605">
        <f t="shared" si="10"/>
        <v>0</v>
      </c>
    </row>
    <row r="555" spans="1:6" ht="26.25">
      <c r="A555" s="548">
        <v>8</v>
      </c>
      <c r="B555" s="333" t="s">
        <v>108</v>
      </c>
      <c r="C555" s="321"/>
      <c r="D555" s="335"/>
      <c r="E555" s="121"/>
      <c r="F555" s="605">
        <f t="shared" si="10"/>
        <v>0</v>
      </c>
    </row>
    <row r="556" spans="1:6" ht="52.5" customHeight="1">
      <c r="A556" s="547">
        <v>8.1</v>
      </c>
      <c r="B556" s="335" t="s">
        <v>196</v>
      </c>
      <c r="C556" s="351">
        <v>6</v>
      </c>
      <c r="D556" s="437" t="s">
        <v>37</v>
      </c>
      <c r="E556" s="183"/>
      <c r="F556" s="605">
        <f t="shared" si="10"/>
        <v>0</v>
      </c>
    </row>
    <row r="557" spans="1:6" ht="52.5" customHeight="1">
      <c r="A557" s="547">
        <v>8.2</v>
      </c>
      <c r="B557" s="335" t="s">
        <v>197</v>
      </c>
      <c r="C557" s="351">
        <v>4</v>
      </c>
      <c r="D557" s="437" t="s">
        <v>37</v>
      </c>
      <c r="E557" s="183"/>
      <c r="F557" s="605">
        <f t="shared" si="10"/>
        <v>0</v>
      </c>
    </row>
    <row r="558" spans="1:6" ht="53.25" customHeight="1">
      <c r="A558" s="547">
        <v>8.3</v>
      </c>
      <c r="B558" s="335" t="s">
        <v>198</v>
      </c>
      <c r="C558" s="351">
        <v>4</v>
      </c>
      <c r="D558" s="437" t="s">
        <v>37</v>
      </c>
      <c r="E558" s="183"/>
      <c r="F558" s="605">
        <f t="shared" si="10"/>
        <v>0</v>
      </c>
    </row>
    <row r="559" spans="1:6" ht="52.5" customHeight="1">
      <c r="A559" s="555">
        <v>8.4</v>
      </c>
      <c r="B559" s="551" t="s">
        <v>199</v>
      </c>
      <c r="C559" s="556">
        <v>2</v>
      </c>
      <c r="D559" s="557" t="s">
        <v>37</v>
      </c>
      <c r="E559" s="189"/>
      <c r="F559" s="605">
        <f t="shared" si="10"/>
        <v>0</v>
      </c>
    </row>
    <row r="560" spans="1:6" ht="54.75" customHeight="1">
      <c r="A560" s="547">
        <v>8.5</v>
      </c>
      <c r="B560" s="335" t="s">
        <v>200</v>
      </c>
      <c r="C560" s="351">
        <v>1</v>
      </c>
      <c r="D560" s="437" t="s">
        <v>37</v>
      </c>
      <c r="E560" s="183"/>
      <c r="F560" s="605">
        <f t="shared" si="10"/>
        <v>0</v>
      </c>
    </row>
    <row r="561" spans="1:6" ht="39">
      <c r="A561" s="547">
        <v>8.6</v>
      </c>
      <c r="B561" s="335" t="s">
        <v>201</v>
      </c>
      <c r="C561" s="351">
        <v>1</v>
      </c>
      <c r="D561" s="437" t="s">
        <v>37</v>
      </c>
      <c r="E561" s="183"/>
      <c r="F561" s="605">
        <f t="shared" si="10"/>
        <v>0</v>
      </c>
    </row>
    <row r="562" spans="1:6" ht="39">
      <c r="A562" s="547">
        <v>8.7</v>
      </c>
      <c r="B562" s="335" t="s">
        <v>202</v>
      </c>
      <c r="C562" s="351">
        <v>5</v>
      </c>
      <c r="D562" s="437" t="s">
        <v>37</v>
      </c>
      <c r="E562" s="183"/>
      <c r="F562" s="605">
        <f t="shared" si="10"/>
        <v>0</v>
      </c>
    </row>
    <row r="563" spans="1:6" ht="12.75">
      <c r="A563" s="547">
        <v>8.8</v>
      </c>
      <c r="B563" s="335" t="s">
        <v>109</v>
      </c>
      <c r="C563" s="351">
        <v>6</v>
      </c>
      <c r="D563" s="437" t="s">
        <v>37</v>
      </c>
      <c r="E563" s="183"/>
      <c r="F563" s="605">
        <f t="shared" si="10"/>
        <v>0</v>
      </c>
    </row>
    <row r="564" spans="1:6" ht="12.75">
      <c r="A564" s="547">
        <v>8.9</v>
      </c>
      <c r="B564" s="335" t="s">
        <v>110</v>
      </c>
      <c r="C564" s="351">
        <v>17</v>
      </c>
      <c r="D564" s="437" t="s">
        <v>37</v>
      </c>
      <c r="E564" s="183"/>
      <c r="F564" s="605">
        <f t="shared" si="10"/>
        <v>0</v>
      </c>
    </row>
    <row r="565" spans="1:6" ht="12.75">
      <c r="A565" s="558"/>
      <c r="B565" s="335"/>
      <c r="C565" s="540"/>
      <c r="D565" s="559"/>
      <c r="E565" s="190"/>
      <c r="F565" s="605">
        <f t="shared" si="10"/>
        <v>0</v>
      </c>
    </row>
    <row r="566" spans="1:6" ht="12.75">
      <c r="A566" s="560">
        <v>9</v>
      </c>
      <c r="B566" s="333" t="s">
        <v>203</v>
      </c>
      <c r="C566" s="216"/>
      <c r="D566" s="372"/>
      <c r="E566" s="89"/>
      <c r="F566" s="605">
        <f t="shared" si="10"/>
        <v>0</v>
      </c>
    </row>
    <row r="567" spans="1:6" ht="15">
      <c r="A567" s="216">
        <v>9.1</v>
      </c>
      <c r="B567" s="561" t="s">
        <v>576</v>
      </c>
      <c r="C567" s="351">
        <v>1350</v>
      </c>
      <c r="D567" s="437" t="s">
        <v>37</v>
      </c>
      <c r="E567" s="183"/>
      <c r="F567" s="605">
        <f t="shared" si="10"/>
        <v>0</v>
      </c>
    </row>
    <row r="568" spans="1:6" ht="12.75">
      <c r="A568" s="562">
        <v>9.2</v>
      </c>
      <c r="B568" s="561" t="s">
        <v>577</v>
      </c>
      <c r="C568" s="351">
        <v>900</v>
      </c>
      <c r="D568" s="437" t="s">
        <v>37</v>
      </c>
      <c r="E568" s="183"/>
      <c r="F568" s="605">
        <f t="shared" si="10"/>
        <v>0</v>
      </c>
    </row>
    <row r="569" spans="1:6" ht="12.75">
      <c r="A569" s="216"/>
      <c r="B569" s="372"/>
      <c r="C569" s="216"/>
      <c r="D569" s="372"/>
      <c r="E569" s="89"/>
      <c r="F569" s="605">
        <f t="shared" si="10"/>
        <v>0</v>
      </c>
    </row>
    <row r="570" spans="1:6" ht="12.75">
      <c r="A570" s="560">
        <v>10</v>
      </c>
      <c r="B570" s="563" t="s">
        <v>111</v>
      </c>
      <c r="C570" s="335"/>
      <c r="D570" s="335"/>
      <c r="E570" s="128"/>
      <c r="F570" s="605">
        <f t="shared" si="10"/>
        <v>0</v>
      </c>
    </row>
    <row r="571" spans="1:6" ht="12.75">
      <c r="A571" s="562">
        <v>10.1</v>
      </c>
      <c r="B571" s="335" t="s">
        <v>219</v>
      </c>
      <c r="C571" s="16">
        <v>918.93</v>
      </c>
      <c r="D571" s="457" t="s">
        <v>6</v>
      </c>
      <c r="E571" s="183"/>
      <c r="F571" s="605">
        <f t="shared" si="10"/>
        <v>0</v>
      </c>
    </row>
    <row r="572" spans="1:6" ht="12.75">
      <c r="A572" s="18">
        <v>10.2</v>
      </c>
      <c r="B572" s="335" t="s">
        <v>220</v>
      </c>
      <c r="C572" s="16">
        <v>410.7</v>
      </c>
      <c r="D572" s="457" t="s">
        <v>6</v>
      </c>
      <c r="E572" s="183"/>
      <c r="F572" s="605">
        <f t="shared" si="10"/>
        <v>0</v>
      </c>
    </row>
    <row r="573" spans="1:6" ht="12.75">
      <c r="A573" s="18">
        <v>10.3</v>
      </c>
      <c r="B573" s="335" t="s">
        <v>221</v>
      </c>
      <c r="C573" s="16">
        <v>3744.69</v>
      </c>
      <c r="D573" s="457" t="s">
        <v>6</v>
      </c>
      <c r="E573" s="183"/>
      <c r="F573" s="605">
        <f t="shared" si="10"/>
        <v>0</v>
      </c>
    </row>
    <row r="574" spans="1:6" ht="12.75">
      <c r="A574" s="562">
        <v>11.1</v>
      </c>
      <c r="B574" s="335" t="s">
        <v>222</v>
      </c>
      <c r="C574" s="16">
        <v>14140</v>
      </c>
      <c r="D574" s="457" t="s">
        <v>6</v>
      </c>
      <c r="E574" s="183"/>
      <c r="F574" s="605">
        <f t="shared" si="10"/>
        <v>0</v>
      </c>
    </row>
    <row r="575" spans="1:6" ht="12.75">
      <c r="A575" s="18">
        <v>10.4</v>
      </c>
      <c r="B575" s="335" t="s">
        <v>223</v>
      </c>
      <c r="C575" s="16">
        <v>12358.34</v>
      </c>
      <c r="D575" s="564" t="s">
        <v>6</v>
      </c>
      <c r="E575" s="20"/>
      <c r="F575" s="605">
        <f t="shared" si="10"/>
        <v>0</v>
      </c>
    </row>
    <row r="576" spans="1:6" ht="12.75">
      <c r="A576" s="19"/>
      <c r="B576" s="335"/>
      <c r="C576" s="16"/>
      <c r="D576" s="564"/>
      <c r="E576" s="21"/>
      <c r="F576" s="605">
        <f t="shared" si="10"/>
        <v>0</v>
      </c>
    </row>
    <row r="577" spans="1:6" ht="12.75">
      <c r="A577" s="22">
        <v>11</v>
      </c>
      <c r="B577" s="563" t="s">
        <v>204</v>
      </c>
      <c r="C577" s="16"/>
      <c r="D577" s="564"/>
      <c r="E577" s="21"/>
      <c r="F577" s="605">
        <f t="shared" si="10"/>
        <v>0</v>
      </c>
    </row>
    <row r="578" spans="1:6" ht="39">
      <c r="A578" s="565">
        <v>11.1</v>
      </c>
      <c r="B578" s="335" t="s">
        <v>112</v>
      </c>
      <c r="C578" s="566">
        <v>31572.66</v>
      </c>
      <c r="D578" s="564" t="s">
        <v>6</v>
      </c>
      <c r="E578" s="191"/>
      <c r="F578" s="605">
        <f t="shared" si="10"/>
        <v>0</v>
      </c>
    </row>
    <row r="579" spans="1:6" ht="12.75">
      <c r="A579" s="567"/>
      <c r="B579" s="335"/>
      <c r="C579" s="566"/>
      <c r="D579" s="564"/>
      <c r="E579" s="191"/>
      <c r="F579" s="605">
        <f t="shared" si="10"/>
        <v>0</v>
      </c>
    </row>
    <row r="580" spans="1:6" ht="25.5">
      <c r="A580" s="335">
        <v>12</v>
      </c>
      <c r="B580" s="335" t="s">
        <v>113</v>
      </c>
      <c r="C580" s="351">
        <v>31572.66</v>
      </c>
      <c r="D580" s="568" t="s">
        <v>6</v>
      </c>
      <c r="E580" s="192"/>
      <c r="F580" s="605">
        <f t="shared" si="10"/>
        <v>0</v>
      </c>
    </row>
    <row r="581" spans="1:6" s="59" customFormat="1" ht="12.75">
      <c r="A581" s="569"/>
      <c r="B581" s="570" t="s">
        <v>498</v>
      </c>
      <c r="C581" s="571"/>
      <c r="D581" s="572"/>
      <c r="E581" s="193"/>
      <c r="F581" s="615">
        <f>SUM(F473:F580)</f>
        <v>0</v>
      </c>
    </row>
    <row r="582" spans="1:6" ht="12.75">
      <c r="A582" s="335"/>
      <c r="B582" s="335"/>
      <c r="C582" s="351"/>
      <c r="D582" s="568"/>
      <c r="E582" s="192"/>
      <c r="F582" s="605"/>
    </row>
    <row r="583" spans="1:6" ht="12.75">
      <c r="A583" s="574" t="s">
        <v>499</v>
      </c>
      <c r="B583" s="563" t="s">
        <v>19</v>
      </c>
      <c r="C583" s="351"/>
      <c r="D583" s="568"/>
      <c r="E583" s="192"/>
      <c r="F583" s="605">
        <f t="shared" si="10"/>
        <v>0</v>
      </c>
    </row>
    <row r="584" spans="1:6" ht="38.25" customHeight="1">
      <c r="A584" s="372">
        <v>1</v>
      </c>
      <c r="B584" s="335" t="s">
        <v>578</v>
      </c>
      <c r="C584" s="245">
        <v>6</v>
      </c>
      <c r="D584" s="294" t="s">
        <v>37</v>
      </c>
      <c r="E584" s="102"/>
      <c r="F584" s="605">
        <f t="shared" si="10"/>
        <v>0</v>
      </c>
    </row>
    <row r="585" spans="1:6" ht="26.25">
      <c r="A585" s="372">
        <v>2</v>
      </c>
      <c r="B585" s="335" t="s">
        <v>114</v>
      </c>
      <c r="C585" s="168"/>
      <c r="D585" s="575" t="s">
        <v>97</v>
      </c>
      <c r="E585" s="168"/>
      <c r="F585" s="605">
        <f t="shared" si="10"/>
        <v>0</v>
      </c>
    </row>
    <row r="586" spans="1:6" s="59" customFormat="1" ht="12.75">
      <c r="A586" s="569"/>
      <c r="B586" s="570" t="s">
        <v>500</v>
      </c>
      <c r="C586" s="571"/>
      <c r="D586" s="572"/>
      <c r="E586" s="573"/>
      <c r="F586" s="616">
        <f>SUM(F583:F585)</f>
        <v>0</v>
      </c>
    </row>
    <row r="587" spans="1:6" ht="12.75">
      <c r="A587" s="372"/>
      <c r="B587" s="335"/>
      <c r="C587" s="16"/>
      <c r="D587" s="575"/>
      <c r="E587" s="16"/>
      <c r="F587" s="617"/>
    </row>
    <row r="588" spans="1:6" s="59" customFormat="1" ht="12.75">
      <c r="A588" s="576"/>
      <c r="B588" s="577" t="s">
        <v>9</v>
      </c>
      <c r="C588" s="578"/>
      <c r="D588" s="579"/>
      <c r="E588" s="580"/>
      <c r="F588" s="618">
        <f>+F586+F581+F471+F432+F367+F304+F197+F171+F114+F65+F40+F17</f>
        <v>0</v>
      </c>
    </row>
    <row r="589" spans="1:6" s="59" customFormat="1" ht="12.75">
      <c r="A589" s="569"/>
      <c r="B589" s="581" t="s">
        <v>9</v>
      </c>
      <c r="C589" s="582"/>
      <c r="D589" s="582"/>
      <c r="E589" s="583"/>
      <c r="F589" s="619">
        <f>+F588</f>
        <v>0</v>
      </c>
    </row>
    <row r="590" spans="1:6" ht="12.75">
      <c r="A590" s="335"/>
      <c r="B590" s="574"/>
      <c r="C590" s="351"/>
      <c r="D590" s="335"/>
      <c r="E590" s="538"/>
      <c r="F590" s="620"/>
    </row>
    <row r="591" spans="1:6" ht="12.75">
      <c r="A591" s="335"/>
      <c r="B591" s="584" t="s">
        <v>4</v>
      </c>
      <c r="C591" s="351"/>
      <c r="D591" s="335"/>
      <c r="E591" s="538"/>
      <c r="F591" s="620"/>
    </row>
    <row r="592" spans="1:6" ht="12.75">
      <c r="A592" s="335"/>
      <c r="B592" s="585" t="s">
        <v>205</v>
      </c>
      <c r="C592" s="586">
        <v>0.04</v>
      </c>
      <c r="D592" s="335"/>
      <c r="E592" s="538"/>
      <c r="F592" s="620">
        <f>+$F$589*C592</f>
        <v>0</v>
      </c>
    </row>
    <row r="593" spans="1:6" ht="12.75">
      <c r="A593" s="335"/>
      <c r="B593" s="585" t="s">
        <v>206</v>
      </c>
      <c r="C593" s="586">
        <v>0.1</v>
      </c>
      <c r="D593" s="587"/>
      <c r="E593" s="538"/>
      <c r="F593" s="620">
        <f aca="true" t="shared" si="11" ref="F593:F603">+$F$589*C593</f>
        <v>0</v>
      </c>
    </row>
    <row r="594" spans="1:6" ht="12.75">
      <c r="A594" s="335"/>
      <c r="B594" s="585" t="s">
        <v>207</v>
      </c>
      <c r="C594" s="586">
        <v>0.04</v>
      </c>
      <c r="D594" s="587"/>
      <c r="E594" s="538"/>
      <c r="F594" s="620">
        <f t="shared" si="11"/>
        <v>0</v>
      </c>
    </row>
    <row r="595" spans="1:6" ht="12.75">
      <c r="A595" s="335"/>
      <c r="B595" s="585" t="s">
        <v>579</v>
      </c>
      <c r="C595" s="586">
        <v>0.05</v>
      </c>
      <c r="D595" s="587"/>
      <c r="E595" s="538"/>
      <c r="F595" s="620">
        <f t="shared" si="11"/>
        <v>0</v>
      </c>
    </row>
    <row r="596" spans="1:6" ht="12.75">
      <c r="A596" s="335"/>
      <c r="B596" s="585" t="s">
        <v>501</v>
      </c>
      <c r="C596" s="586">
        <v>0.05</v>
      </c>
      <c r="D596" s="587"/>
      <c r="E596" s="538"/>
      <c r="F596" s="620">
        <f t="shared" si="11"/>
        <v>0</v>
      </c>
    </row>
    <row r="597" spans="1:6" ht="12.75">
      <c r="A597" s="335"/>
      <c r="B597" s="585" t="s">
        <v>208</v>
      </c>
      <c r="C597" s="586">
        <v>0.04</v>
      </c>
      <c r="D597" s="587"/>
      <c r="E597" s="538"/>
      <c r="F597" s="620">
        <f t="shared" si="11"/>
        <v>0</v>
      </c>
    </row>
    <row r="598" spans="1:6" ht="12.75">
      <c r="A598" s="335"/>
      <c r="B598" s="585" t="s">
        <v>209</v>
      </c>
      <c r="C598" s="586">
        <v>0.01</v>
      </c>
      <c r="D598" s="587"/>
      <c r="E598" s="538"/>
      <c r="F598" s="620">
        <f t="shared" si="11"/>
        <v>0</v>
      </c>
    </row>
    <row r="599" spans="1:6" ht="26.25">
      <c r="A599" s="335"/>
      <c r="B599" s="585" t="s">
        <v>210</v>
      </c>
      <c r="C599" s="586">
        <v>0.03</v>
      </c>
      <c r="D599" s="587"/>
      <c r="E599" s="538"/>
      <c r="F599" s="620">
        <f t="shared" si="11"/>
        <v>0</v>
      </c>
    </row>
    <row r="600" spans="1:6" ht="12.75">
      <c r="A600" s="335"/>
      <c r="B600" s="588" t="s">
        <v>211</v>
      </c>
      <c r="C600" s="589">
        <v>0.001</v>
      </c>
      <c r="D600" s="590"/>
      <c r="E600" s="591"/>
      <c r="F600" s="620">
        <f t="shared" si="11"/>
        <v>0</v>
      </c>
    </row>
    <row r="601" spans="1:6" ht="12.75">
      <c r="A601" s="335"/>
      <c r="B601" s="592" t="s">
        <v>212</v>
      </c>
      <c r="C601" s="593">
        <v>0.18</v>
      </c>
      <c r="D601" s="594"/>
      <c r="E601" s="591"/>
      <c r="F601" s="620">
        <f>+$F$593*C601</f>
        <v>0</v>
      </c>
    </row>
    <row r="602" spans="1:6" ht="12.75">
      <c r="A602" s="595"/>
      <c r="B602" s="596" t="s">
        <v>580</v>
      </c>
      <c r="C602" s="597">
        <v>0.1</v>
      </c>
      <c r="D602" s="598"/>
      <c r="E602" s="599"/>
      <c r="F602" s="620">
        <f t="shared" si="11"/>
        <v>0</v>
      </c>
    </row>
    <row r="603" spans="1:6" ht="12.75">
      <c r="A603" s="595"/>
      <c r="B603" s="585" t="s">
        <v>213</v>
      </c>
      <c r="C603" s="586">
        <v>0.05</v>
      </c>
      <c r="D603" s="594"/>
      <c r="E603" s="591"/>
      <c r="F603" s="620">
        <f t="shared" si="11"/>
        <v>0</v>
      </c>
    </row>
    <row r="604" spans="1:6" ht="12.75">
      <c r="A604" s="335"/>
      <c r="B604" s="584" t="s">
        <v>0</v>
      </c>
      <c r="C604" s="587"/>
      <c r="D604" s="587"/>
      <c r="E604" s="538"/>
      <c r="F604" s="621">
        <f>SUM(F592:F603)</f>
        <v>0</v>
      </c>
    </row>
    <row r="605" spans="1:6" ht="12.75">
      <c r="A605" s="335"/>
      <c r="B605" s="584"/>
      <c r="C605" s="587"/>
      <c r="D605" s="587"/>
      <c r="E605" s="538"/>
      <c r="F605" s="622"/>
    </row>
    <row r="606" spans="1:6" ht="12.75">
      <c r="A606" s="209"/>
      <c r="B606" s="584" t="s">
        <v>1</v>
      </c>
      <c r="C606" s="575"/>
      <c r="D606" s="575"/>
      <c r="E606" s="591"/>
      <c r="F606" s="623">
        <f>+F604+F589</f>
        <v>0</v>
      </c>
    </row>
    <row r="607" spans="1:6" ht="12.75">
      <c r="A607" s="209"/>
      <c r="B607" s="584"/>
      <c r="C607" s="575"/>
      <c r="D607" s="575"/>
      <c r="E607" s="591"/>
      <c r="F607" s="623"/>
    </row>
    <row r="608" spans="1:6" ht="12.75">
      <c r="A608" s="600"/>
      <c r="B608" s="601" t="s">
        <v>115</v>
      </c>
      <c r="C608" s="602"/>
      <c r="D608" s="602"/>
      <c r="E608" s="603"/>
      <c r="F608" s="624">
        <f>+F606</f>
        <v>0</v>
      </c>
    </row>
    <row r="609" spans="1:6" ht="12.75">
      <c r="A609" s="194"/>
      <c r="B609" s="195"/>
      <c r="C609" s="196"/>
      <c r="D609" s="196"/>
      <c r="E609" s="72"/>
      <c r="F609" s="197"/>
    </row>
    <row r="610" spans="1:6" ht="12.75">
      <c r="A610" s="194"/>
      <c r="B610" s="195"/>
      <c r="C610" s="196"/>
      <c r="D610" s="196"/>
      <c r="E610" s="72"/>
      <c r="F610" s="197"/>
    </row>
    <row r="611" spans="1:6" ht="12.75">
      <c r="A611" s="5"/>
      <c r="B611" s="6"/>
      <c r="C611" s="7"/>
      <c r="D611" s="6"/>
      <c r="E611" s="12"/>
      <c r="F611" s="7"/>
    </row>
    <row r="612" spans="1:6" ht="12.75">
      <c r="A612" s="5"/>
      <c r="B612" s="6"/>
      <c r="C612" s="1"/>
      <c r="D612" s="1"/>
      <c r="E612" s="1"/>
      <c r="F612" s="1"/>
    </row>
    <row r="613" spans="1:6" ht="12.75">
      <c r="A613" s="5"/>
      <c r="B613" s="8"/>
      <c r="C613" s="1"/>
      <c r="D613" s="1"/>
      <c r="E613" s="1"/>
      <c r="F613" s="1"/>
    </row>
  </sheetData>
  <sheetProtection password="8A46" sheet="1"/>
  <mergeCells count="6">
    <mergeCell ref="A1:F1"/>
    <mergeCell ref="A2:F2"/>
    <mergeCell ref="A3:F3"/>
    <mergeCell ref="A4:F4"/>
    <mergeCell ref="A7:F7"/>
    <mergeCell ref="B10:E10"/>
  </mergeCells>
  <printOptions/>
  <pageMargins left="0.31496062992125984" right="0.31496062992125984" top="0.5511811023622047" bottom="0.7480314960629921" header="0.31496062992125984" footer="0.31496062992125984"/>
  <pageSetup horizontalDpi="600" verticalDpi="600" orientation="portrait" paperSize="9" scale="80" r:id="rId2"/>
  <headerFooter>
    <oddFooter>&amp;C&amp;P de &amp;N&amp;R&amp;A</oddFooter>
  </headerFooter>
  <rowBreaks count="13" manualBreakCount="13">
    <brk id="50" max="5" man="1"/>
    <brk id="91" max="5" man="1"/>
    <brk id="131" max="5" man="1"/>
    <brk id="171" max="5" man="1"/>
    <brk id="224" max="5" man="1"/>
    <brk id="272" max="5" man="1"/>
    <brk id="319" max="5" man="1"/>
    <brk id="367" max="5" man="1"/>
    <brk id="421" max="5" man="1"/>
    <brk id="471" max="5" man="1"/>
    <brk id="523" max="5" man="1"/>
    <brk id="559" max="5" man="1"/>
    <brk id="588"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 1</dc:creator>
  <cp:keywords/>
  <dc:description/>
  <cp:lastModifiedBy>Federico Otilio De La Cruz Beltré</cp:lastModifiedBy>
  <cp:lastPrinted>2021-03-12T22:06:32Z</cp:lastPrinted>
  <dcterms:created xsi:type="dcterms:W3CDTF">2008-02-19T10:28:27Z</dcterms:created>
  <dcterms:modified xsi:type="dcterms:W3CDTF">2022-05-06T20:13:25Z</dcterms:modified>
  <cp:category/>
  <cp:version/>
  <cp:contentType/>
  <cp:contentStatus/>
</cp:coreProperties>
</file>