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ustavo.lemoine\OneDrive - INAPA\Escritorio G.L. (Usar)\Gustavo Lemoine\Direccion de Ingenieria G.L\Proyectos\Ac. Sanchez-Licitacion\"/>
    </mc:Choice>
  </mc:AlternateContent>
  <bookViews>
    <workbookView xWindow="0" yWindow="0" windowWidth="12930" windowHeight="7545"/>
  </bookViews>
  <sheets>
    <sheet name="L.P. Ac. Sanchez" sheetId="2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</externalReferences>
  <definedNames>
    <definedName name="\a">#N/A</definedName>
    <definedName name="\b" localSheetId="0">#REF!</definedName>
    <definedName name="\b">#REF!</definedName>
    <definedName name="\c">#N/A</definedName>
    <definedName name="\d">#N/A</definedName>
    <definedName name="\f" localSheetId="0">#REF!</definedName>
    <definedName name="\f">#REF!</definedName>
    <definedName name="\i" localSheetId="0">#REF!</definedName>
    <definedName name="\i">#REF!</definedName>
    <definedName name="\m" localSheetId="0">#REF!</definedName>
    <definedName name="\m">#REF!</definedName>
    <definedName name="\o">[1]CUB02!$U$11:$U$17</definedName>
    <definedName name="\p">[1]CUB02!$U$1:$U$8</definedName>
    <definedName name="\q">[1]CUB02!$W$1:$W$8</definedName>
    <definedName name="\w">[1]CUB02!$W$11:$W$244</definedName>
    <definedName name="\z">[1]CUB02!$S$6</definedName>
    <definedName name="___ZC1" localSheetId="0">#REF!</definedName>
    <definedName name="___ZC1">#REF!</definedName>
    <definedName name="___ZE1" localSheetId="0">#REF!</definedName>
    <definedName name="___ZE1">#REF!</definedName>
    <definedName name="___ZE2" localSheetId="0">#REF!</definedName>
    <definedName name="___ZE2">#REF!</definedName>
    <definedName name="___ZE3" localSheetId="0">#REF!</definedName>
    <definedName name="___ZE3">#REF!</definedName>
    <definedName name="___ZE4" localSheetId="0">#REF!</definedName>
    <definedName name="___ZE4">#REF!</definedName>
    <definedName name="___ZE5" localSheetId="0">#REF!</definedName>
    <definedName name="___ZE5">#REF!</definedName>
    <definedName name="___ZE6" localSheetId="0">#REF!</definedName>
    <definedName name="___ZE6">#REF!</definedName>
    <definedName name="__REALIZADO">[1]CUB02!$W$1:$W$8</definedName>
    <definedName name="__ZC1" localSheetId="0">#REF!</definedName>
    <definedName name="__ZC1">#REF!</definedName>
    <definedName name="__ZE1" localSheetId="0">#REF!</definedName>
    <definedName name="__ZE1">#REF!</definedName>
    <definedName name="__ZE2" localSheetId="0">#REF!</definedName>
    <definedName name="__ZE2">#REF!</definedName>
    <definedName name="__ZE3" localSheetId="0">#REF!</definedName>
    <definedName name="__ZE3">#REF!</definedName>
    <definedName name="__ZE4" localSheetId="0">#REF!</definedName>
    <definedName name="__ZE4">#REF!</definedName>
    <definedName name="__ZE5" localSheetId="0">#REF!</definedName>
    <definedName name="__ZE5">#REF!</definedName>
    <definedName name="__ZE6" localSheetId="0">#REF!</definedName>
    <definedName name="__ZE6">#REF!</definedName>
    <definedName name="_1">#N/A</definedName>
    <definedName name="_Fill" localSheetId="0" hidden="1">#REF!</definedName>
    <definedName name="_Fill" hidden="1">#REF!</definedName>
    <definedName name="_xlnm._FilterDatabase" localSheetId="0" hidden="1">'L.P. Ac. Sanchez'!$A$3:$F$724</definedName>
    <definedName name="_ZC1" localSheetId="0">#REF!</definedName>
    <definedName name="_ZC1">#REF!</definedName>
    <definedName name="_ZE1" localSheetId="0">#REF!</definedName>
    <definedName name="_ZE1">#REF!</definedName>
    <definedName name="_ZE2" localSheetId="0">#REF!</definedName>
    <definedName name="_ZE2">#REF!</definedName>
    <definedName name="_ZE3" localSheetId="0">#REF!</definedName>
    <definedName name="_ZE3">#REF!</definedName>
    <definedName name="_ZE4" localSheetId="0">#REF!</definedName>
    <definedName name="_ZE4">#REF!</definedName>
    <definedName name="_ZE5" localSheetId="0">#REF!</definedName>
    <definedName name="_ZE5">#REF!</definedName>
    <definedName name="_ZE6" localSheetId="0">#REF!</definedName>
    <definedName name="_ZE6">#REF!</definedName>
    <definedName name="a" localSheetId="0">[2]PVC!#REF!</definedName>
    <definedName name="a">[2]PVC!#REF!</definedName>
    <definedName name="A_IMPRESIÓN_IM" localSheetId="0">#REF!</definedName>
    <definedName name="A_IMPRESIÓN_IM">#REF!</definedName>
    <definedName name="AC38G40">'[3]LISTADO INSUMOS DEL 2000'!$I$29</definedName>
    <definedName name="acero" localSheetId="0">#REF!</definedName>
    <definedName name="acero">#REF!</definedName>
    <definedName name="Acero_QQ">[4]INSU!$D$9</definedName>
    <definedName name="acero60" localSheetId="0">#REF!</definedName>
    <definedName name="acero60">#REF!</definedName>
    <definedName name="ADA" localSheetId="0">'[5]CUB-10181-3(Rescision)'!#REF!</definedName>
    <definedName name="ADA">'[5]CUB-10181-3(Rescision)'!#REF!</definedName>
    <definedName name="ADAPTADOR_HEM_PVC_1" localSheetId="0">#REF!</definedName>
    <definedName name="ADAPTADOR_HEM_PVC_1">#REF!</definedName>
    <definedName name="ADAPTADOR_HEM_PVC_12" localSheetId="0">#REF!</definedName>
    <definedName name="ADAPTADOR_HEM_PVC_12">#REF!</definedName>
    <definedName name="ADAPTADOR_HEM_PVC_34" localSheetId="0">#REF!</definedName>
    <definedName name="ADAPTADOR_HEM_PVC_34">#REF!</definedName>
    <definedName name="ADAPTADOR_MAC_PVC_1" localSheetId="0">#REF!</definedName>
    <definedName name="ADAPTADOR_MAC_PVC_1">#REF!</definedName>
    <definedName name="ADAPTADOR_MAC_PVC_12" localSheetId="0">#REF!</definedName>
    <definedName name="ADAPTADOR_MAC_PVC_12">#REF!</definedName>
    <definedName name="ADAPTADOR_MAC_PVC_34" localSheetId="0">#REF!</definedName>
    <definedName name="ADAPTADOR_MAC_PVC_34">#REF!</definedName>
    <definedName name="ADICIONAL">#N/A</definedName>
    <definedName name="ADITIVO_IMPERMEABILIZANTE" localSheetId="0">#REF!</definedName>
    <definedName name="ADITIVO_IMPERMEABILIZANTE">#REF!</definedName>
    <definedName name="Agua" localSheetId="0">#REF!</definedName>
    <definedName name="Agua">#REF!</definedName>
    <definedName name="AL_ELEC_No10" localSheetId="0">#REF!</definedName>
    <definedName name="AL_ELEC_No10">#REF!</definedName>
    <definedName name="AL_ELEC_No12" localSheetId="0">#REF!</definedName>
    <definedName name="AL_ELEC_No12">#REF!</definedName>
    <definedName name="AL_ELEC_No14" localSheetId="0">#REF!</definedName>
    <definedName name="AL_ELEC_No14">#REF!</definedName>
    <definedName name="AL_ELEC_No6" localSheetId="0">#REF!</definedName>
    <definedName name="AL_ELEC_No6">#REF!</definedName>
    <definedName name="AL_ELEC_No8" localSheetId="0">#REF!</definedName>
    <definedName name="AL_ELEC_No8">#REF!</definedName>
    <definedName name="Alambre_Varilla">[4]INSU!$D$17</definedName>
    <definedName name="alambre18" localSheetId="0">#REF!</definedName>
    <definedName name="alambre18">#REF!</definedName>
    <definedName name="ALBANIL" localSheetId="0">#REF!</definedName>
    <definedName name="ALBANIL">#REF!</definedName>
    <definedName name="ALBANIL2" localSheetId="0">#REF!</definedName>
    <definedName name="ALBANIL2">#REF!</definedName>
    <definedName name="ALBANIL3" localSheetId="0">#REF!</definedName>
    <definedName name="ALBANIL3">#REF!</definedName>
    <definedName name="ANA" localSheetId="0">'[5]CUB-10181-3(Rescision)'!#REF!</definedName>
    <definedName name="ANA">'[5]CUB-10181-3(Rescision)'!#REF!</definedName>
    <definedName name="ANDAMIOS" localSheetId="0">#REF!</definedName>
    <definedName name="ANDAMIOS">#REF!</definedName>
    <definedName name="ANGULAR" localSheetId="0">#REF!</definedName>
    <definedName name="ANGULAR">#REF!</definedName>
    <definedName name="ARANDELA_INODORO_PVC_4" localSheetId="0">#REF!</definedName>
    <definedName name="ARANDELA_INODORO_PVC_4">#REF!</definedName>
    <definedName name="ARCILLA_ROJA" localSheetId="0">#REF!</definedName>
    <definedName name="ARCILLA_ROJA">#REF!</definedName>
    <definedName name="_xlnm.Extract">[1]CUB02!$S$13:$AN$415</definedName>
    <definedName name="_xlnm.Print_Area" localSheetId="0">'L.P. Ac. Sanchez'!$A$1:$F$724</definedName>
    <definedName name="_xlnm.Print_Area">#REF!</definedName>
    <definedName name="ARENA_PAÑETE" localSheetId="0">#REF!</definedName>
    <definedName name="ARENA_PAÑETE">#REF!</definedName>
    <definedName name="ArenaItabo" localSheetId="0">#REF!</definedName>
    <definedName name="ArenaItabo">#REF!</definedName>
    <definedName name="ArenaPlanta" localSheetId="0">#REF!</definedName>
    <definedName name="ArenaPlanta">#REF!</definedName>
    <definedName name="as" localSheetId="0">#N/A</definedName>
    <definedName name="as">#N/A</definedName>
    <definedName name="asd" localSheetId="0">#REF!</definedName>
    <definedName name="asd">#REF!</definedName>
    <definedName name="AYCARP" localSheetId="0">[6]INS!#REF!</definedName>
    <definedName name="AYCARP">[6]INS!#REF!</definedName>
    <definedName name="AYUDANTE" localSheetId="0">#REF!</definedName>
    <definedName name="AYUDANTE">#REF!</definedName>
    <definedName name="Ayudante_2da" localSheetId="0">#REF!</definedName>
    <definedName name="Ayudante_2da">#REF!</definedName>
    <definedName name="Ayudante_Soldador" localSheetId="0">#REF!</definedName>
    <definedName name="Ayudante_Soldador">#REF!</definedName>
    <definedName name="b" localSheetId="0">[7]ADDENDA!#REF!</definedName>
    <definedName name="b">[7]ADDENDA!#REF!</definedName>
    <definedName name="BALDOSAS_TRANSPARENTE" localSheetId="0">#REF!</definedName>
    <definedName name="BALDOSAS_TRANSPARENTE">#REF!</definedName>
    <definedName name="bas3e" localSheetId="0">#REF!</definedName>
    <definedName name="bas3e">#REF!</definedName>
    <definedName name="BASE_CONTEN" localSheetId="0">#REF!</definedName>
    <definedName name="BASE_CONTEN">#REF!</definedName>
    <definedName name="BLOCK_4" localSheetId="0">#REF!</definedName>
    <definedName name="BLOCK_4">#REF!</definedName>
    <definedName name="BLOCK_6" localSheetId="0">#REF!</definedName>
    <definedName name="BLOCK_6">#REF!</definedName>
    <definedName name="BLOCK_8" localSheetId="0">#REF!</definedName>
    <definedName name="BLOCK_8">#REF!</definedName>
    <definedName name="BLOCK_CALADO" localSheetId="0">#REF!</definedName>
    <definedName name="BLOCK_CALADO">#REF!</definedName>
    <definedName name="bloque8" localSheetId="0">#REF!</definedName>
    <definedName name="bloque8">#REF!</definedName>
    <definedName name="BOMBA_ACHIQUE" localSheetId="0">#REF!</definedName>
    <definedName name="BOMBA_ACHIQUE">#REF!</definedName>
    <definedName name="BOMBILLAS_1500W">[8]INSU!$B$42</definedName>
    <definedName name="BOQUILLA_FREGADERO_CROMO" localSheetId="0">#REF!</definedName>
    <definedName name="BOQUILLA_FREGADERO_CROMO">#REF!</definedName>
    <definedName name="BOQUILLA_LAVADERO_CROMO" localSheetId="0">#REF!</definedName>
    <definedName name="BOQUILLA_LAVADERO_CROMO">#REF!</definedName>
    <definedName name="BOTE" localSheetId="0">#REF!</definedName>
    <definedName name="BOTE">#REF!</definedName>
    <definedName name="BREAKERS" localSheetId="0">#REF!</definedName>
    <definedName name="BREAKERS">#REF!</definedName>
    <definedName name="BREAKERS_15A" localSheetId="0">#REF!</definedName>
    <definedName name="BREAKERS_15A">#REF!</definedName>
    <definedName name="BREAKERS_20A" localSheetId="0">#REF!</definedName>
    <definedName name="BREAKERS_20A">#REF!</definedName>
    <definedName name="BREAKERS_30A" localSheetId="0">#REF!</definedName>
    <definedName name="BREAKERS_30A">#REF!</definedName>
    <definedName name="BRIGADATOPOGRAFICA">[9]M.O.!$C$9</definedName>
    <definedName name="BVNBVNBV" localSheetId="0">[10]M.O.!#REF!</definedName>
    <definedName name="BVNBVNBV">[10]M.O.!#REF!</definedName>
    <definedName name="C._ADICIONAL">#N/A</definedName>
    <definedName name="caballeteasbecto" localSheetId="0">[11]precios!#REF!</definedName>
    <definedName name="caballeteasbecto">[11]precios!#REF!</definedName>
    <definedName name="caballeteasbeto" localSheetId="0">[11]precios!#REF!</definedName>
    <definedName name="caballeteasbeto">[11]precios!#REF!</definedName>
    <definedName name="CAJA_2x4_12" localSheetId="0">#REF!</definedName>
    <definedName name="CAJA_2x4_12">#REF!</definedName>
    <definedName name="CAJA_2x4_34" localSheetId="0">#REF!</definedName>
    <definedName name="CAJA_2x4_34">#REF!</definedName>
    <definedName name="CAJA_OCTAGONAL" localSheetId="0">#REF!</definedName>
    <definedName name="CAJA_OCTAGONAL">#REF!</definedName>
    <definedName name="Cal" localSheetId="0">#REF!</definedName>
    <definedName name="Cal">#REF!</definedName>
    <definedName name="CALICHE" localSheetId="0">#REF!</definedName>
    <definedName name="CALICHE">#REF!</definedName>
    <definedName name="CAMION_BOTE" localSheetId="0">#REF!</definedName>
    <definedName name="CAMION_BOTE">#REF!</definedName>
    <definedName name="CARANTEPECHO" localSheetId="0">[9]M.O.!#REF!</definedName>
    <definedName name="CARANTEPECHO">[9]M.O.!#REF!</definedName>
    <definedName name="CARCOL30" localSheetId="0">[9]M.O.!#REF!</definedName>
    <definedName name="CARCOL30">[9]M.O.!#REF!</definedName>
    <definedName name="CARCOL50" localSheetId="0">[9]M.O.!#REF!</definedName>
    <definedName name="CARCOL50">[9]M.O.!#REF!</definedName>
    <definedName name="CARCOLAMARRE" localSheetId="0">[9]M.O.!#REF!</definedName>
    <definedName name="CARCOLAMARRE">[9]M.O.!#REF!</definedName>
    <definedName name="CARGA_SOCIAL" localSheetId="0">#REF!</definedName>
    <definedName name="CARGA_SOCIAL">#REF!</definedName>
    <definedName name="CARLOSAPLA" localSheetId="0">[9]M.O.!#REF!</definedName>
    <definedName name="CARLOSAPLA">[9]M.O.!#REF!</definedName>
    <definedName name="CARLOSAVARIASAGUAS" localSheetId="0">[9]M.O.!#REF!</definedName>
    <definedName name="CARLOSAVARIASAGUAS">[9]M.O.!#REF!</definedName>
    <definedName name="CARMURO" localSheetId="0">[9]M.O.!#REF!</definedName>
    <definedName name="CARMURO">[9]M.O.!#REF!</definedName>
    <definedName name="CARP1" localSheetId="0">[6]INS!#REF!</definedName>
    <definedName name="CARP1">[6]INS!#REF!</definedName>
    <definedName name="CARP2" localSheetId="0">[6]INS!#REF!</definedName>
    <definedName name="CARP2">[6]INS!#REF!</definedName>
    <definedName name="CARPDINTEL" localSheetId="0">[9]M.O.!#REF!</definedName>
    <definedName name="CARPDINTEL">[9]M.O.!#REF!</definedName>
    <definedName name="CARPINTERIA_COL_PERIMETRO" localSheetId="0">#REF!</definedName>
    <definedName name="CARPINTERIA_COL_PERIMETRO">#REF!</definedName>
    <definedName name="CARPINTERIA_INSTAL_COL_PERIMETRO" localSheetId="0">#REF!</definedName>
    <definedName name="CARPINTERIA_INSTAL_COL_PERIMETRO">#REF!</definedName>
    <definedName name="CARPVIGA2040" localSheetId="0">[9]M.O.!#REF!</definedName>
    <definedName name="CARPVIGA2040">[9]M.O.!#REF!</definedName>
    <definedName name="CARPVIGA3050" localSheetId="0">[9]M.O.!#REF!</definedName>
    <definedName name="CARPVIGA3050">[9]M.O.!#REF!</definedName>
    <definedName name="CARPVIGA3060" localSheetId="0">[9]M.O.!#REF!</definedName>
    <definedName name="CARPVIGA3060">[9]M.O.!#REF!</definedName>
    <definedName name="CARPVIGA4080" localSheetId="0">[9]M.O.!#REF!</definedName>
    <definedName name="CARPVIGA4080">[9]M.O.!#REF!</definedName>
    <definedName name="CARRAMPA" localSheetId="0">[9]M.O.!#REF!</definedName>
    <definedName name="CARRAMPA">[9]M.O.!#REF!</definedName>
    <definedName name="CARRETILLA" localSheetId="0">#REF!</definedName>
    <definedName name="CARRETILLA">#REF!</definedName>
    <definedName name="CASBESTO" localSheetId="0">[9]M.O.!#REF!</definedName>
    <definedName name="CASBESTO">[9]M.O.!#REF!</definedName>
    <definedName name="CBLOCK10" localSheetId="0">[6]INS!#REF!</definedName>
    <definedName name="CBLOCK10">[6]INS!#REF!</definedName>
    <definedName name="cell">'[12]LISTADO INSUMOS DEL 2000'!$I$29</definedName>
    <definedName name="CEMENTO" localSheetId="0">#REF!</definedName>
    <definedName name="CEMENTO">#REF!</definedName>
    <definedName name="CEMENTO_BLANCO" localSheetId="0">#REF!</definedName>
    <definedName name="CEMENTO_BLANCO">#REF!</definedName>
    <definedName name="CEMENTO_PVC" localSheetId="0">#REF!</definedName>
    <definedName name="CEMENTO_PVC">#REF!</definedName>
    <definedName name="CERAMICA_20x20_BLANCA" localSheetId="0">#REF!</definedName>
    <definedName name="CERAMICA_20x20_BLANCA">#REF!</definedName>
    <definedName name="CERAMICA_ANTIDESLIZANTE" localSheetId="0">#REF!</definedName>
    <definedName name="CERAMICA_ANTIDESLIZANTE">#REF!</definedName>
    <definedName name="CERAMICA_PISOS_40x40" localSheetId="0">#REF!</definedName>
    <definedName name="CERAMICA_PISOS_40x40">#REF!</definedName>
    <definedName name="CHAZO">[8]INSU!$B$104</definedName>
    <definedName name="CHAZOS" localSheetId="0">#REF!</definedName>
    <definedName name="CHAZOS">#REF!</definedName>
    <definedName name="CHEQUE_HORZ_34" localSheetId="0">#REF!</definedName>
    <definedName name="CHEQUE_HORZ_34">#REF!</definedName>
    <definedName name="CHEQUE_VERT_34" localSheetId="0">#REF!</definedName>
    <definedName name="CHEQUE_VERT_34">#REF!</definedName>
    <definedName name="CLAVO_ACERO">[4]INSU!$D$130</definedName>
    <definedName name="CLAVO_CORRIENTE">[4]INSU!$D$131</definedName>
    <definedName name="CLAVO_ZINC" localSheetId="0">#REF!</definedName>
    <definedName name="CLAVO_ZINC">#REF!</definedName>
    <definedName name="clavos" localSheetId="0">#REF!</definedName>
    <definedName name="clavos">#REF!</definedName>
    <definedName name="CLAVOZINC">[13]INS!$D$767</definedName>
    <definedName name="CODIGO">#N/A</definedName>
    <definedName name="CODO_ACERO_16x25a70" localSheetId="0">#REF!</definedName>
    <definedName name="CODO_ACERO_16x25a70">#REF!</definedName>
    <definedName name="CODO_ACERO_16x25menos" localSheetId="0">#REF!</definedName>
    <definedName name="CODO_ACERO_16x25menos">#REF!</definedName>
    <definedName name="CODO_ACERO_16x45" localSheetId="0">#REF!</definedName>
    <definedName name="CODO_ACERO_16x45">#REF!</definedName>
    <definedName name="CODO_ACERO_16x70mas" localSheetId="0">#REF!</definedName>
    <definedName name="CODO_ACERO_16x70mas">#REF!</definedName>
    <definedName name="CODO_ACERO_16x90" localSheetId="0">#REF!</definedName>
    <definedName name="CODO_ACERO_16x90">#REF!</definedName>
    <definedName name="CODO_ACERO_20x90" localSheetId="0">#REF!</definedName>
    <definedName name="CODO_ACERO_20x90">#REF!</definedName>
    <definedName name="CODO_ACERO_3x45" localSheetId="0">#REF!</definedName>
    <definedName name="CODO_ACERO_3x45">#REF!</definedName>
    <definedName name="CODO_ACERO_3x90" localSheetId="0">#REF!</definedName>
    <definedName name="CODO_ACERO_3x90">#REF!</definedName>
    <definedName name="CODO_ACERO_4X45" localSheetId="0">#REF!</definedName>
    <definedName name="CODO_ACERO_4X45">#REF!</definedName>
    <definedName name="CODO_ACERO_4X90" localSheetId="0">#REF!</definedName>
    <definedName name="CODO_ACERO_4X90">#REF!</definedName>
    <definedName name="CODO_ACERO_6x25a70" localSheetId="0">#REF!</definedName>
    <definedName name="CODO_ACERO_6x25a70">#REF!</definedName>
    <definedName name="CODO_ACERO_6x25menos" localSheetId="0">#REF!</definedName>
    <definedName name="CODO_ACERO_6x25menos">#REF!</definedName>
    <definedName name="CODO_ACERO_6x70mas" localSheetId="0">#REF!</definedName>
    <definedName name="CODO_ACERO_6x70mas">#REF!</definedName>
    <definedName name="CODO_ACERO_8x25a70" localSheetId="0">#REF!</definedName>
    <definedName name="CODO_ACERO_8x25a70">#REF!</definedName>
    <definedName name="CODO_ACERO_8x25menos" localSheetId="0">#REF!</definedName>
    <definedName name="CODO_ACERO_8x25menos">#REF!</definedName>
    <definedName name="CODO_ACERO_8x45" localSheetId="0">#REF!</definedName>
    <definedName name="CODO_ACERO_8x45">#REF!</definedName>
    <definedName name="CODO_ACERO_8x70mas" localSheetId="0">#REF!</definedName>
    <definedName name="CODO_ACERO_8x70mas">#REF!</definedName>
    <definedName name="CODO_ACERO_8x90" localSheetId="0">#REF!</definedName>
    <definedName name="CODO_ACERO_8x90">#REF!</definedName>
    <definedName name="CODO_CPVC_12x90" localSheetId="0">#REF!</definedName>
    <definedName name="CODO_CPVC_12x90">#REF!</definedName>
    <definedName name="CODO_ELEC_1" localSheetId="0">#REF!</definedName>
    <definedName name="CODO_ELEC_1">#REF!</definedName>
    <definedName name="CODO_ELEC_12" localSheetId="0">#REF!</definedName>
    <definedName name="CODO_ELEC_12">#REF!</definedName>
    <definedName name="CODO_ELEC_1y12" localSheetId="0">#REF!</definedName>
    <definedName name="CODO_ELEC_1y12">#REF!</definedName>
    <definedName name="CODO_ELEC_2" localSheetId="0">#REF!</definedName>
    <definedName name="CODO_ELEC_2">#REF!</definedName>
    <definedName name="CODO_ELEC_34" localSheetId="0">#REF!</definedName>
    <definedName name="CODO_ELEC_34">#REF!</definedName>
    <definedName name="CODO_HG_1_12_x90" localSheetId="0">#REF!</definedName>
    <definedName name="CODO_HG_1_12_x90">#REF!</definedName>
    <definedName name="CODO_HG_12x90" localSheetId="0">#REF!</definedName>
    <definedName name="CODO_HG_12x90">#REF!</definedName>
    <definedName name="CODO_HG_1x90" localSheetId="0">#REF!</definedName>
    <definedName name="CODO_HG_1x90">#REF!</definedName>
    <definedName name="CODO_HG_1y12x90" localSheetId="0">#REF!</definedName>
    <definedName name="CODO_HG_1y12x90">#REF!</definedName>
    <definedName name="CODO_HG_2x90" localSheetId="0">#REF!</definedName>
    <definedName name="CODO_HG_2x90">#REF!</definedName>
    <definedName name="CODO_HG_34x90" localSheetId="0">#REF!</definedName>
    <definedName name="CODO_HG_34x90">#REF!</definedName>
    <definedName name="CODO_PVC_DRE_2x45" localSheetId="0">#REF!</definedName>
    <definedName name="CODO_PVC_DRE_2x45">#REF!</definedName>
    <definedName name="CODO_PVC_DRE_2x90" localSheetId="0">#REF!</definedName>
    <definedName name="CODO_PVC_DRE_2x90">#REF!</definedName>
    <definedName name="CODO_PVC_DRE_3x45" localSheetId="0">#REF!</definedName>
    <definedName name="CODO_PVC_DRE_3x45">#REF!</definedName>
    <definedName name="CODO_PVC_DRE_3x90" localSheetId="0">#REF!</definedName>
    <definedName name="CODO_PVC_DRE_3x90">#REF!</definedName>
    <definedName name="CODO_PVC_DRE_4x45" localSheetId="0">#REF!</definedName>
    <definedName name="CODO_PVC_DRE_4x45">#REF!</definedName>
    <definedName name="CODO_PVC_DRE_4x90" localSheetId="0">#REF!</definedName>
    <definedName name="CODO_PVC_DRE_4x90">#REF!</definedName>
    <definedName name="CODO_PVC_PRES_12x90" localSheetId="0">#REF!</definedName>
    <definedName name="CODO_PVC_PRES_12x90">#REF!</definedName>
    <definedName name="CODO_PVC_PRES_1x90" localSheetId="0">#REF!</definedName>
    <definedName name="CODO_PVC_PRES_1x90">#REF!</definedName>
    <definedName name="COLA_EXT_LAVAMANOS_PVC_1_14x8" localSheetId="0">#REF!</definedName>
    <definedName name="COLA_EXT_LAVAMANOS_PVC_1_14x8">#REF!</definedName>
    <definedName name="COLC1" localSheetId="0">#REF!</definedName>
    <definedName name="COLC1">#REF!</definedName>
    <definedName name="COLC2" localSheetId="0">#REF!</definedName>
    <definedName name="COLC2">#REF!</definedName>
    <definedName name="COLC3CIR" localSheetId="0">#REF!</definedName>
    <definedName name="COLC3CIR">#REF!</definedName>
    <definedName name="COLC4" localSheetId="0">#REF!</definedName>
    <definedName name="COLC4">#REF!</definedName>
    <definedName name="COLOC_BLOCK4" localSheetId="0">#REF!</definedName>
    <definedName name="COLOC_BLOCK4">#REF!</definedName>
    <definedName name="COLOC_BLOCK6" localSheetId="0">#REF!</definedName>
    <definedName name="COLOC_BLOCK6">#REF!</definedName>
    <definedName name="COLOC_BLOCK8" localSheetId="0">#REF!</definedName>
    <definedName name="COLOC_BLOCK8">#REF!</definedName>
    <definedName name="COLOC_TUB_PEAD_16" localSheetId="0">#REF!</definedName>
    <definedName name="COLOC_TUB_PEAD_16">#REF!</definedName>
    <definedName name="COLOC_TUB_PEAD_20" localSheetId="0">#REF!</definedName>
    <definedName name="COLOC_TUB_PEAD_20">#REF!</definedName>
    <definedName name="COLOC_TUB_PEAD_8" localSheetId="0">#REF!</definedName>
    <definedName name="COLOC_TUB_PEAD_8">#REF!</definedName>
    <definedName name="COMPRESOR" localSheetId="0">#REF!</definedName>
    <definedName name="COMPRESOR">#REF!</definedName>
    <definedName name="COMPUERTA_1x1_VOLANTA" localSheetId="0">#REF!</definedName>
    <definedName name="COMPUERTA_1x1_VOLANTA">#REF!</definedName>
    <definedName name="CONTEN" localSheetId="0">#REF!</definedName>
    <definedName name="CONTEN">#REF!</definedName>
    <definedName name="CRUZ_HG_1_12" localSheetId="0">#REF!</definedName>
    <definedName name="CRUZ_HG_1_12">#REF!</definedName>
    <definedName name="cuadro" localSheetId="0">[7]ADDENDA!#REF!</definedName>
    <definedName name="cuadro">[7]ADDENDA!#REF!</definedName>
    <definedName name="CUBETA_5Gls" localSheetId="0">#REF!</definedName>
    <definedName name="CUBETA_5Gls">#REF!</definedName>
    <definedName name="CUBIC._ANTERIOR">#N/A</definedName>
    <definedName name="CUBICACION">#N/A</definedName>
    <definedName name="CUBICADO">#N/A</definedName>
    <definedName name="CUBO_GOMA" localSheetId="0">#REF!</definedName>
    <definedName name="CUBO_GOMA">#REF!</definedName>
    <definedName name="CUBREFALTA_INODORO_CROMO_38" localSheetId="0">#REF!</definedName>
    <definedName name="CUBREFALTA_INODORO_CROMO_38">#REF!</definedName>
    <definedName name="CURVA_ELEC_PVC_12" localSheetId="0">#REF!</definedName>
    <definedName name="CURVA_ELEC_PVC_12">#REF!</definedName>
    <definedName name="CURVA_ELEC_PVC_34" localSheetId="0">#REF!</definedName>
    <definedName name="CURVA_ELEC_PVC_34">#REF!</definedName>
    <definedName name="CUT_OUT_100AMP" localSheetId="0">#REF!</definedName>
    <definedName name="CUT_OUT_100AMP">#REF!</definedName>
    <definedName name="CUT_OUT_200AMP" localSheetId="0">#REF!</definedName>
    <definedName name="CUT_OUT_200AMP">#REF!</definedName>
    <definedName name="CZINC" localSheetId="0">[9]M.O.!#REF!</definedName>
    <definedName name="CZINC">[9]M.O.!#REF!</definedName>
    <definedName name="derop" localSheetId="0">#N/A</definedName>
    <definedName name="derop">#N/A</definedName>
    <definedName name="DERRETIDO_BCO" localSheetId="0">#REF!</definedName>
    <definedName name="DERRETIDO_BCO">#REF!</definedName>
    <definedName name="DESAGUE_DOBLE_FREGADERO_PVC" localSheetId="0">#REF!</definedName>
    <definedName name="DESAGUE_DOBLE_FREGADERO_PVC">#REF!</definedName>
    <definedName name="DESCRIPCION">#N/A</definedName>
    <definedName name="desencofrado" localSheetId="0">#REF!</definedName>
    <definedName name="desencofrado">#REF!</definedName>
    <definedName name="DESENCOFRADO_COLS">[4]MO!$B$256</definedName>
    <definedName name="DESENCOFRADO_LOSA" localSheetId="0">#REF!</definedName>
    <definedName name="DESENCOFRADO_LOSA">#REF!</definedName>
    <definedName name="DESENCOFRADO_MURO" localSheetId="0">#REF!</definedName>
    <definedName name="DESENCOFRADO_MURO">#REF!</definedName>
    <definedName name="DESENCOFRADO_VIGA" localSheetId="0">#REF!</definedName>
    <definedName name="DESENCOFRADO_VIGA">#REF!</definedName>
    <definedName name="desencofradovigas" localSheetId="0">#REF!</definedName>
    <definedName name="desencofradovigas">#REF!</definedName>
    <definedName name="DIA" localSheetId="0">#REF!</definedName>
    <definedName name="DIA">#REF!</definedName>
    <definedName name="DISTRIBUCION_DE_AREAS_POR_NIVEL" localSheetId="0">#REF!</definedName>
    <definedName name="DISTRIBUCION_DE_AREAS_POR_NIVEL">#REF!</definedName>
    <definedName name="donatelo" localSheetId="0">#N/A</definedName>
    <definedName name="donatelo">#N/A</definedName>
    <definedName name="DUCHA_PLASTICA_CALIENTE_CROMO_12" localSheetId="0">#REF!</definedName>
    <definedName name="DUCHA_PLASTICA_CALIENTE_CROMO_12">#REF!</definedName>
    <definedName name="ELECTRODOS" localSheetId="0">#REF!</definedName>
    <definedName name="ELECTRODOS">#REF!</definedName>
    <definedName name="ENCACHE" localSheetId="0">#REF!</definedName>
    <definedName name="ENCACHE">#REF!</definedName>
    <definedName name="ENCOF_COLS_1">[4]MO!$B$247</definedName>
    <definedName name="ENCOF_DES_TC_COL_VIGA_AMARRE" localSheetId="0">#REF!</definedName>
    <definedName name="ENCOF_DES_TC_COL_VIGA_AMARRE">#REF!</definedName>
    <definedName name="ENCOF_DES_TC_COL50" localSheetId="0">#REF!</definedName>
    <definedName name="ENCOF_DES_TC_COL50">#REF!</definedName>
    <definedName name="ENCOF_DES_TC_DINTEL_ML" localSheetId="0">#REF!</definedName>
    <definedName name="ENCOF_DES_TC_DINTEL_ML">#REF!</definedName>
    <definedName name="ENCOF_DES_TC_MUROS" localSheetId="0">#REF!</definedName>
    <definedName name="ENCOF_DES_TC_MUROS">#REF!</definedName>
    <definedName name="ENCOF_TC_LOSA" localSheetId="0">#REF!</definedName>
    <definedName name="ENCOF_TC_LOSA">#REF!</definedName>
    <definedName name="ENCOF_TC_MURO_1" localSheetId="0">#REF!</definedName>
    <definedName name="ENCOF_TC_MURO_1">#REF!</definedName>
    <definedName name="ENCOFRADO_COL_RETALLE_0.10" localSheetId="0">#REF!</definedName>
    <definedName name="ENCOFRADO_COL_RETALLE_0.10">#REF!</definedName>
    <definedName name="ENCOFRADO_ESCALERA" localSheetId="0">#REF!</definedName>
    <definedName name="ENCOFRADO_ESCALERA">#REF!</definedName>
    <definedName name="ENCOFRADO_LOSA" localSheetId="0">#REF!</definedName>
    <definedName name="ENCOFRADO_LOSA">#REF!</definedName>
    <definedName name="ENCOFRADO_MUROS" localSheetId="0">#REF!</definedName>
    <definedName name="ENCOFRADO_MUROS">#REF!</definedName>
    <definedName name="ENCOFRADO_MUROS_CONFECC" localSheetId="0">#REF!</definedName>
    <definedName name="ENCOFRADO_MUROS_CONFECC">#REF!</definedName>
    <definedName name="ENCOFRADO_MUROS_instalacion" localSheetId="0">#REF!</definedName>
    <definedName name="ENCOFRADO_MUROS_instalacion">#REF!</definedName>
    <definedName name="ENCOFRADO_VIGA" localSheetId="0">#REF!</definedName>
    <definedName name="ENCOFRADO_VIGA">#REF!</definedName>
    <definedName name="ENCOFRADO_VIGA_AMARRE_20x20" localSheetId="0">#REF!</definedName>
    <definedName name="ENCOFRADO_VIGA_AMARRE_20x20">#REF!</definedName>
    <definedName name="ENCOFRADO_VIGA_FONDO" localSheetId="0">#REF!</definedName>
    <definedName name="ENCOFRADO_VIGA_FONDO">#REF!</definedName>
    <definedName name="ENCOFRADO_VIGA_GUARDERA" localSheetId="0">#REF!</definedName>
    <definedName name="ENCOFRADO_VIGA_GUARDERA">#REF!</definedName>
    <definedName name="encofradocolumna" localSheetId="0">#REF!</definedName>
    <definedName name="encofradocolumna">#REF!</definedName>
    <definedName name="encofradorampa" localSheetId="0">#REF!</definedName>
    <definedName name="encofradorampa">#REF!</definedName>
    <definedName name="ESCALON_17x30" localSheetId="0">#REF!</definedName>
    <definedName name="ESCALON_17x30">#REF!</definedName>
    <definedName name="ESCOBILLON" localSheetId="0">#REF!</definedName>
    <definedName name="ESCOBILLON">#REF!</definedName>
    <definedName name="ESTAMPADO" localSheetId="0">#REF!</definedName>
    <definedName name="ESTAMPADO">#REF!</definedName>
    <definedName name="ESTOPA" localSheetId="0">#REF!</definedName>
    <definedName name="ESTOPA">#REF!</definedName>
    <definedName name="expl" localSheetId="0">[7]ADDENDA!#REF!</definedName>
    <definedName name="expl">[7]ADDENDA!#REF!</definedName>
    <definedName name="Extracción_IM">[1]CUB02!$S$13:$AN$415</definedName>
    <definedName name="FREGADERO_DOBLE_ACERO_INOX" localSheetId="0">#REF!</definedName>
    <definedName name="FREGADERO_DOBLE_ACERO_INOX">#REF!</definedName>
    <definedName name="FREGADERO_SENCILLO_ACERO_INOX" localSheetId="0">#REF!</definedName>
    <definedName name="FREGADERO_SENCILLO_ACERO_INOX">#REF!</definedName>
    <definedName name="FSDFS" localSheetId="0">#REF!</definedName>
    <definedName name="FSDFS">#REF!</definedName>
    <definedName name="GAS_CIL" localSheetId="0">#REF!</definedName>
    <definedName name="GAS_CIL">#REF!</definedName>
    <definedName name="GASOIL" localSheetId="0">#REF!</definedName>
    <definedName name="GASOIL">#REF!</definedName>
    <definedName name="GASOLINA">[6]INS!$D$561</definedName>
    <definedName name="GAVIONES" localSheetId="0">#REF!</definedName>
    <definedName name="GAVIONES">#REF!</definedName>
    <definedName name="GENERADOR_DIESEL_400KW" localSheetId="0">#REF!</definedName>
    <definedName name="GENERADOR_DIESEL_400KW">#REF!</definedName>
    <definedName name="GRANITO_30x30" localSheetId="0">#REF!</definedName>
    <definedName name="GRANITO_30x30">#REF!</definedName>
    <definedName name="GRANITO_40x40" localSheetId="0">#REF!</definedName>
    <definedName name="GRANITO_40x40">#REF!</definedName>
    <definedName name="GRANITO_FONDO_BCO_30x30" localSheetId="0">#REF!</definedName>
    <definedName name="GRANITO_FONDO_BCO_30x30">#REF!</definedName>
    <definedName name="GRANITO_FONDO_GRIS" localSheetId="0">#REF!</definedName>
    <definedName name="GRANITO_FONDO_GRIS">#REF!</definedName>
    <definedName name="Grava" localSheetId="0">#REF!</definedName>
    <definedName name="Grava">#REF!</definedName>
    <definedName name="GRUA" localSheetId="0">#REF!</definedName>
    <definedName name="GRUA">#REF!</definedName>
    <definedName name="HACHA" localSheetId="0">#REF!</definedName>
    <definedName name="HACHA">#REF!</definedName>
    <definedName name="HERR_MENO" localSheetId="0">#REF!</definedName>
    <definedName name="HERR_MENO">#REF!</definedName>
    <definedName name="HILO" localSheetId="0">#REF!</definedName>
    <definedName name="HILO">#REF!</definedName>
    <definedName name="Horm_124_TrompoyWinche" localSheetId="0">#REF!</definedName>
    <definedName name="Horm_124_TrompoyWinche">#REF!</definedName>
    <definedName name="HORM_IND_180" localSheetId="0">#REF!</definedName>
    <definedName name="HORM_IND_180">#REF!</definedName>
    <definedName name="HORM_IND_210" localSheetId="0">#REF!</definedName>
    <definedName name="HORM_IND_210">#REF!</definedName>
    <definedName name="HORM_IND_240" localSheetId="0">#REF!</definedName>
    <definedName name="HORM_IND_240">#REF!</definedName>
    <definedName name="HORM135_MANUAL">'[13]HORM. Y MORTEROS.'!$H$212</definedName>
    <definedName name="hormigon140" localSheetId="0">#REF!</definedName>
    <definedName name="hormigon140">#REF!</definedName>
    <definedName name="hormigon180" localSheetId="0">#REF!</definedName>
    <definedName name="hormigon180">#REF!</definedName>
    <definedName name="hormigon210" localSheetId="0">#REF!</definedName>
    <definedName name="hormigon210">#REF!</definedName>
    <definedName name="Imprimir_área_IM" localSheetId="0">#REF!</definedName>
    <definedName name="Imprimir_área_IM">#REF!</definedName>
    <definedName name="ingeniera">#N/A</definedName>
    <definedName name="INODORO_BCO_TAPA" localSheetId="0">#REF!</definedName>
    <definedName name="INODORO_BCO_TAPA">#REF!</definedName>
    <definedName name="INSUMO_1" localSheetId="0">#REF!</definedName>
    <definedName name="INSUMO_1">#REF!</definedName>
    <definedName name="INTERRUPTOR_3w" localSheetId="0">#REF!</definedName>
    <definedName name="INTERRUPTOR_3w">#REF!</definedName>
    <definedName name="INTERRUPTOR_4w" localSheetId="0">#REF!</definedName>
    <definedName name="INTERRUPTOR_4w">#REF!</definedName>
    <definedName name="INTERRUPTOR_DOBLE" localSheetId="0">#REF!</definedName>
    <definedName name="INTERRUPTOR_DOBLE">#REF!</definedName>
    <definedName name="INTERRUPTOR_SENC" localSheetId="0">#REF!</definedName>
    <definedName name="INTERRUPTOR_SENC">#REF!</definedName>
    <definedName name="J" localSheetId="0">'[5]CUB-10181-3(Rescision)'!#REF!</definedName>
    <definedName name="J">'[5]CUB-10181-3(Rescision)'!#REF!</definedName>
    <definedName name="JUNTA_CERA_INODORO" localSheetId="0">#REF!</definedName>
    <definedName name="JUNTA_CERA_INODORO">#REF!</definedName>
    <definedName name="JUNTA_DRESSER_12" localSheetId="0">#REF!</definedName>
    <definedName name="JUNTA_DRESSER_12">#REF!</definedName>
    <definedName name="JUNTA_DRESSER_16" localSheetId="0">#REF!</definedName>
    <definedName name="JUNTA_DRESSER_16">#REF!</definedName>
    <definedName name="JUNTA_DRESSER_2" localSheetId="0">#REF!</definedName>
    <definedName name="JUNTA_DRESSER_2">#REF!</definedName>
    <definedName name="JUNTA_DRESSER_3" localSheetId="0">#REF!</definedName>
    <definedName name="JUNTA_DRESSER_3">#REF!</definedName>
    <definedName name="JUNTA_DRESSER_4" localSheetId="0">#REF!</definedName>
    <definedName name="JUNTA_DRESSER_4">#REF!</definedName>
    <definedName name="JUNTA_DRESSER_6" localSheetId="0">#REF!</definedName>
    <definedName name="JUNTA_DRESSER_6">#REF!</definedName>
    <definedName name="JUNTA_DRESSER_8" localSheetId="0">#REF!</definedName>
    <definedName name="JUNTA_DRESSER_8">#REF!</definedName>
    <definedName name="JUNTA_WATER_STOP_9" localSheetId="0">#REF!</definedName>
    <definedName name="JUNTA_WATER_STOP_9">#REF!</definedName>
    <definedName name="LADRILLOS_4x8x2" localSheetId="0">#REF!</definedName>
    <definedName name="LADRILLOS_4x8x2">#REF!</definedName>
    <definedName name="LAMPARA_FLUORESC_2x4" localSheetId="0">#REF!</definedName>
    <definedName name="LAMPARA_FLUORESC_2x4">#REF!</definedName>
    <definedName name="LAMPARAS_DE_1500W_220V">[8]INSU!$B$41</definedName>
    <definedName name="LAQUEAR_MADERA" localSheetId="0">#REF!</definedName>
    <definedName name="LAQUEAR_MADERA">#REF!</definedName>
    <definedName name="LAVADERO_DOBLE" localSheetId="0">#REF!</definedName>
    <definedName name="LAVADERO_DOBLE">#REF!</definedName>
    <definedName name="LAVADERO_GRANITO_SENCILLO" localSheetId="0">#REF!</definedName>
    <definedName name="LAVADERO_GRANITO_SENCILLO">#REF!</definedName>
    <definedName name="LAVAMANO_19x17_BCO" localSheetId="0">#REF!</definedName>
    <definedName name="LAVAMANO_19x17_BCO">#REF!</definedName>
    <definedName name="Ligadora2fdas" localSheetId="0">#REF!</definedName>
    <definedName name="Ligadora2fdas">#REF!</definedName>
    <definedName name="LINEA_DE_CONDUC">#N/A</definedName>
    <definedName name="LLAVE_ANG_38" localSheetId="0">#REF!</definedName>
    <definedName name="LLAVE_ANG_38">#REF!</definedName>
    <definedName name="LLAVE_CHORRO" localSheetId="0">#REF!</definedName>
    <definedName name="LLAVE_CHORRO">#REF!</definedName>
    <definedName name="LLAVE_EMPOTRAR_CROMO_12" localSheetId="0">#REF!</definedName>
    <definedName name="LLAVE_EMPOTRAR_CROMO_12">#REF!</definedName>
    <definedName name="LLAVE_PASO_1" localSheetId="0">#REF!</definedName>
    <definedName name="LLAVE_PASO_1">#REF!</definedName>
    <definedName name="LLAVE_PASO_34" localSheetId="0">#REF!</definedName>
    <definedName name="LLAVE_PASO_34">#REF!</definedName>
    <definedName name="LLAVE_SENCILLA" localSheetId="0">#REF!</definedName>
    <definedName name="LLAVE_SENCILLA">#REF!</definedName>
    <definedName name="LLAVIN_PUERTA" localSheetId="0">#REF!</definedName>
    <definedName name="LLAVIN_PUERTA">#REF!</definedName>
    <definedName name="LLENADO_BLOQUES_20" localSheetId="0">#REF!</definedName>
    <definedName name="LLENADO_BLOQUES_20">#REF!</definedName>
    <definedName name="LLENADO_BLOQUES_40" localSheetId="0">#REF!</definedName>
    <definedName name="LLENADO_BLOQUES_40">#REF!</definedName>
    <definedName name="LLENADO_BLOQUES_60" localSheetId="0">#REF!</definedName>
    <definedName name="LLENADO_BLOQUES_60">#REF!</definedName>
    <definedName name="LLENADO_BLOQUES_80" localSheetId="0">#REF!</definedName>
    <definedName name="LLENADO_BLOQUES_80">#REF!</definedName>
    <definedName name="LOSA12" localSheetId="0">#REF!</definedName>
    <definedName name="LOSA12">#REF!</definedName>
    <definedName name="LOSA20" localSheetId="0">#REF!</definedName>
    <definedName name="LOSA20">#REF!</definedName>
    <definedName name="LOSA30" localSheetId="0">#REF!</definedName>
    <definedName name="LOSA30">#REF!</definedName>
    <definedName name="MA" localSheetId="0">#REF!</definedName>
    <definedName name="MA">#REF!</definedName>
    <definedName name="MACHETE" localSheetId="0">#REF!</definedName>
    <definedName name="MACHETE">#REF!</definedName>
    <definedName name="MACO" localSheetId="0">#REF!</definedName>
    <definedName name="MACO">#REF!</definedName>
    <definedName name="Madera_P2">[4]INSU!$D$132</definedName>
    <definedName name="maderabrutapino" localSheetId="0">#REF!</definedName>
    <definedName name="maderabrutapino">#REF!</definedName>
    <definedName name="Maestro" localSheetId="0">#REF!</definedName>
    <definedName name="Maestro">#REF!</definedName>
    <definedName name="MAESTROCARP" localSheetId="0">[6]INS!#REF!</definedName>
    <definedName name="MAESTROCARP">[6]INS!#REF!</definedName>
    <definedName name="MALLA_ABRAZ_1_12" localSheetId="0">#REF!</definedName>
    <definedName name="MALLA_ABRAZ_1_12">#REF!</definedName>
    <definedName name="MALLA_AL_GALVANIZADO" localSheetId="0">#REF!</definedName>
    <definedName name="MALLA_AL_GALVANIZADO">#REF!</definedName>
    <definedName name="MALLA_AL_PUAS" localSheetId="0">#REF!</definedName>
    <definedName name="MALLA_AL_PUAS">#REF!</definedName>
    <definedName name="MALLA_BARRA_TENZORA" localSheetId="0">#REF!</definedName>
    <definedName name="MALLA_BARRA_TENZORA">#REF!</definedName>
    <definedName name="MALLA_BOTE" localSheetId="0">#REF!</definedName>
    <definedName name="MALLA_BOTE">#REF!</definedName>
    <definedName name="MALLA_CARP_COLS" localSheetId="0">#REF!</definedName>
    <definedName name="MALLA_CARP_COLS">#REF!</definedName>
    <definedName name="MALLA_CICLONICA_6" localSheetId="0">#REF!</definedName>
    <definedName name="MALLA_CICLONICA_6">#REF!</definedName>
    <definedName name="MALLA_COLOC_6" localSheetId="0">#REF!</definedName>
    <definedName name="MALLA_COLOC_6">#REF!</definedName>
    <definedName name="MALLA_COPAFINAL_1_12" localSheetId="0">#REF!</definedName>
    <definedName name="MALLA_COPAFINAL_1_12">#REF!</definedName>
    <definedName name="MALLA_COPAFINAL_2" localSheetId="0">#REF!</definedName>
    <definedName name="MALLA_COPAFINAL_2">#REF!</definedName>
    <definedName name="MALLA_CORTE_ABR" localSheetId="0">#REF!</definedName>
    <definedName name="MALLA_CORTE_ABR">#REF!</definedName>
    <definedName name="Malla_Electrosoldada_10x10" localSheetId="0">#REF!</definedName>
    <definedName name="Malla_Electrosoldada_10x10">#REF!</definedName>
    <definedName name="MALLA_PALOMETA_DOBLE_1_12" localSheetId="0">#REF!</definedName>
    <definedName name="MALLA_PALOMETA_DOBLE_1_12">#REF!</definedName>
    <definedName name="MALLA_RELLENO" localSheetId="0">#REF!</definedName>
    <definedName name="MALLA_RELLENO">#REF!</definedName>
    <definedName name="MALLA_SEGUETA" localSheetId="0">#REF!</definedName>
    <definedName name="MALLA_SEGUETA">#REF!</definedName>
    <definedName name="MALLA_TERMINAL_1_14" localSheetId="0">#REF!</definedName>
    <definedName name="MALLA_TERMINAL_1_14">#REF!</definedName>
    <definedName name="MALLA_TUBOHG_1" localSheetId="0">#REF!</definedName>
    <definedName name="MALLA_TUBOHG_1">#REF!</definedName>
    <definedName name="MALLA_TUBOHG_1_12" localSheetId="0">#REF!</definedName>
    <definedName name="MALLA_TUBOHG_1_12">#REF!</definedName>
    <definedName name="MALLA_TUBOHG_1_14" localSheetId="0">#REF!</definedName>
    <definedName name="MALLA_TUBOHG_1_14">#REF!</definedName>
    <definedName name="MALLA_ZABALETA" localSheetId="0">#REF!</definedName>
    <definedName name="MALLA_ZABALETA">#REF!</definedName>
    <definedName name="MARCO_PUERTA_PINO" localSheetId="0">#REF!</definedName>
    <definedName name="MARCO_PUERTA_PINO">#REF!</definedName>
    <definedName name="MATERIAL_RELLENO" localSheetId="0">#REF!</definedName>
    <definedName name="MATERIAL_RELLENO">#REF!</definedName>
    <definedName name="MBA" localSheetId="0">#REF!</definedName>
    <definedName name="MBA">#REF!</definedName>
    <definedName name="MEXCLADORA_LAVAMANOS" localSheetId="0">#REF!</definedName>
    <definedName name="MEXCLADORA_LAVAMANOS">#REF!</definedName>
    <definedName name="MEZCLA_CAL_ARENA_PISOS" localSheetId="0">#REF!</definedName>
    <definedName name="MEZCLA_CAL_ARENA_PISOS">#REF!</definedName>
    <definedName name="MezclaAntillana" localSheetId="0">#REF!</definedName>
    <definedName name="MezclaAntillana">#REF!</definedName>
    <definedName name="mezclajuntabloque" localSheetId="0">#REF!</definedName>
    <definedName name="mezclajuntabloque">#REF!</definedName>
    <definedName name="MO_ACERA_FROTyVIOL" localSheetId="0">#REF!</definedName>
    <definedName name="MO_ACERA_FROTyVIOL">#REF!</definedName>
    <definedName name="MO_CANTOS" localSheetId="0">#REF!</definedName>
    <definedName name="MO_CANTOS">#REF!</definedName>
    <definedName name="MO_CARETEO" localSheetId="0">#REF!</definedName>
    <definedName name="MO_CARETEO">#REF!</definedName>
    <definedName name="MO_ColAcero_Dintel" localSheetId="0">#REF!</definedName>
    <definedName name="MO_ColAcero_Dintel">#REF!</definedName>
    <definedName name="MO_ColAcero_Escalera" localSheetId="0">#REF!</definedName>
    <definedName name="MO_ColAcero_Escalera">#REF!</definedName>
    <definedName name="MO_ColAcero_G60_QQ" localSheetId="0">#REF!</definedName>
    <definedName name="MO_ColAcero_G60_QQ">#REF!</definedName>
    <definedName name="MO_ColAcero_Malla" localSheetId="0">#REF!</definedName>
    <definedName name="MO_ColAcero_Malla">#REF!</definedName>
    <definedName name="MO_ColAcero_QQ">[4]MO!$B$612</definedName>
    <definedName name="MO_ColAcero_ZapMuros" localSheetId="0">#REF!</definedName>
    <definedName name="MO_ColAcero_ZapMuros">#REF!</definedName>
    <definedName name="MO_ColAcero14_Piso" localSheetId="0">#REF!</definedName>
    <definedName name="MO_ColAcero14_Piso">#REF!</definedName>
    <definedName name="MO_ColAcero38y12_Cols" localSheetId="0">#REF!</definedName>
    <definedName name="MO_ColAcero38y12_Cols">#REF!</definedName>
    <definedName name="MO_DEMOLICION_MURO_HA" localSheetId="0">#REF!</definedName>
    <definedName name="MO_DEMOLICION_MURO_HA">#REF!</definedName>
    <definedName name="MO_ELEC_BREAKERS" localSheetId="0">#REF!</definedName>
    <definedName name="MO_ELEC_BREAKERS">#REF!</definedName>
    <definedName name="MO_ELEC_INTERRUPTOR_3W" localSheetId="0">#REF!</definedName>
    <definedName name="MO_ELEC_INTERRUPTOR_3W">#REF!</definedName>
    <definedName name="MO_ELEC_INTERRUPTOR_4W" localSheetId="0">#REF!</definedName>
    <definedName name="MO_ELEC_INTERRUPTOR_4W">#REF!</definedName>
    <definedName name="MO_ELEC_INTERRUPTOR_DOB" localSheetId="0">#REF!</definedName>
    <definedName name="MO_ELEC_INTERRUPTOR_DOB">#REF!</definedName>
    <definedName name="MO_ELEC_INTERRUPTOR_SENC" localSheetId="0">#REF!</definedName>
    <definedName name="MO_ELEC_INTERRUPTOR_SENC">#REF!</definedName>
    <definedName name="MO_ELEC_INTERRUPTOR_TRIPLE" localSheetId="0">#REF!</definedName>
    <definedName name="MO_ELEC_INTERRUPTOR_TRIPLE">#REF!</definedName>
    <definedName name="MO_ELEC_LAMPARA_FLUORESCENTE" localSheetId="0">#REF!</definedName>
    <definedName name="MO_ELEC_LAMPARA_FLUORESCENTE">#REF!</definedName>
    <definedName name="MO_ELEC_LUZ_CENITAL" localSheetId="0">#REF!</definedName>
    <definedName name="MO_ELEC_LUZ_CENITAL">#REF!</definedName>
    <definedName name="MO_ELEC_PANEL_DIST" localSheetId="0">#REF!</definedName>
    <definedName name="MO_ELEC_PANEL_DIST">#REF!</definedName>
    <definedName name="MO_ELEC_TOMACORRIENTE_110" localSheetId="0">#REF!</definedName>
    <definedName name="MO_ELEC_TOMACORRIENTE_110">#REF!</definedName>
    <definedName name="MO_ELEC_TOMACORRIENTE_220" localSheetId="0">#REF!</definedName>
    <definedName name="MO_ELEC_TOMACORRIENTE_220">#REF!</definedName>
    <definedName name="MO_ENTABLILLADOS" localSheetId="0">#REF!</definedName>
    <definedName name="MO_ENTABLILLADOS">#REF!</definedName>
    <definedName name="MO_ESCALON_GRANITO" localSheetId="0">#REF!</definedName>
    <definedName name="MO_ESCALON_GRANITO">#REF!</definedName>
    <definedName name="MO_ESCALON_HUELLA_y_CONTRAHUELLA" localSheetId="0">#REF!</definedName>
    <definedName name="MO_ESCALON_HUELLA_y_CONTRAHUELLA">#REF!</definedName>
    <definedName name="MO_ESTRIAS" localSheetId="0">#REF!</definedName>
    <definedName name="MO_ESTRIAS">#REF!</definedName>
    <definedName name="MO_EXC_CALICHE_MANO_3M" localSheetId="0">#REF!</definedName>
    <definedName name="MO_EXC_CALICHE_MANO_3M">#REF!</definedName>
    <definedName name="MO_EXC_ROCA_BLANDA_MANO_3M" localSheetId="0">#REF!</definedName>
    <definedName name="MO_EXC_ROCA_BLANDA_MANO_3M">#REF!</definedName>
    <definedName name="MO_EXC_ROCA_COMP_3M" localSheetId="0">#REF!</definedName>
    <definedName name="MO_EXC_ROCA_COMP_3M">#REF!</definedName>
    <definedName name="MO_EXC_ROCA_MANO_3M" localSheetId="0">#REF!</definedName>
    <definedName name="MO_EXC_ROCA_MANO_3M">#REF!</definedName>
    <definedName name="MO_EXC_TIERRA_MANO_3M" localSheetId="0">#REF!</definedName>
    <definedName name="MO_EXC_TIERRA_MANO_3M">#REF!</definedName>
    <definedName name="MO_FINO_TECHO_HOR" localSheetId="0">#REF!</definedName>
    <definedName name="MO_FINO_TECHO_HOR">#REF!</definedName>
    <definedName name="MO_FRAGUACHE" localSheetId="0">#REF!</definedName>
    <definedName name="MO_FRAGUACHE">#REF!</definedName>
    <definedName name="MO_GOTEROS" localSheetId="0">#REF!</definedName>
    <definedName name="MO_GOTEROS">#REF!</definedName>
    <definedName name="MO_NATILLA" localSheetId="0">#REF!</definedName>
    <definedName name="MO_NATILLA">#REF!</definedName>
    <definedName name="MO_PAÑETE_COLs" localSheetId="0">#REF!</definedName>
    <definedName name="MO_PAÑETE_COLs">#REF!</definedName>
    <definedName name="MO_PAÑETE_EXT" localSheetId="0">#REF!</definedName>
    <definedName name="MO_PAÑETE_EXT">#REF!</definedName>
    <definedName name="MO_PAÑETE_INT" localSheetId="0">#REF!</definedName>
    <definedName name="MO_PAÑETE_INT">#REF!</definedName>
    <definedName name="MO_PAÑETE_PULIDO" localSheetId="0">#REF!</definedName>
    <definedName name="MO_PAÑETE_PULIDO">#REF!</definedName>
    <definedName name="MO_PAÑETE_RASGADO" localSheetId="0">#REF!</definedName>
    <definedName name="MO_PAÑETE_RASGADO">#REF!</definedName>
    <definedName name="MO_PAÑETE_TECHOSyVIGAS" localSheetId="0">#REF!</definedName>
    <definedName name="MO_PAÑETE_TECHOSyVIGAS">#REF!</definedName>
    <definedName name="MO_PERRILLA" localSheetId="0">#REF!</definedName>
    <definedName name="MO_PERRILLA">#REF!</definedName>
    <definedName name="MO_PIEDRA" localSheetId="0">#REF!</definedName>
    <definedName name="MO_PIEDRA">#REF!</definedName>
    <definedName name="MO_PINTURA" localSheetId="0">#REF!</definedName>
    <definedName name="MO_PINTURA">#REF!</definedName>
    <definedName name="MO_PISO_ADOQUIN" localSheetId="0">#REF!</definedName>
    <definedName name="MO_PISO_ADOQUIN">#REF!</definedName>
    <definedName name="MO_PISO_CementoPulido" localSheetId="0">#REF!</definedName>
    <definedName name="MO_PISO_CementoPulido">#REF!</definedName>
    <definedName name="MO_PISO_CERAMICA_15a20" localSheetId="0">#REF!</definedName>
    <definedName name="MO_PISO_CERAMICA_15a20">#REF!</definedName>
    <definedName name="MO_PISO_CERAMICA_15a20_BASE" localSheetId="0">#REF!</definedName>
    <definedName name="MO_PISO_CERAMICA_15a20_BASE">#REF!</definedName>
    <definedName name="MO_PISO_CERAMICA_30a40" localSheetId="0">#REF!</definedName>
    <definedName name="MO_PISO_CERAMICA_30a40">#REF!</definedName>
    <definedName name="MO_PISO_CERAMICA_30a40_BASE" localSheetId="0">#REF!</definedName>
    <definedName name="MO_PISO_CERAMICA_30a40_BASE">#REF!</definedName>
    <definedName name="MO_PISO_FROTA_VIOL" localSheetId="0">#REF!</definedName>
    <definedName name="MO_PISO_FROTA_VIOL">#REF!</definedName>
    <definedName name="MO_PISO_FROTADO" localSheetId="0">#REF!</definedName>
    <definedName name="MO_PISO_FROTADO">#REF!</definedName>
    <definedName name="MO_PISO_GRANITO_25" localSheetId="0">#REF!</definedName>
    <definedName name="MO_PISO_GRANITO_25">#REF!</definedName>
    <definedName name="MO_PISO_GRANITO_30" localSheetId="0">#REF!</definedName>
    <definedName name="MO_PISO_GRANITO_30">#REF!</definedName>
    <definedName name="MO_PISO_GRANITO_33" localSheetId="0">#REF!</definedName>
    <definedName name="MO_PISO_GRANITO_33">#REF!</definedName>
    <definedName name="MO_PISO_GRANITO_40" localSheetId="0">#REF!</definedName>
    <definedName name="MO_PISO_GRANITO_40">#REF!</definedName>
    <definedName name="MO_PISO_GRANITO_50" localSheetId="0">#REF!</definedName>
    <definedName name="MO_PISO_GRANITO_50">#REF!</definedName>
    <definedName name="MO_PISO_PULI_VIOL" localSheetId="0">#REF!</definedName>
    <definedName name="MO_PISO_PULI_VIOL">#REF!</definedName>
    <definedName name="MO_PISO_ZOCALO" localSheetId="0">#REF!</definedName>
    <definedName name="MO_PISO_ZOCALO">#REF!</definedName>
    <definedName name="MO_REPELLO" localSheetId="0">#REF!</definedName>
    <definedName name="MO_REPELLO">#REF!</definedName>
    <definedName name="MO_RESANE_FROTA" localSheetId="0">#REF!</definedName>
    <definedName name="MO_RESANE_FROTA">#REF!</definedName>
    <definedName name="MO_RESANE_GOMA" localSheetId="0">#REF!</definedName>
    <definedName name="MO_RESANE_GOMA">#REF!</definedName>
    <definedName name="MO_SUBIDA_BLOCK_4_1NIVEL" localSheetId="0">#REF!</definedName>
    <definedName name="MO_SUBIDA_BLOCK_4_1NIVEL">#REF!</definedName>
    <definedName name="MO_SUBIDA_BLOCK_6_1NIVEL" localSheetId="0">#REF!</definedName>
    <definedName name="MO_SUBIDA_BLOCK_6_1NIVEL">#REF!</definedName>
    <definedName name="MO_SUBIDA_BLOCK_8_1NIVEL" localSheetId="0">#REF!</definedName>
    <definedName name="MO_SUBIDA_BLOCK_8_1NIVEL">#REF!</definedName>
    <definedName name="MO_SUBIDA_CEMENTO_1NIVEL" localSheetId="0">#REF!</definedName>
    <definedName name="MO_SUBIDA_CEMENTO_1NIVEL">#REF!</definedName>
    <definedName name="MO_SUBIDA_MADERA_1NIVEL" localSheetId="0">#REF!</definedName>
    <definedName name="MO_SUBIDA_MADERA_1NIVEL">#REF!</definedName>
    <definedName name="MO_SUBIR_AGREGADO_1Nivel" localSheetId="0">#REF!</definedName>
    <definedName name="MO_SUBIR_AGREGADO_1Nivel">#REF!</definedName>
    <definedName name="MO_SubirAcero_1Niv" localSheetId="0">#REF!</definedName>
    <definedName name="MO_SubirAcero_1Niv">#REF!</definedName>
    <definedName name="MO_ZABALETA_PISO" localSheetId="0">#REF!</definedName>
    <definedName name="MO_ZABALETA_PISO">#REF!</definedName>
    <definedName name="MO_ZABALETA_TECHO" localSheetId="0">#REF!</definedName>
    <definedName name="MO_ZABALETA_TECHO">#REF!</definedName>
    <definedName name="moacero" localSheetId="0">#REF!</definedName>
    <definedName name="moacero">#REF!</definedName>
    <definedName name="moaceromalla" localSheetId="0">#REF!</definedName>
    <definedName name="moaceromalla">#REF!</definedName>
    <definedName name="moacerorampa" localSheetId="0">#REF!</definedName>
    <definedName name="moacerorampa">#REF!</definedName>
    <definedName name="MOLDE_ESTAMPADO" localSheetId="0">#REF!</definedName>
    <definedName name="MOLDE_ESTAMPADO">#REF!</definedName>
    <definedName name="MOPISOCERAMICA" localSheetId="0">[6]INS!#REF!</definedName>
    <definedName name="MOPISOCERAMICA">[6]INS!#REF!</definedName>
    <definedName name="MOTONIVELADORA" localSheetId="0">#REF!</definedName>
    <definedName name="MOTONIVELADORA">#REF!</definedName>
    <definedName name="MURO30" localSheetId="0">#REF!</definedName>
    <definedName name="MURO30">#REF!</definedName>
    <definedName name="MUROBOVEDA12A10X2AD" localSheetId="0">#REF!</definedName>
    <definedName name="MUROBOVEDA12A10X2AD">#REF!</definedName>
    <definedName name="NADA" localSheetId="0">[14]Insumos!#REF!</definedName>
    <definedName name="NADA">[14]Insumos!#REF!</definedName>
    <definedName name="NINGUNA" localSheetId="0">[14]Insumos!#REF!</definedName>
    <definedName name="NINGUNA">[14]Insumos!#REF!</definedName>
    <definedName name="NIPLE_ACERO_12x3" localSheetId="0">#REF!</definedName>
    <definedName name="NIPLE_ACERO_12x3">#REF!</definedName>
    <definedName name="NIPLE_ACERO_16x2" localSheetId="0">#REF!</definedName>
    <definedName name="NIPLE_ACERO_16x2">#REF!</definedName>
    <definedName name="NIPLE_ACERO_16x3" localSheetId="0">#REF!</definedName>
    <definedName name="NIPLE_ACERO_16x3">#REF!</definedName>
    <definedName name="NIPLE_ACERO_20x3" localSheetId="0">#REF!</definedName>
    <definedName name="NIPLE_ACERO_20x3">#REF!</definedName>
    <definedName name="NIPLE_ACERO_6x3" localSheetId="0">#REF!</definedName>
    <definedName name="NIPLE_ACERO_6x3">#REF!</definedName>
    <definedName name="NIPLE_ACERO_8x3" localSheetId="0">#REF!</definedName>
    <definedName name="NIPLE_ACERO_8x3">#REF!</definedName>
    <definedName name="NIPLE_ACERO_PLATILLADO_12x12" localSheetId="0">#REF!</definedName>
    <definedName name="NIPLE_ACERO_PLATILLADO_12x12">#REF!</definedName>
    <definedName name="NIPLE_ACERO_PLATILLADO_2x1" localSheetId="0">#REF!</definedName>
    <definedName name="NIPLE_ACERO_PLATILLADO_2x1">#REF!</definedName>
    <definedName name="NIPLE_ACERO_PLATILLADO_3x1" localSheetId="0">#REF!</definedName>
    <definedName name="NIPLE_ACERO_PLATILLADO_3x1">#REF!</definedName>
    <definedName name="NIPLE_ACERO_PLATILLADO_8x1" localSheetId="0">#REF!</definedName>
    <definedName name="NIPLE_ACERO_PLATILLADO_8x1">#REF!</definedName>
    <definedName name="NIPLE_CROMO_38x2_12" localSheetId="0">#REF!</definedName>
    <definedName name="NIPLE_CROMO_38x2_12">#REF!</definedName>
    <definedName name="NIPLE_HG_12x4" localSheetId="0">#REF!</definedName>
    <definedName name="NIPLE_HG_12x4">#REF!</definedName>
    <definedName name="NIPLE_HG_34x4" localSheetId="0">#REF!</definedName>
    <definedName name="NIPLE_HG_34x4">#REF!</definedName>
    <definedName name="OPERADOR_GREADER" localSheetId="0">#REF!</definedName>
    <definedName name="OPERADOR_GREADER">#REF!</definedName>
    <definedName name="OPERADOR_PALA" localSheetId="0">#REF!</definedName>
    <definedName name="OPERADOR_PALA">#REF!</definedName>
    <definedName name="OPERADOR_TRACTOR" localSheetId="0">#REF!</definedName>
    <definedName name="OPERADOR_TRACTOR">#REF!</definedName>
    <definedName name="Operario_1ra" localSheetId="0">#REF!</definedName>
    <definedName name="Operario_1ra">#REF!</definedName>
    <definedName name="Operario_2da" localSheetId="0">#REF!</definedName>
    <definedName name="Operario_2da">#REF!</definedName>
    <definedName name="Operario_3ra" localSheetId="0">#REF!</definedName>
    <definedName name="Operario_3ra">#REF!</definedName>
    <definedName name="OPERARIOPRIMERA">[13]SALARIOS!$C$10</definedName>
    <definedName name="OXIGENO_CIL" localSheetId="0">#REF!</definedName>
    <definedName name="OXIGENO_CIL">#REF!</definedName>
    <definedName name="p" localSheetId="0">[15]peso!#REF!</definedName>
    <definedName name="p">[15]peso!#REF!</definedName>
    <definedName name="P1XE" localSheetId="0">#REF!</definedName>
    <definedName name="P1XE">#REF!</definedName>
    <definedName name="P1XT" localSheetId="0">#REF!</definedName>
    <definedName name="P1XT">#REF!</definedName>
    <definedName name="P1YE" localSheetId="0">#REF!</definedName>
    <definedName name="P1YE">#REF!</definedName>
    <definedName name="P1YT" localSheetId="0">#REF!</definedName>
    <definedName name="P1YT">#REF!</definedName>
    <definedName name="P2XE" localSheetId="0">#REF!</definedName>
    <definedName name="P2XE">#REF!</definedName>
    <definedName name="P2XT" localSheetId="0">#REF!</definedName>
    <definedName name="P2XT">#REF!</definedName>
    <definedName name="P2YE" localSheetId="0">#REF!</definedName>
    <definedName name="P2YE">#REF!</definedName>
    <definedName name="P3XE" localSheetId="0">#REF!</definedName>
    <definedName name="P3XE">#REF!</definedName>
    <definedName name="P3XT" localSheetId="0">#REF!</definedName>
    <definedName name="P3XT">#REF!</definedName>
    <definedName name="P3YE" localSheetId="0">#REF!</definedName>
    <definedName name="P3YE">#REF!</definedName>
    <definedName name="P3YT" localSheetId="0">#REF!</definedName>
    <definedName name="P3YT">#REF!</definedName>
    <definedName name="P4XE" localSheetId="0">#REF!</definedName>
    <definedName name="P4XE">#REF!</definedName>
    <definedName name="P4XT" localSheetId="0">#REF!</definedName>
    <definedName name="P4XT">#REF!</definedName>
    <definedName name="P4YE" localSheetId="0">#REF!</definedName>
    <definedName name="P4YE">#REF!</definedName>
    <definedName name="P4YT" localSheetId="0">#REF!</definedName>
    <definedName name="P4YT">#REF!</definedName>
    <definedName name="P5XE" localSheetId="0">#REF!</definedName>
    <definedName name="P5XE">#REF!</definedName>
    <definedName name="P5YE" localSheetId="0">#REF!</definedName>
    <definedName name="P5YE">#REF!</definedName>
    <definedName name="P5YT" localSheetId="0">#REF!</definedName>
    <definedName name="P5YT">#REF!</definedName>
    <definedName name="P6XE" localSheetId="0">#REF!</definedName>
    <definedName name="P6XE">#REF!</definedName>
    <definedName name="P6XT" localSheetId="0">#REF!</definedName>
    <definedName name="P6XT">#REF!</definedName>
    <definedName name="P6YE" localSheetId="0">#REF!</definedName>
    <definedName name="P6YE">#REF!</definedName>
    <definedName name="P6YT" localSheetId="0">#REF!</definedName>
    <definedName name="P6YT">#REF!</definedName>
    <definedName name="P7XE" localSheetId="0">#REF!</definedName>
    <definedName name="P7XE">#REF!</definedName>
    <definedName name="P7YE" localSheetId="0">#REF!</definedName>
    <definedName name="P7YE">#REF!</definedName>
    <definedName name="P7YT" localSheetId="0">#REF!</definedName>
    <definedName name="P7YT">#REF!</definedName>
    <definedName name="PALA" localSheetId="0">#REF!</definedName>
    <definedName name="PALA">#REF!</definedName>
    <definedName name="PALA_950" localSheetId="0">#REF!</definedName>
    <definedName name="PALA_950">#REF!</definedName>
    <definedName name="PANEL_DIST_24C" localSheetId="0">#REF!</definedName>
    <definedName name="PANEL_DIST_24C">#REF!</definedName>
    <definedName name="PANEL_DIST_32C" localSheetId="0">#REF!</definedName>
    <definedName name="PANEL_DIST_32C">#REF!</definedName>
    <definedName name="PANEL_DIST_4a8C" localSheetId="0">#REF!</definedName>
    <definedName name="PANEL_DIST_4a8C">#REF!</definedName>
    <definedName name="PanelDist_6a12_Circ_125a" localSheetId="0">#REF!</definedName>
    <definedName name="PanelDist_6a12_Circ_125a">#REF!</definedName>
    <definedName name="PARARRAYOS_9KV" localSheetId="0">#REF!</definedName>
    <definedName name="PARARRAYOS_9KV">#REF!</definedName>
    <definedName name="PEON" localSheetId="0">#REF!</definedName>
    <definedName name="PEON">#REF!</definedName>
    <definedName name="Peon_1">[4]MO!$B$11</definedName>
    <definedName name="Peon_Colchas">[8]MO!$B$11</definedName>
    <definedName name="PEONCARP" localSheetId="0">[6]INS!#REF!</definedName>
    <definedName name="PEONCARP">[6]INS!#REF!</definedName>
    <definedName name="PERFIL_CUADRADO_34">[8]INSU!$B$91</definedName>
    <definedName name="Pernos" localSheetId="0">#REF!</definedName>
    <definedName name="Pernos">#REF!</definedName>
    <definedName name="PICO" localSheetId="0">#REF!</definedName>
    <definedName name="PICO">#REF!</definedName>
    <definedName name="PIEDRA" localSheetId="0">#REF!</definedName>
    <definedName name="PIEDRA">#REF!</definedName>
    <definedName name="PIEDRA_GAVIONES" localSheetId="0">#REF!</definedName>
    <definedName name="PIEDRA_GAVIONES">#REF!</definedName>
    <definedName name="PINO">[13]INS!$D$770</definedName>
    <definedName name="PINTURA_ACR_COLOR_PREPARADO" localSheetId="0">#REF!</definedName>
    <definedName name="PINTURA_ACR_COLOR_PREPARADO">#REF!</definedName>
    <definedName name="PINTURA_ACR_EXT" localSheetId="0">#REF!</definedName>
    <definedName name="PINTURA_ACR_EXT">#REF!</definedName>
    <definedName name="PINTURA_ACR_INT" localSheetId="0">#REF!</definedName>
    <definedName name="PINTURA_ACR_INT">#REF!</definedName>
    <definedName name="PINTURA_BASE" localSheetId="0">#REF!</definedName>
    <definedName name="PINTURA_BASE">#REF!</definedName>
    <definedName name="PINTURA_MANTENIMIENTO" localSheetId="0">#REF!</definedName>
    <definedName name="PINTURA_MANTENIMIENTO">#REF!</definedName>
    <definedName name="PINTURA_OXIDO_ROJO" localSheetId="0">#REF!</definedName>
    <definedName name="PINTURA_OXIDO_ROJO">#REF!</definedName>
    <definedName name="PISO_GRANITO_FONDO_BCO">[8]INSU!$B$103</definedName>
    <definedName name="PLANTA_ELECTRICA" localSheetId="0">#REF!</definedName>
    <definedName name="PLANTA_ELECTRICA">#REF!</definedName>
    <definedName name="PLASTICO">[8]INSU!$B$90</definedName>
    <definedName name="PLIGADORA2">[6]INS!$D$563</definedName>
    <definedName name="PLOMERO" localSheetId="0">[6]INS!#REF!</definedName>
    <definedName name="PLOMERO">[6]INS!#REF!</definedName>
    <definedName name="PLOMERO_SOLDADOR" localSheetId="0">#REF!</definedName>
    <definedName name="PLOMERO_SOLDADOR">#REF!</definedName>
    <definedName name="PLOMEROAYUDANTE" localSheetId="0">[6]INS!#REF!</definedName>
    <definedName name="PLOMEROAYUDANTE">[6]INS!#REF!</definedName>
    <definedName name="PLOMEROOFICIAL" localSheetId="0">[6]INS!#REF!</definedName>
    <definedName name="PLOMEROOFICIAL">[6]INS!#REF!</definedName>
    <definedName name="PLYWOOD_34_2CARAS">[4]INSU!$D$133</definedName>
    <definedName name="pmadera2162" localSheetId="0">[11]precios!#REF!</definedName>
    <definedName name="pmadera2162">[11]precios!#REF!</definedName>
    <definedName name="POSTE_HA_25_CUAD" localSheetId="0">#REF!</definedName>
    <definedName name="POSTE_HA_25_CUAD">#REF!</definedName>
    <definedName name="POSTE_HA_30_CUAD" localSheetId="0">#REF!</definedName>
    <definedName name="POSTE_HA_30_CUAD">#REF!</definedName>
    <definedName name="POSTE_HA_35_CUAD" localSheetId="0">#REF!</definedName>
    <definedName name="POSTE_HA_35_CUAD">#REF!</definedName>
    <definedName name="POSTE_HA_40_CUAD" localSheetId="0">#REF!</definedName>
    <definedName name="POSTE_HA_40_CUAD">#REF!</definedName>
    <definedName name="PREC._UNITARIO">#N/A</definedName>
    <definedName name="precios">[16]Precios!$A$4:$F$1576</definedName>
    <definedName name="PRESUPUESTO">#N/A</definedName>
    <definedName name="PUERTA_PANEL_PINO" localSheetId="0">#REF!</definedName>
    <definedName name="PUERTA_PANEL_PINO">#REF!</definedName>
    <definedName name="PUERTA_PLYWOOD" localSheetId="0">#REF!</definedName>
    <definedName name="PUERTA_PLYWOOD">#REF!</definedName>
    <definedName name="PULIDO_Y_BRILLADO_ESCALON" localSheetId="0">#REF!</definedName>
    <definedName name="PULIDO_Y_BRILLADO_ESCALON">#REF!</definedName>
    <definedName name="PULIDOyBRILLADO_TC" localSheetId="0">#REF!</definedName>
    <definedName name="PULIDOyBRILLADO_TC">#REF!</definedName>
    <definedName name="PWINCHE2000K">[6]INS!$D$568</definedName>
    <definedName name="Q">[1]CUB02!$W$1:$W$8</definedName>
    <definedName name="RASTRILLO" localSheetId="0">#REF!</definedName>
    <definedName name="RASTRILLO">#REF!</definedName>
    <definedName name="REDUCCION_BUSHING_HG_12x38" localSheetId="0">#REF!</definedName>
    <definedName name="REDUCCION_BUSHING_HG_12x38">#REF!</definedName>
    <definedName name="REDUCCION_PVC_34a12" localSheetId="0">#REF!</definedName>
    <definedName name="REDUCCION_PVC_34a12">#REF!</definedName>
    <definedName name="REDUCCION_PVC_DREN_4x2" localSheetId="0">#REF!</definedName>
    <definedName name="REDUCCION_PVC_DREN_4x2">#REF!</definedName>
    <definedName name="REFERENCIA">[17]COF!$G$733</definedName>
    <definedName name="REGISTRO_ELEC_6x6" localSheetId="0">#REF!</definedName>
    <definedName name="REGISTRO_ELEC_6x6">#REF!</definedName>
    <definedName name="REGLA_PAÑETE" localSheetId="0">#REF!</definedName>
    <definedName name="REGLA_PAÑETE">#REF!</definedName>
    <definedName name="REJILLA_PISO" localSheetId="0">#REF!</definedName>
    <definedName name="REJILLA_PISO">#REF!</definedName>
    <definedName name="REJILLAS_1x1" localSheetId="0">#REF!</definedName>
    <definedName name="REJILLAS_1x1">#REF!</definedName>
    <definedName name="REPORTE">#N/A</definedName>
    <definedName name="REPORTE_01">#N/A</definedName>
    <definedName name="REPORTE_02">#N/A</definedName>
    <definedName name="REPORTE_03">#N/A</definedName>
    <definedName name="REPORTE_04">#N/A</definedName>
    <definedName name="REPORTE_05">#N/A</definedName>
    <definedName name="REPORTE_06">#N/A</definedName>
    <definedName name="REPORTE_07">#N/A</definedName>
    <definedName name="REPORTE_08">#N/A</definedName>
    <definedName name="REPORTE_09">#N/A</definedName>
    <definedName name="RETRO_320" localSheetId="0">#REF!</definedName>
    <definedName name="RETRO_320">#REF!</definedName>
    <definedName name="REVESTIMIENTO_CERAMICA_20x20" localSheetId="0">#REF!</definedName>
    <definedName name="REVESTIMIENTO_CERAMICA_20x20">#REF!</definedName>
    <definedName name="RODILLO_CAT_815" localSheetId="0">#REF!</definedName>
    <definedName name="RODILLO_CAT_815">#REF!</definedName>
    <definedName name="ROSETA" localSheetId="0">#REF!</definedName>
    <definedName name="ROSETA">#REF!</definedName>
    <definedName name="SALARIO" localSheetId="0">#REF!</definedName>
    <definedName name="SALARIO">#REF!</definedName>
    <definedName name="SALIDA">#N/A</definedName>
    <definedName name="SDSDFSDFSDF" localSheetId="0">#REF!</definedName>
    <definedName name="SDSDFSDFSDF">#REF!</definedName>
    <definedName name="SEGUETA" localSheetId="0">#REF!</definedName>
    <definedName name="SEGUETA">#REF!</definedName>
    <definedName name="SIERRA_ELECTRICA" localSheetId="0">#REF!</definedName>
    <definedName name="SIERRA_ELECTRICA">#REF!</definedName>
    <definedName name="SIFON_PVC_1_12" localSheetId="0">#REF!</definedName>
    <definedName name="SIFON_PVC_1_12">#REF!</definedName>
    <definedName name="SIFON_PVC_1_14" localSheetId="0">#REF!</definedName>
    <definedName name="SIFON_PVC_1_14">#REF!</definedName>
    <definedName name="SIFON_PVC_2" localSheetId="0">#REF!</definedName>
    <definedName name="SIFON_PVC_2">#REF!</definedName>
    <definedName name="SIFON_PVC_4" localSheetId="0">#REF!</definedName>
    <definedName name="SIFON_PVC_4">#REF!</definedName>
    <definedName name="SILICONE" localSheetId="0">#REF!</definedName>
    <definedName name="SILICONE">#REF!</definedName>
    <definedName name="SOLDADORA" localSheetId="0">#REF!</definedName>
    <definedName name="SOLDADORA">#REF!</definedName>
    <definedName name="SUB_TOTAL" localSheetId="0">#REF!</definedName>
    <definedName name="SUB_TOTAL">#REF!</definedName>
    <definedName name="TANQUE_55Gls" localSheetId="0">#REF!</definedName>
    <definedName name="TANQUE_55Gls">#REF!</definedName>
    <definedName name="TAPA_ALUMINIO_1x1" localSheetId="0">#REF!</definedName>
    <definedName name="TAPA_ALUMINIO_1x1">#REF!</definedName>
    <definedName name="TAPA_REGISTRO_HF" localSheetId="0">#REF!</definedName>
    <definedName name="TAPA_REGISTRO_HF">#REF!</definedName>
    <definedName name="TAPA_REGISTRO_HF_LIVIANA" localSheetId="0">#REF!</definedName>
    <definedName name="TAPA_REGISTRO_HF_LIVIANA">#REF!</definedName>
    <definedName name="TAPE_3M" localSheetId="0">#REF!</definedName>
    <definedName name="TAPE_3M">#REF!</definedName>
    <definedName name="TC" localSheetId="0">#REF!</definedName>
    <definedName name="TC">#REF!</definedName>
    <definedName name="TEE_ACERO_12x8" localSheetId="0">#REF!</definedName>
    <definedName name="TEE_ACERO_12x8">#REF!</definedName>
    <definedName name="TEE_ACERO_16x12" localSheetId="0">#REF!</definedName>
    <definedName name="TEE_ACERO_16x12">#REF!</definedName>
    <definedName name="TEE_ACERO_16x16" localSheetId="0">#REF!</definedName>
    <definedName name="TEE_ACERO_16x16">#REF!</definedName>
    <definedName name="TEE_ACERO_16x6" localSheetId="0">#REF!</definedName>
    <definedName name="TEE_ACERO_16x6">#REF!</definedName>
    <definedName name="TEE_ACERO_16x8" localSheetId="0">#REF!</definedName>
    <definedName name="TEE_ACERO_16x8">#REF!</definedName>
    <definedName name="TEE_ACERO_20x16" localSheetId="0">#REF!</definedName>
    <definedName name="TEE_ACERO_20x16">#REF!</definedName>
    <definedName name="TEE_CPVC_12" localSheetId="0">#REF!</definedName>
    <definedName name="TEE_CPVC_12">#REF!</definedName>
    <definedName name="TEE_HG_1" localSheetId="0">#REF!</definedName>
    <definedName name="TEE_HG_1">#REF!</definedName>
    <definedName name="TEE_HG_1_12" localSheetId="0">#REF!</definedName>
    <definedName name="TEE_HG_1_12">#REF!</definedName>
    <definedName name="TEE_HG_12" localSheetId="0">#REF!</definedName>
    <definedName name="TEE_HG_12">#REF!</definedName>
    <definedName name="TEE_HG_34" localSheetId="0">#REF!</definedName>
    <definedName name="TEE_HG_34">#REF!</definedName>
    <definedName name="TEE_PVC_PRES_1" localSheetId="0">#REF!</definedName>
    <definedName name="TEE_PVC_PRES_1">#REF!</definedName>
    <definedName name="TEE_PVC_PRES_12" localSheetId="0">#REF!</definedName>
    <definedName name="TEE_PVC_PRES_12">#REF!</definedName>
    <definedName name="TEE_PVC_PRES_34" localSheetId="0">#REF!</definedName>
    <definedName name="TEE_PVC_PRES_34">#REF!</definedName>
    <definedName name="TEFLON" localSheetId="0">#REF!</definedName>
    <definedName name="TEFLON">#REF!</definedName>
    <definedName name="THINNER" localSheetId="0">#REF!</definedName>
    <definedName name="THINNER">#REF!</definedName>
    <definedName name="_xlnm.Print_Titles" localSheetId="0">'L.P. Ac. Sanchez'!$A:$F,'L.P. Ac. Sanchez'!$1:$4</definedName>
    <definedName name="_xlnm.Print_Titles">#N/A</definedName>
    <definedName name="Tolas" localSheetId="0">#REF!</definedName>
    <definedName name="Tolas">#REF!</definedName>
    <definedName name="TOMACORRIENTE_110V" localSheetId="0">#REF!</definedName>
    <definedName name="TOMACORRIENTE_110V">#REF!</definedName>
    <definedName name="TOMACORRIENTE_220V_SENC" localSheetId="0">#REF!</definedName>
    <definedName name="TOMACORRIENTE_220V_SENC">#REF!</definedName>
    <definedName name="TOMACORRIENTE_30a" localSheetId="0">#REF!</definedName>
    <definedName name="TOMACORRIENTE_30a">#REF!</definedName>
    <definedName name="Topografo" localSheetId="0">#REF!</definedName>
    <definedName name="Topografo">#REF!</definedName>
    <definedName name="TORNILLOS" localSheetId="0">#REF!</definedName>
    <definedName name="TORNILLOS">#REF!</definedName>
    <definedName name="TORNILLOS_INODORO" localSheetId="0">#REF!</definedName>
    <definedName name="TORNILLOS_INODORO">#REF!</definedName>
    <definedName name="TRACTOR_D8K" localSheetId="0">#REF!</definedName>
    <definedName name="TRACTOR_D8K">#REF!</definedName>
    <definedName name="TRANSFER_MANUAL_150_3AMPS" localSheetId="0">#REF!</definedName>
    <definedName name="TRANSFER_MANUAL_150_3AMPS">#REF!</definedName>
    <definedName name="TRANSFER_MANUAL_800_3AMPS" localSheetId="0">#REF!</definedName>
    <definedName name="TRANSFER_MANUAL_800_3AMPS">#REF!</definedName>
    <definedName name="TRANSFORMADOR_100KVA_240_480_POSTE" localSheetId="0">#REF!</definedName>
    <definedName name="TRANSFORMADOR_100KVA_240_480_POSTE">#REF!</definedName>
    <definedName name="TRANSFORMADOR_15KVA_120_240_POSTE" localSheetId="0">#REF!</definedName>
    <definedName name="TRANSFORMADOR_15KVA_120_240_POSTE">#REF!</definedName>
    <definedName name="TRANSFORMADOR_25KVA_240_480_POSTE" localSheetId="0">#REF!</definedName>
    <definedName name="TRANSFORMADOR_25KVA_240_480_POSTE">#REF!</definedName>
    <definedName name="Trompo" localSheetId="0">#REF!</definedName>
    <definedName name="Trompo">#REF!</definedName>
    <definedName name="TUBO_ACERO_16" localSheetId="0">#REF!</definedName>
    <definedName name="TUBO_ACERO_16">#REF!</definedName>
    <definedName name="TUBO_ACERO_20" localSheetId="0">#REF!</definedName>
    <definedName name="TUBO_ACERO_20">#REF!</definedName>
    <definedName name="TUBO_ACERO_20_e14" localSheetId="0">#REF!</definedName>
    <definedName name="TUBO_ACERO_20_e14">#REF!</definedName>
    <definedName name="TUBO_ACERO_3" localSheetId="0">#REF!</definedName>
    <definedName name="TUBO_ACERO_3">#REF!</definedName>
    <definedName name="TUBO_ACERO_4" localSheetId="0">#REF!</definedName>
    <definedName name="TUBO_ACERO_4">#REF!</definedName>
    <definedName name="TUBO_ACERO_6" localSheetId="0">#REF!</definedName>
    <definedName name="TUBO_ACERO_6">#REF!</definedName>
    <definedName name="TUBO_ACERO_8" localSheetId="0">#REF!</definedName>
    <definedName name="TUBO_ACERO_8">#REF!</definedName>
    <definedName name="TUBO_CPVC_12" localSheetId="0">#REF!</definedName>
    <definedName name="TUBO_CPVC_12">#REF!</definedName>
    <definedName name="TUBO_FLEXIBLE_INODORO_C_TUERCA" localSheetId="0">#REF!</definedName>
    <definedName name="TUBO_FLEXIBLE_INODORO_C_TUERCA">#REF!</definedName>
    <definedName name="TUBO_HA_36" localSheetId="0">#REF!</definedName>
    <definedName name="TUBO_HA_36">#REF!</definedName>
    <definedName name="TUBO_HG_1" localSheetId="0">#REF!</definedName>
    <definedName name="TUBO_HG_1">#REF!</definedName>
    <definedName name="TUBO_HG_1_12" localSheetId="0">#REF!</definedName>
    <definedName name="TUBO_HG_1_12">#REF!</definedName>
    <definedName name="TUBO_HG_12" localSheetId="0">#REF!</definedName>
    <definedName name="TUBO_HG_12">#REF!</definedName>
    <definedName name="TUBO_HG_34" localSheetId="0">#REF!</definedName>
    <definedName name="TUBO_HG_34">#REF!</definedName>
    <definedName name="TUBO_PVC_DRENAJE_1_12" localSheetId="0">#REF!</definedName>
    <definedName name="TUBO_PVC_DRENAJE_1_12">#REF!</definedName>
    <definedName name="TUBO_PVC_SCH40_12" localSheetId="0">#REF!</definedName>
    <definedName name="TUBO_PVC_SCH40_12">#REF!</definedName>
    <definedName name="TUBO_PVC_SCH40_34" localSheetId="0">#REF!</definedName>
    <definedName name="TUBO_PVC_SCH40_34">#REF!</definedName>
    <definedName name="TUBO_PVC_SDR21_2" localSheetId="0">#REF!</definedName>
    <definedName name="TUBO_PVC_SDR21_2">#REF!</definedName>
    <definedName name="TUBO_PVC_SDR21_JG_16" localSheetId="0">#REF!</definedName>
    <definedName name="TUBO_PVC_SDR21_JG_16">#REF!</definedName>
    <definedName name="TUBO_PVC_SDR21_JG_6" localSheetId="0">#REF!</definedName>
    <definedName name="TUBO_PVC_SDR21_JG_6">#REF!</definedName>
    <definedName name="TUBO_PVC_SDR21_JG_8" localSheetId="0">#REF!</definedName>
    <definedName name="TUBO_PVC_SDR21_JG_8">#REF!</definedName>
    <definedName name="TUBO_PVC_SDR26_12" localSheetId="0">#REF!</definedName>
    <definedName name="TUBO_PVC_SDR26_12">#REF!</definedName>
    <definedName name="TUBO_PVC_SDR26_2" localSheetId="0">#REF!</definedName>
    <definedName name="TUBO_PVC_SDR26_2">#REF!</definedName>
    <definedName name="TUBO_PVC_SDR26_34" localSheetId="0">#REF!</definedName>
    <definedName name="TUBO_PVC_SDR26_34">#REF!</definedName>
    <definedName name="TUBO_PVC_SDR26_JG_16" localSheetId="0">#REF!</definedName>
    <definedName name="TUBO_PVC_SDR26_JG_16">#REF!</definedName>
    <definedName name="TUBO_PVC_SDR26_JG_3" localSheetId="0">#REF!</definedName>
    <definedName name="TUBO_PVC_SDR26_JG_3">#REF!</definedName>
    <definedName name="TUBO_PVC_SDR26_JG_4" localSheetId="0">#REF!</definedName>
    <definedName name="TUBO_PVC_SDR26_JG_4">#REF!</definedName>
    <definedName name="TUBO_PVC_SDR26_JG_6" localSheetId="0">#REF!</definedName>
    <definedName name="TUBO_PVC_SDR26_JG_6">#REF!</definedName>
    <definedName name="TUBO_PVC_SDR26_JG_8" localSheetId="0">#REF!</definedName>
    <definedName name="TUBO_PVC_SDR26_JG_8">#REF!</definedName>
    <definedName name="TUBO_PVC_SDR325_JG_16" localSheetId="0">#REF!</definedName>
    <definedName name="TUBO_PVC_SDR325_JG_16">#REF!</definedName>
    <definedName name="TUBO_PVC_SDR325_JG_20" localSheetId="0">#REF!</definedName>
    <definedName name="TUBO_PVC_SDR325_JG_20">#REF!</definedName>
    <definedName name="TUBO_PVC_SDR325_JG_8" localSheetId="0">#REF!</definedName>
    <definedName name="TUBO_PVC_SDR325_JG_8">#REF!</definedName>
    <definedName name="TUBO_PVC_SDR41_2" localSheetId="0">#REF!</definedName>
    <definedName name="TUBO_PVC_SDR41_2">#REF!</definedName>
    <definedName name="TUBO_PVC_SDR41_3" localSheetId="0">#REF!</definedName>
    <definedName name="TUBO_PVC_SDR41_3">#REF!</definedName>
    <definedName name="TUBO_PVC_SDR41_4" localSheetId="0">#REF!</definedName>
    <definedName name="TUBO_PVC_SDR41_4">#REF!</definedName>
    <definedName name="TYPE_3M" localSheetId="0">#REF!</definedName>
    <definedName name="TYPE_3M">#REF!</definedName>
    <definedName name="UND">#N/A</definedName>
    <definedName name="UNION_HG_1" localSheetId="0">#REF!</definedName>
    <definedName name="UNION_HG_1">#REF!</definedName>
    <definedName name="UNION_HG_12" localSheetId="0">#REF!</definedName>
    <definedName name="UNION_HG_12">#REF!</definedName>
    <definedName name="UNION_HG_34" localSheetId="0">#REF!</definedName>
    <definedName name="UNION_HG_34">#REF!</definedName>
    <definedName name="UNION_PVC_PRES_12" localSheetId="0">#REF!</definedName>
    <definedName name="UNION_PVC_PRES_12">#REF!</definedName>
    <definedName name="UNION_PVC_PRES_34" localSheetId="0">#REF!</definedName>
    <definedName name="UNION_PVC_PRES_34">#REF!</definedName>
    <definedName name="vaciadohormigonindustrial" localSheetId="0">#REF!</definedName>
    <definedName name="vaciadohormigonindustrial">#REF!</definedName>
    <definedName name="vaciadozapata" localSheetId="0">#REF!</definedName>
    <definedName name="vaciadozapata">#REF!</definedName>
    <definedName name="VALVULA_AIRE_1_HF_ROSCADA" localSheetId="0">#REF!</definedName>
    <definedName name="VALVULA_AIRE_1_HF_ROSCADA">#REF!</definedName>
    <definedName name="VALVULA_AIRE_3_HF_ROSCADA" localSheetId="0">#REF!</definedName>
    <definedName name="VALVULA_AIRE_3_HF_ROSCADA">#REF!</definedName>
    <definedName name="VALVULA_AIRE_34_HF_ROSCADA" localSheetId="0">#REF!</definedName>
    <definedName name="VALVULA_AIRE_34_HF_ROSCADA">#REF!</definedName>
    <definedName name="VALVULA_COMP_12_HF_PLATILLADA" localSheetId="0">#REF!</definedName>
    <definedName name="VALVULA_COMP_12_HF_PLATILLADA">#REF!</definedName>
    <definedName name="VALVULA_COMP_16_HF_PLATILLADA" localSheetId="0">#REF!</definedName>
    <definedName name="VALVULA_COMP_16_HF_PLATILLADA">#REF!</definedName>
    <definedName name="VALVULA_COMP_2_12_HF_ROSCADA" localSheetId="0">#REF!</definedName>
    <definedName name="VALVULA_COMP_2_12_HF_ROSCADA">#REF!</definedName>
    <definedName name="VALVULA_COMP_2_HF_ROSCADA" localSheetId="0">#REF!</definedName>
    <definedName name="VALVULA_COMP_2_HF_ROSCADA">#REF!</definedName>
    <definedName name="VALVULA_COMP_20_HF_PLATILLADA" localSheetId="0">#REF!</definedName>
    <definedName name="VALVULA_COMP_20_HF_PLATILLADA">#REF!</definedName>
    <definedName name="VALVULA_COMP_3_HF_ROSCADA" localSheetId="0">#REF!</definedName>
    <definedName name="VALVULA_COMP_3_HF_ROSCADA">#REF!</definedName>
    <definedName name="VALVULA_COMP_4_HF_PLATILLADA" localSheetId="0">#REF!</definedName>
    <definedName name="VALVULA_COMP_4_HF_PLATILLADA">#REF!</definedName>
    <definedName name="VALVULA_COMP_4_HF_ROSCADA" localSheetId="0">#REF!</definedName>
    <definedName name="VALVULA_COMP_4_HF_ROSCADA">#REF!</definedName>
    <definedName name="VALVULA_COMP_6_HF_PLATILLADA" localSheetId="0">#REF!</definedName>
    <definedName name="VALVULA_COMP_6_HF_PLATILLADA">#REF!</definedName>
    <definedName name="VALVULA_COMP_8_HF_PLATILLADA" localSheetId="0">#REF!</definedName>
    <definedName name="VALVULA_COMP_8_HF_PLATILLADA">#REF!</definedName>
    <definedName name="VARILLA_BLOQUES_20" localSheetId="0">#REF!</definedName>
    <definedName name="VARILLA_BLOQUES_20">#REF!</definedName>
    <definedName name="VARILLA_BLOQUES_40" localSheetId="0">#REF!</definedName>
    <definedName name="VARILLA_BLOQUES_40">#REF!</definedName>
    <definedName name="VARILLA_BLOQUES_60" localSheetId="0">#REF!</definedName>
    <definedName name="VARILLA_BLOQUES_60">#REF!</definedName>
    <definedName name="VARILLA_BLOQUES_80" localSheetId="0">#REF!</definedName>
    <definedName name="VARILLA_BLOQUES_80">#REF!</definedName>
    <definedName name="VCOLGANTE1590" localSheetId="0">#REF!</definedName>
    <definedName name="VCOLGANTE1590">#REF!</definedName>
    <definedName name="VIBRADO" localSheetId="0">#REF!</definedName>
    <definedName name="VIBRADO">#REF!</definedName>
    <definedName name="VIGASHP" localSheetId="0">#REF!</definedName>
    <definedName name="VIGASHP">#REF!</definedName>
    <definedName name="VIOLINADO" localSheetId="0">#REF!</definedName>
    <definedName name="VIOLINADO">#REF!</definedName>
    <definedName name="VUELO10" localSheetId="0">#REF!</definedName>
    <definedName name="VUELO10">#REF!</definedName>
    <definedName name="Winche" localSheetId="0">#REF!</definedName>
    <definedName name="Winche">#REF!</definedName>
    <definedName name="YEE_PVC_DREN_2" localSheetId="0">#REF!</definedName>
    <definedName name="YEE_PVC_DREN_2">#REF!</definedName>
    <definedName name="YEE_PVC_DREN_3" localSheetId="0">#REF!</definedName>
    <definedName name="YEE_PVC_DREN_3">#REF!</definedName>
    <definedName name="YEE_PVC_DREN_4" localSheetId="0">#REF!</definedName>
    <definedName name="YEE_PVC_DREN_4">#REF!</definedName>
    <definedName name="YEE_PVC_DREN_4x2" localSheetId="0">#REF!</definedName>
    <definedName name="YEE_PVC_DREN_4x2">#REF!</definedName>
    <definedName name="ZINC_CAL26_3x6" localSheetId="0">#REF!</definedName>
    <definedName name="ZINC_CAL26_3x6">#REF!</definedName>
    <definedName name="ZOCALO_8x34" localSheetId="0">#REF!</definedName>
    <definedName name="ZOCALO_8x34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704" i="2" l="1"/>
  <c r="F372" i="2"/>
  <c r="C370" i="2"/>
  <c r="F343" i="2"/>
  <c r="D112" i="2"/>
  <c r="F243" i="2" l="1"/>
  <c r="F242" i="2"/>
  <c r="F241" i="2"/>
  <c r="F240" i="2"/>
  <c r="F239" i="2"/>
  <c r="F238" i="2"/>
  <c r="F235" i="2"/>
  <c r="F234" i="2"/>
  <c r="F233" i="2"/>
  <c r="F232" i="2"/>
  <c r="F231" i="2"/>
  <c r="F230" i="2"/>
  <c r="F229" i="2"/>
  <c r="F228" i="2"/>
  <c r="F227" i="2"/>
  <c r="F226" i="2"/>
  <c r="F225" i="2"/>
  <c r="F224" i="2"/>
  <c r="F223" i="2"/>
  <c r="F222" i="2"/>
  <c r="F221" i="2"/>
  <c r="F220" i="2"/>
  <c r="F219" i="2"/>
  <c r="F218" i="2"/>
  <c r="F217" i="2"/>
  <c r="F216" i="2"/>
  <c r="F215" i="2"/>
  <c r="F214" i="2"/>
  <c r="F213" i="2"/>
  <c r="F212" i="2"/>
  <c r="F211" i="2"/>
  <c r="F210" i="2"/>
  <c r="F209" i="2"/>
  <c r="F208" i="2"/>
  <c r="F207" i="2"/>
  <c r="F206" i="2"/>
  <c r="F203" i="2"/>
  <c r="F202" i="2"/>
  <c r="F201" i="2"/>
  <c r="F200" i="2"/>
  <c r="F199" i="2"/>
  <c r="F198" i="2"/>
  <c r="F197" i="2"/>
  <c r="F193" i="2"/>
  <c r="F192" i="2"/>
  <c r="F191" i="2"/>
  <c r="F190" i="2"/>
  <c r="F189" i="2"/>
  <c r="F188" i="2"/>
  <c r="F187" i="2"/>
  <c r="F186" i="2"/>
  <c r="F185" i="2"/>
  <c r="F184" i="2"/>
  <c r="F183" i="2"/>
  <c r="F182" i="2"/>
  <c r="F181" i="2"/>
  <c r="F180" i="2"/>
  <c r="F174" i="2" l="1"/>
  <c r="F170" i="2"/>
  <c r="F173" i="2"/>
  <c r="F163" i="2"/>
  <c r="F162" i="2"/>
  <c r="F161" i="2"/>
  <c r="F160" i="2"/>
  <c r="F159" i="2"/>
  <c r="F158" i="2"/>
  <c r="A158" i="2"/>
  <c r="A159" i="2" s="1"/>
  <c r="A160" i="2" s="1"/>
  <c r="A161" i="2" s="1"/>
  <c r="A162" i="2" s="1"/>
  <c r="A163" i="2" s="1"/>
  <c r="F157" i="2"/>
  <c r="A153" i="2"/>
  <c r="A154" i="2" s="1"/>
  <c r="A155" i="2" s="1"/>
  <c r="F152" i="2"/>
  <c r="F151" i="2"/>
  <c r="A149" i="2"/>
  <c r="A150" i="2" s="1"/>
  <c r="F148" i="2"/>
  <c r="F147" i="2"/>
  <c r="F146" i="2"/>
  <c r="A146" i="2"/>
  <c r="F145" i="2"/>
  <c r="F144" i="2"/>
  <c r="F143" i="2"/>
  <c r="A142" i="2"/>
  <c r="A143" i="2" s="1"/>
  <c r="F141" i="2"/>
  <c r="F140" i="2"/>
  <c r="F139" i="2"/>
  <c r="F134" i="2"/>
  <c r="F133" i="2"/>
  <c r="F132" i="2"/>
  <c r="F130" i="2"/>
  <c r="F128" i="2"/>
  <c r="A126" i="2"/>
  <c r="A127" i="2" s="1"/>
  <c r="A128" i="2" s="1"/>
  <c r="A129" i="2" s="1"/>
  <c r="A130" i="2" s="1"/>
  <c r="A131" i="2" s="1"/>
  <c r="F125" i="2"/>
  <c r="F124" i="2"/>
  <c r="F118" i="2"/>
  <c r="F117" i="2"/>
  <c r="F115" i="2"/>
  <c r="F114" i="2"/>
  <c r="F113" i="2"/>
  <c r="F112" i="2"/>
  <c r="F107" i="2"/>
  <c r="A105" i="2"/>
  <c r="A106" i="2" s="1"/>
  <c r="A107" i="2" s="1"/>
  <c r="F104" i="2"/>
  <c r="F103" i="2"/>
  <c r="A101" i="2"/>
  <c r="A102" i="2" s="1"/>
  <c r="F100" i="2"/>
  <c r="F99" i="2"/>
  <c r="F97" i="2"/>
  <c r="F93" i="2"/>
  <c r="A93" i="2"/>
  <c r="A94" i="2" s="1"/>
  <c r="A95" i="2" s="1"/>
  <c r="A96" i="2" s="1"/>
  <c r="A97" i="2" s="1"/>
  <c r="A98" i="2" s="1"/>
  <c r="F92" i="2"/>
  <c r="F91" i="2"/>
  <c r="F90" i="2"/>
  <c r="F89" i="2"/>
  <c r="F88" i="2"/>
  <c r="F87" i="2"/>
  <c r="F86" i="2"/>
  <c r="A86" i="2"/>
  <c r="A87" i="2" s="1"/>
  <c r="A88" i="2" s="1"/>
  <c r="A89" i="2" s="1"/>
  <c r="A90" i="2" s="1"/>
  <c r="F85" i="2"/>
  <c r="F84" i="2"/>
  <c r="F83" i="2"/>
  <c r="A82" i="2"/>
  <c r="A83" i="2" s="1"/>
  <c r="F81" i="2"/>
  <c r="F80" i="2"/>
  <c r="F79" i="2"/>
  <c r="F73" i="2"/>
  <c r="F72" i="2"/>
  <c r="F71" i="2"/>
  <c r="F70" i="2"/>
  <c r="A70" i="2"/>
  <c r="A71" i="2" s="1"/>
  <c r="F69" i="2"/>
  <c r="F68" i="2"/>
  <c r="F67" i="2"/>
  <c r="F65" i="2"/>
  <c r="F64" i="2"/>
  <c r="F62" i="2"/>
  <c r="A60" i="2"/>
  <c r="A61" i="2" s="1"/>
  <c r="A62" i="2" s="1"/>
  <c r="A63" i="2" s="1"/>
  <c r="A64" i="2" s="1"/>
  <c r="A65" i="2" s="1"/>
  <c r="F59" i="2"/>
  <c r="F58" i="2"/>
  <c r="F57" i="2"/>
  <c r="F56" i="2"/>
  <c r="A56" i="2"/>
  <c r="A57" i="2" s="1"/>
  <c r="F55" i="2"/>
  <c r="F54" i="2"/>
  <c r="F53" i="2"/>
  <c r="F52" i="2"/>
  <c r="F50" i="2"/>
  <c r="F49" i="2"/>
  <c r="A48" i="2"/>
  <c r="A49" i="2" s="1"/>
  <c r="A50" i="2" s="1"/>
  <c r="A51" i="2" s="1"/>
  <c r="A52" i="2" s="1"/>
  <c r="A53" i="2" s="1"/>
  <c r="F47" i="2"/>
  <c r="F46" i="2"/>
  <c r="F45" i="2"/>
  <c r="F43" i="2"/>
  <c r="A43" i="2"/>
  <c r="A44" i="2" s="1"/>
  <c r="A45" i="2" s="1"/>
  <c r="F42" i="2"/>
  <c r="F41" i="2"/>
  <c r="F38" i="2"/>
  <c r="A38" i="2"/>
  <c r="A39" i="2" s="1"/>
  <c r="A40" i="2" s="1"/>
  <c r="F37" i="2"/>
  <c r="F36" i="2"/>
  <c r="F35" i="2"/>
  <c r="F32" i="2"/>
  <c r="F31" i="2"/>
  <c r="F30" i="2"/>
  <c r="A30" i="2"/>
  <c r="A31" i="2" s="1"/>
  <c r="A32" i="2" s="1"/>
  <c r="A33" i="2" s="1"/>
  <c r="A34" i="2" s="1"/>
  <c r="A35" i="2" s="1"/>
  <c r="F29" i="2"/>
  <c r="F28" i="2"/>
  <c r="F27" i="2"/>
  <c r="F26" i="2"/>
  <c r="F25" i="2"/>
  <c r="F24" i="2"/>
  <c r="F23" i="2"/>
  <c r="F22" i="2"/>
  <c r="F21" i="2"/>
  <c r="F20" i="2"/>
  <c r="F19" i="2"/>
  <c r="A18" i="2"/>
  <c r="A19" i="2" s="1"/>
  <c r="A20" i="2" s="1"/>
  <c r="A21" i="2" s="1"/>
  <c r="A22" i="2" s="1"/>
  <c r="A23" i="2" s="1"/>
  <c r="A24" i="2" s="1"/>
  <c r="A25" i="2" s="1"/>
  <c r="A26" i="2" s="1"/>
  <c r="F17" i="2"/>
  <c r="F16" i="2"/>
  <c r="F14" i="2"/>
  <c r="F11" i="2"/>
  <c r="A11" i="2"/>
  <c r="A12" i="2" s="1"/>
  <c r="A13" i="2" s="1"/>
  <c r="A14" i="2" s="1"/>
  <c r="A15" i="2" s="1"/>
  <c r="F10" i="2"/>
  <c r="F9" i="2"/>
  <c r="F8" i="2"/>
  <c r="F175" i="2" l="1"/>
  <c r="F194" i="2"/>
  <c r="F135" i="2"/>
  <c r="F127" i="2"/>
  <c r="F122" i="2"/>
  <c r="F119" i="2"/>
  <c r="F95" i="2"/>
  <c r="F98" i="2"/>
  <c r="F121" i="2"/>
  <c r="F136" i="2"/>
  <c r="F137" i="2"/>
  <c r="F12" i="2"/>
  <c r="F18" i="2"/>
  <c r="F34" i="2"/>
  <c r="F101" i="2"/>
  <c r="F82" i="2"/>
  <c r="F94" i="2"/>
  <c r="F149" i="2"/>
  <c r="F153" i="2"/>
  <c r="F15" i="2"/>
  <c r="F33" i="2"/>
  <c r="F105" i="2"/>
  <c r="F131" i="2"/>
  <c r="F102" i="2"/>
  <c r="F154" i="2"/>
  <c r="F60" i="2"/>
  <c r="F40" i="2"/>
  <c r="F44" i="2"/>
  <c r="F48" i="2"/>
  <c r="F51" i="2"/>
  <c r="F116" i="2"/>
  <c r="F106" i="2"/>
  <c r="F155" i="2"/>
  <c r="F138" i="2" l="1"/>
  <c r="F126" i="2"/>
  <c r="F142" i="2"/>
  <c r="F39" i="2"/>
  <c r="F123" i="2"/>
  <c r="F150" i="2"/>
  <c r="F61" i="2"/>
  <c r="F63" i="2"/>
  <c r="F120" i="2"/>
  <c r="F13" i="2"/>
  <c r="F129" i="2"/>
  <c r="F96" i="2"/>
  <c r="F74" i="2" l="1"/>
  <c r="F164" i="2"/>
  <c r="F108" i="2"/>
  <c r="F165" i="2" l="1"/>
  <c r="F705" i="2" l="1"/>
  <c r="F703" i="2"/>
  <c r="F706" i="2" s="1"/>
  <c r="F694" i="2"/>
  <c r="F693" i="2"/>
  <c r="F690" i="2"/>
  <c r="F689" i="2"/>
  <c r="F686" i="2"/>
  <c r="F682" i="2"/>
  <c r="F681" i="2"/>
  <c r="C680" i="2"/>
  <c r="C679" i="2"/>
  <c r="C678" i="2"/>
  <c r="F677" i="2"/>
  <c r="C675" i="2"/>
  <c r="C674" i="2"/>
  <c r="C673" i="2"/>
  <c r="F672" i="2"/>
  <c r="F671" i="2"/>
  <c r="C669" i="2"/>
  <c r="C668" i="2" s="1"/>
  <c r="C670" i="2" s="1"/>
  <c r="C667" i="2"/>
  <c r="C666" i="2"/>
  <c r="F665" i="2"/>
  <c r="F664" i="2"/>
  <c r="C662" i="2"/>
  <c r="C695" i="2" s="1"/>
  <c r="C661" i="2"/>
  <c r="F660" i="2"/>
  <c r="F659" i="2"/>
  <c r="C658" i="2"/>
  <c r="C692" i="2" s="1"/>
  <c r="F648" i="2"/>
  <c r="F647" i="2"/>
  <c r="F645" i="2"/>
  <c r="F643" i="2"/>
  <c r="F639" i="2"/>
  <c r="F638" i="2"/>
  <c r="C637" i="2"/>
  <c r="C636" i="2"/>
  <c r="C641" i="2" s="1"/>
  <c r="C635" i="2"/>
  <c r="F635" i="2" s="1"/>
  <c r="F634" i="2"/>
  <c r="C632" i="2"/>
  <c r="C631" i="2"/>
  <c r="C630" i="2"/>
  <c r="F629" i="2"/>
  <c r="F628" i="2"/>
  <c r="C626" i="2"/>
  <c r="C624" i="2"/>
  <c r="C623" i="2"/>
  <c r="F622" i="2"/>
  <c r="F621" i="2"/>
  <c r="C619" i="2"/>
  <c r="C649" i="2" s="1"/>
  <c r="C650" i="2" s="1"/>
  <c r="C618" i="2"/>
  <c r="F617" i="2"/>
  <c r="F616" i="2"/>
  <c r="C615" i="2"/>
  <c r="C646" i="2" s="1"/>
  <c r="F605" i="2"/>
  <c r="F604" i="2"/>
  <c r="F600" i="2"/>
  <c r="C599" i="2"/>
  <c r="C598" i="2"/>
  <c r="C597" i="2"/>
  <c r="F597" i="2" s="1"/>
  <c r="C596" i="2"/>
  <c r="F595" i="2"/>
  <c r="F594" i="2"/>
  <c r="F593" i="2"/>
  <c r="F592" i="2"/>
  <c r="F591" i="2"/>
  <c r="F590" i="2"/>
  <c r="F589" i="2"/>
  <c r="C587" i="2"/>
  <c r="C586" i="2"/>
  <c r="F586" i="2" s="1"/>
  <c r="C585" i="2"/>
  <c r="F585" i="2" s="1"/>
  <c r="C584" i="2"/>
  <c r="F583" i="2"/>
  <c r="F582" i="2"/>
  <c r="C580" i="2"/>
  <c r="C578" i="2"/>
  <c r="C577" i="2"/>
  <c r="F576" i="2"/>
  <c r="F575" i="2"/>
  <c r="C573" i="2"/>
  <c r="C606" i="2" s="1"/>
  <c r="C572" i="2"/>
  <c r="F571" i="2"/>
  <c r="F570" i="2"/>
  <c r="C569" i="2"/>
  <c r="F559" i="2"/>
  <c r="F558" i="2"/>
  <c r="F554" i="2"/>
  <c r="F550" i="2"/>
  <c r="F549" i="2"/>
  <c r="C548" i="2"/>
  <c r="C547" i="2"/>
  <c r="C546" i="2"/>
  <c r="F545" i="2"/>
  <c r="F544" i="2"/>
  <c r="C543" i="2"/>
  <c r="C542" i="2"/>
  <c r="C541" i="2"/>
  <c r="F540" i="2"/>
  <c r="F539" i="2"/>
  <c r="C537" i="2"/>
  <c r="C536" i="2" s="1"/>
  <c r="C535" i="2"/>
  <c r="C534" i="2"/>
  <c r="F533" i="2"/>
  <c r="C530" i="2"/>
  <c r="C531" i="2" s="1"/>
  <c r="C529" i="2"/>
  <c r="F528" i="2"/>
  <c r="C526" i="2"/>
  <c r="F516" i="2"/>
  <c r="F515" i="2"/>
  <c r="F513" i="2"/>
  <c r="F509" i="2"/>
  <c r="F508" i="2"/>
  <c r="F506" i="2"/>
  <c r="F505" i="2"/>
  <c r="C504" i="2"/>
  <c r="F503" i="2"/>
  <c r="F502" i="2"/>
  <c r="C500" i="2"/>
  <c r="C499" i="2" s="1"/>
  <c r="C501" i="2" s="1"/>
  <c r="C498" i="2"/>
  <c r="C497" i="2"/>
  <c r="F496" i="2"/>
  <c r="C493" i="2"/>
  <c r="C517" i="2" s="1"/>
  <c r="C492" i="2"/>
  <c r="F491" i="2"/>
  <c r="C489" i="2"/>
  <c r="C507" i="2" s="1"/>
  <c r="F478" i="2"/>
  <c r="F477" i="2"/>
  <c r="F473" i="2"/>
  <c r="F468" i="2"/>
  <c r="C466" i="2"/>
  <c r="F465" i="2"/>
  <c r="F464" i="2"/>
  <c r="C462" i="2"/>
  <c r="C461" i="2" s="1"/>
  <c r="C460" i="2"/>
  <c r="C459" i="2"/>
  <c r="F458" i="2"/>
  <c r="C455" i="2"/>
  <c r="C454" i="2"/>
  <c r="F453" i="2"/>
  <c r="C451" i="2"/>
  <c r="F445" i="2"/>
  <c r="F444" i="2"/>
  <c r="F443" i="2"/>
  <c r="F442" i="2"/>
  <c r="F441" i="2"/>
  <c r="F440" i="2"/>
  <c r="F439" i="2"/>
  <c r="F438" i="2"/>
  <c r="F437" i="2"/>
  <c r="F436" i="2"/>
  <c r="F435" i="2"/>
  <c r="F434" i="2"/>
  <c r="F433" i="2"/>
  <c r="F432" i="2"/>
  <c r="F431" i="2"/>
  <c r="C430" i="2"/>
  <c r="F430" i="2" s="1"/>
  <c r="F429" i="2"/>
  <c r="F428" i="2"/>
  <c r="F427" i="2"/>
  <c r="F426" i="2"/>
  <c r="F425" i="2"/>
  <c r="F424" i="2"/>
  <c r="F423" i="2"/>
  <c r="F422" i="2"/>
  <c r="F421" i="2"/>
  <c r="F420" i="2"/>
  <c r="F419" i="2"/>
  <c r="F418" i="2"/>
  <c r="F417" i="2"/>
  <c r="F416" i="2"/>
  <c r="F415" i="2"/>
  <c r="F414" i="2"/>
  <c r="F413" i="2"/>
  <c r="F412" i="2"/>
  <c r="F411" i="2"/>
  <c r="F410" i="2"/>
  <c r="F409" i="2"/>
  <c r="F408" i="2"/>
  <c r="F407" i="2"/>
  <c r="F406" i="2"/>
  <c r="F405" i="2"/>
  <c r="F404" i="2"/>
  <c r="F403" i="2"/>
  <c r="F402" i="2"/>
  <c r="F401" i="2"/>
  <c r="F400" i="2"/>
  <c r="F399" i="2"/>
  <c r="F398" i="2"/>
  <c r="F397" i="2"/>
  <c r="F396" i="2"/>
  <c r="F395" i="2"/>
  <c r="F394" i="2"/>
  <c r="F393" i="2"/>
  <c r="F392" i="2"/>
  <c r="F391" i="2"/>
  <c r="F390" i="2"/>
  <c r="F389" i="2"/>
  <c r="F388" i="2"/>
  <c r="F387" i="2"/>
  <c r="F386" i="2"/>
  <c r="F385" i="2"/>
  <c r="F384" i="2"/>
  <c r="F383" i="2"/>
  <c r="F382" i="2"/>
  <c r="F381" i="2"/>
  <c r="F380" i="2"/>
  <c r="F379" i="2"/>
  <c r="F378" i="2"/>
  <c r="F377" i="2"/>
  <c r="F376" i="2"/>
  <c r="F375" i="2"/>
  <c r="F374" i="2"/>
  <c r="F373" i="2"/>
  <c r="F371" i="2"/>
  <c r="F370" i="2"/>
  <c r="F369" i="2"/>
  <c r="F368" i="2"/>
  <c r="F367" i="2"/>
  <c r="F366" i="2"/>
  <c r="F365" i="2"/>
  <c r="F364" i="2"/>
  <c r="F363" i="2"/>
  <c r="F362" i="2"/>
  <c r="F361" i="2"/>
  <c r="F360" i="2"/>
  <c r="F359" i="2"/>
  <c r="F358" i="2"/>
  <c r="F357" i="2"/>
  <c r="F356" i="2"/>
  <c r="F355" i="2"/>
  <c r="F354" i="2"/>
  <c r="F353" i="2"/>
  <c r="F352" i="2"/>
  <c r="F351" i="2"/>
  <c r="F350" i="2"/>
  <c r="F349" i="2"/>
  <c r="F348" i="2"/>
  <c r="F347" i="2"/>
  <c r="F346" i="2"/>
  <c r="F345" i="2"/>
  <c r="F344" i="2"/>
  <c r="F342" i="2"/>
  <c r="F341" i="2"/>
  <c r="F340" i="2"/>
  <c r="F339" i="2"/>
  <c r="F338" i="2"/>
  <c r="F337" i="2"/>
  <c r="F336" i="2"/>
  <c r="F332" i="2"/>
  <c r="F333" i="2" s="1"/>
  <c r="F329" i="2"/>
  <c r="F330" i="2" s="1"/>
  <c r="F328" i="2"/>
  <c r="F320" i="2"/>
  <c r="F315" i="2"/>
  <c r="F314" i="2"/>
  <c r="F312" i="2"/>
  <c r="F310" i="2"/>
  <c r="F309" i="2"/>
  <c r="C308" i="2"/>
  <c r="F307" i="2"/>
  <c r="F306" i="2"/>
  <c r="C304" i="2"/>
  <c r="C302" i="2"/>
  <c r="C301" i="2"/>
  <c r="F300" i="2"/>
  <c r="C297" i="2"/>
  <c r="C296" i="2"/>
  <c r="F295" i="2"/>
  <c r="C293" i="2"/>
  <c r="C318" i="2" s="1"/>
  <c r="C288" i="2"/>
  <c r="F287" i="2"/>
  <c r="C286" i="2"/>
  <c r="F285" i="2"/>
  <c r="F283" i="2"/>
  <c r="C282" i="2"/>
  <c r="F281" i="2"/>
  <c r="F280" i="2"/>
  <c r="F279" i="2"/>
  <c r="F278" i="2"/>
  <c r="F277" i="2"/>
  <c r="C276" i="2"/>
  <c r="C275" i="2"/>
  <c r="C274" i="2"/>
  <c r="F273" i="2"/>
  <c r="F265" i="2"/>
  <c r="F263" i="2"/>
  <c r="F261" i="2"/>
  <c r="F259" i="2"/>
  <c r="F258" i="2"/>
  <c r="C257" i="2"/>
  <c r="F256" i="2"/>
  <c r="F255" i="2"/>
  <c r="C254" i="2"/>
  <c r="C253" i="2"/>
  <c r="C252" i="2"/>
  <c r="F251" i="2"/>
  <c r="F250" i="2"/>
  <c r="C249" i="2"/>
  <c r="F177" i="2"/>
  <c r="F244" i="2" s="1"/>
  <c r="F169" i="2"/>
  <c r="F171" i="2" s="1"/>
  <c r="F253" i="2" l="1"/>
  <c r="F500" i="2"/>
  <c r="F288" i="2"/>
  <c r="F245" i="2"/>
  <c r="F249" i="2"/>
  <c r="F606" i="2"/>
  <c r="F276" i="2"/>
  <c r="F680" i="2"/>
  <c r="F546" i="2"/>
  <c r="F631" i="2"/>
  <c r="F274" i="2"/>
  <c r="F596" i="2"/>
  <c r="F675" i="2"/>
  <c r="F598" i="2"/>
  <c r="C298" i="2"/>
  <c r="C494" i="2"/>
  <c r="C574" i="2"/>
  <c r="F670" i="2"/>
  <c r="F630" i="2"/>
  <c r="F296" i="2"/>
  <c r="C663" i="2"/>
  <c r="F454" i="2"/>
  <c r="F297" i="2"/>
  <c r="C642" i="2"/>
  <c r="C456" i="2"/>
  <c r="F466" i="2"/>
  <c r="F471" i="2" s="1"/>
  <c r="F284" i="2"/>
  <c r="C696" i="2"/>
  <c r="C697" i="2" s="1"/>
  <c r="F697" i="2" s="1"/>
  <c r="C480" i="2"/>
  <c r="F479" i="2"/>
  <c r="C518" i="2"/>
  <c r="C519" i="2" s="1"/>
  <c r="F461" i="2"/>
  <c r="C463" i="2"/>
  <c r="F667" i="2"/>
  <c r="F286" i="2"/>
  <c r="C321" i="2"/>
  <c r="C322" i="2" s="1"/>
  <c r="C323" i="2" s="1"/>
  <c r="C683" i="2"/>
  <c r="F683" i="2" s="1"/>
  <c r="C620" i="2"/>
  <c r="F493" i="2"/>
  <c r="F530" i="2"/>
  <c r="F282" i="2"/>
  <c r="F599" i="2"/>
  <c r="C625" i="2"/>
  <c r="C627" i="2" s="1"/>
  <c r="C653" i="2"/>
  <c r="C551" i="2"/>
  <c r="F542" i="2"/>
  <c r="F636" i="2"/>
  <c r="F548" i="2"/>
  <c r="C579" i="2"/>
  <c r="C581" i="2" s="1"/>
  <c r="F674" i="2"/>
  <c r="F498" i="2"/>
  <c r="C564" i="2"/>
  <c r="C610" i="2"/>
  <c r="F610" i="2" s="1"/>
  <c r="F578" i="2"/>
  <c r="C510" i="2"/>
  <c r="F507" i="2"/>
  <c r="F318" i="2"/>
  <c r="F646" i="2"/>
  <c r="C560" i="2"/>
  <c r="C538" i="2"/>
  <c r="F536" i="2"/>
  <c r="F641" i="2"/>
  <c r="C311" i="2"/>
  <c r="C316" i="2" s="1"/>
  <c r="C266" i="2"/>
  <c r="F541" i="2"/>
  <c r="C640" i="2"/>
  <c r="C521" i="2"/>
  <c r="C557" i="2"/>
  <c r="F584" i="2"/>
  <c r="C685" i="2"/>
  <c r="F254" i="2"/>
  <c r="C260" i="2"/>
  <c r="C514" i="2"/>
  <c r="C483" i="2"/>
  <c r="F302" i="2"/>
  <c r="F673" i="2"/>
  <c r="F252" i="2"/>
  <c r="F504" i="2"/>
  <c r="C552" i="2"/>
  <c r="F308" i="2"/>
  <c r="C325" i="2"/>
  <c r="F257" i="2"/>
  <c r="C303" i="2"/>
  <c r="C476" i="2"/>
  <c r="F543" i="2"/>
  <c r="F547" i="2"/>
  <c r="C603" i="2"/>
  <c r="F632" i="2"/>
  <c r="F637" i="2"/>
  <c r="F678" i="2"/>
  <c r="C553" i="2"/>
  <c r="C699" i="2"/>
  <c r="F699" i="2" s="1"/>
  <c r="C264" i="2"/>
  <c r="C469" i="2"/>
  <c r="F587" i="2"/>
  <c r="F679" i="2"/>
  <c r="C684" i="2"/>
  <c r="F624" i="2"/>
  <c r="F535" i="2"/>
  <c r="F517" i="2"/>
  <c r="F499" i="2"/>
  <c r="F492" i="2"/>
  <c r="F460" i="2"/>
  <c r="F455" i="2"/>
  <c r="F446" i="2"/>
  <c r="F447" i="2" s="1"/>
  <c r="F275" i="2"/>
  <c r="F271" i="2"/>
  <c r="C651" i="2"/>
  <c r="F650" i="2"/>
  <c r="C607" i="2"/>
  <c r="F668" i="2"/>
  <c r="F692" i="2"/>
  <c r="C481" i="2" l="1"/>
  <c r="F658" i="2"/>
  <c r="F304" i="2"/>
  <c r="F301" i="2"/>
  <c r="F298" i="2"/>
  <c r="F322" i="2"/>
  <c r="F640" i="2"/>
  <c r="F480" i="2"/>
  <c r="F518" i="2"/>
  <c r="F462" i="2"/>
  <c r="F519" i="2"/>
  <c r="F489" i="2"/>
  <c r="F642" i="2"/>
  <c r="F696" i="2"/>
  <c r="F581" i="2"/>
  <c r="F463" i="2"/>
  <c r="F653" i="2"/>
  <c r="F538" i="2"/>
  <c r="F501" i="2"/>
  <c r="F293" i="2"/>
  <c r="F627" i="2"/>
  <c r="F564" i="2"/>
  <c r="F579" i="2"/>
  <c r="F685" i="2"/>
  <c r="F625" i="2"/>
  <c r="F494" i="2"/>
  <c r="F456" i="2"/>
  <c r="F321" i="2"/>
  <c r="F264" i="2"/>
  <c r="F609" i="2"/>
  <c r="F529" i="2"/>
  <c r="F649" i="2"/>
  <c r="F551" i="2"/>
  <c r="F262" i="2"/>
  <c r="F512" i="2"/>
  <c r="F325" i="2"/>
  <c r="F553" i="2"/>
  <c r="C561" i="2"/>
  <c r="F311" i="2"/>
  <c r="F684" i="2"/>
  <c r="F313" i="2"/>
  <c r="F266" i="2"/>
  <c r="F560" i="2"/>
  <c r="F483" i="2"/>
  <c r="F521" i="2"/>
  <c r="F603" i="2"/>
  <c r="F469" i="2"/>
  <c r="C474" i="2"/>
  <c r="F514" i="2"/>
  <c r="F557" i="2"/>
  <c r="F476" i="2"/>
  <c r="F260" i="2"/>
  <c r="F303" i="2"/>
  <c r="C305" i="2"/>
  <c r="F552" i="2"/>
  <c r="F510" i="2"/>
  <c r="F289" i="2"/>
  <c r="F651" i="2"/>
  <c r="F316" i="2"/>
  <c r="F323" i="2"/>
  <c r="C608" i="2"/>
  <c r="F607" i="2"/>
  <c r="F481" i="2" l="1"/>
  <c r="F526" i="2"/>
  <c r="F451" i="2"/>
  <c r="F459" i="2"/>
  <c r="F569" i="2"/>
  <c r="F615" i="2"/>
  <c r="F644" i="2"/>
  <c r="F687" i="2"/>
  <c r="F652" i="2"/>
  <c r="F573" i="2"/>
  <c r="F531" i="2"/>
  <c r="F695" i="2"/>
  <c r="F537" i="2"/>
  <c r="F572" i="2"/>
  <c r="F267" i="2"/>
  <c r="F601" i="2"/>
  <c r="C562" i="2"/>
  <c r="F561" i="2"/>
  <c r="F305" i="2"/>
  <c r="F326" i="2" s="1"/>
  <c r="F555" i="2"/>
  <c r="F474" i="2"/>
  <c r="F608" i="2"/>
  <c r="F485" i="2" l="1"/>
  <c r="F497" i="2"/>
  <c r="F522" i="2" s="1"/>
  <c r="F698" i="2"/>
  <c r="F619" i="2"/>
  <c r="F580" i="2"/>
  <c r="F574" i="2"/>
  <c r="F618" i="2"/>
  <c r="F562" i="2"/>
  <c r="F534" i="2" l="1"/>
  <c r="F565" i="2" s="1"/>
  <c r="F620" i="2"/>
  <c r="F661" i="2"/>
  <c r="F662" i="2"/>
  <c r="F626" i="2"/>
  <c r="F577" i="2" l="1"/>
  <c r="F611" i="2" s="1"/>
  <c r="F669" i="2"/>
  <c r="F663" i="2"/>
  <c r="F623" i="2" l="1"/>
  <c r="F654" i="2" s="1"/>
  <c r="F666" i="2" l="1"/>
  <c r="F700" i="2" s="1"/>
  <c r="F708" i="2" l="1"/>
  <c r="F721" i="2" l="1"/>
  <c r="F720" i="2"/>
  <c r="F719" i="2"/>
  <c r="F713" i="2"/>
  <c r="F717" i="2"/>
  <c r="F716" i="2"/>
  <c r="F715" i="2"/>
  <c r="F714" i="2"/>
  <c r="F712" i="2"/>
  <c r="F711" i="2"/>
  <c r="F718" i="2" s="1"/>
  <c r="F722" i="2" l="1"/>
  <c r="F724" i="2" l="1"/>
</calcChain>
</file>

<file path=xl/sharedStrings.xml><?xml version="1.0" encoding="utf-8"?>
<sst xmlns="http://schemas.openxmlformats.org/spreadsheetml/2006/main" count="1139" uniqueCount="498">
  <si>
    <t>TOTAL GENERAL EN RD$</t>
  </si>
  <si>
    <t>TOTAL GASTOS INDIRECTOS</t>
  </si>
  <si>
    <t>Imprevistos</t>
  </si>
  <si>
    <t>CODIA</t>
  </si>
  <si>
    <t>Ley 6-86</t>
  </si>
  <si>
    <t xml:space="preserve"> ITBIS de  Honorarios Profesionales (Ley 07-2007)</t>
  </si>
  <si>
    <t>Medida de Compensación Ambiental</t>
  </si>
  <si>
    <t>Puesta en Marcha y Estabilización del Sistema</t>
  </si>
  <si>
    <t>Supervisión de la obra</t>
  </si>
  <si>
    <t>Gastos de Transporte</t>
  </si>
  <si>
    <t>Seguros, Pólizas y Fianzas</t>
  </si>
  <si>
    <t>Gastos Administrativos</t>
  </si>
  <si>
    <t>Honorarios Profesionales</t>
  </si>
  <si>
    <t>GASTOS INDIRECTOS</t>
  </si>
  <si>
    <t>SUBTOTAL  GENERAL</t>
  </si>
  <si>
    <t>SUB-TOTAL FASE Z</t>
  </si>
  <si>
    <t>Meses</t>
  </si>
  <si>
    <t>Ud</t>
  </si>
  <si>
    <t>VARIOS</t>
  </si>
  <si>
    <t>Z</t>
  </si>
  <si>
    <t>M</t>
  </si>
  <si>
    <t>M³/KM</t>
  </si>
  <si>
    <t>Transporte de asfalto, distancia aproximada de 10 km</t>
  </si>
  <si>
    <t>M²</t>
  </si>
  <si>
    <t>Suministro y colocación de asfalto e=2" (incluye riego de adherencia)</t>
  </si>
  <si>
    <t>Imprimación sencilla</t>
  </si>
  <si>
    <t xml:space="preserve">CARPETA ASFÁLTICA </t>
  </si>
  <si>
    <t>Acometidas Urbanas de  Ø3"</t>
  </si>
  <si>
    <t>SUMINISTRO Y COLOCACIÓN DE ACOMETIDAS DE POLIETILENO (SEGÚN DETALLES DE DISEÑO):</t>
  </si>
  <si>
    <t>%</t>
  </si>
  <si>
    <t>SUMINISTRO Y COLOCACIÓN DE PIEZAS ESPECIALES, VALVULAS, CAJAS TELESCOPICAS Y REGISTROS</t>
  </si>
  <si>
    <t xml:space="preserve">De Ø3" PVC (SDR-26) C/J.G </t>
  </si>
  <si>
    <t xml:space="preserve">De Ø4" PVC (SDR-26) C/J.G </t>
  </si>
  <si>
    <t xml:space="preserve">De Ø8" PVC (SDR-26) C/J.G </t>
  </si>
  <si>
    <t>PRUEBA HIDROSTÁTICA</t>
  </si>
  <si>
    <t>COLOCACIÒN DE TUBERÍA</t>
  </si>
  <si>
    <t>De Ø3" PVC (SDR-26) C/J.G + 2% de pérdida por campana</t>
  </si>
  <si>
    <t>De Ø4" PVC (SDR-26) C/J.G + 2% de pérdida por campana</t>
  </si>
  <si>
    <t>De Ø8" PVC (SDR-26) C/J.G + 3% de pérdida por campana</t>
  </si>
  <si>
    <t>SUMINISTRO DE TUBERÍA</t>
  </si>
  <si>
    <t>M³</t>
  </si>
  <si>
    <t>Bote de material c/camión d=5 km (incluye esparcimiento en botadero)</t>
  </si>
  <si>
    <t>M³C</t>
  </si>
  <si>
    <t xml:space="preserve">Relleno compactado c/compactador mecánico en capas de 0.20 m </t>
  </si>
  <si>
    <t>M³E</t>
  </si>
  <si>
    <t>Suministro material de mina (distancia aproximada 10 km) (Sujeto a aprobación de la supervisión)</t>
  </si>
  <si>
    <t>Asiento de arena</t>
  </si>
  <si>
    <t>Excavación material compacto con equipo</t>
  </si>
  <si>
    <t xml:space="preserve">MOVIMIENTO DE TIERRA </t>
  </si>
  <si>
    <t>Remoción de asfalto e= 2¨</t>
  </si>
  <si>
    <t>Corte de asfalto c/disco e= 2¨ ambos lados</t>
  </si>
  <si>
    <t>CORTE, EXTRACCIÓN Y BOTE CARPETA ASFALTICA</t>
  </si>
  <si>
    <t>REPLANTEO</t>
  </si>
  <si>
    <t>LÍNEA DE CONDUCCIÓN Y RED DE DISTRIBUCIÓN DE LOS MANGOS Y AGUA BUENA:</t>
  </si>
  <si>
    <t>SUB-TOTAL FASE L</t>
  </si>
  <si>
    <t xml:space="preserve">De Ø6" PVC (SDR-26) C/J.G </t>
  </si>
  <si>
    <t>De Ø6" PVC (SDR-26) C/J.G + 3% de pérdida por campana</t>
  </si>
  <si>
    <t>LÍNEA DE CONDUCCIÓN Y RED DE DISTRIBUCIÓN DE SÁNCHEZ:</t>
  </si>
  <si>
    <t>L</t>
  </si>
  <si>
    <t>SUB-TOTAL FASE K</t>
  </si>
  <si>
    <t>LÍNEA DE CONDUCCIÓN Y RED DE DISTRIBUCIÓN DE SANTA CAPUZA Y PUNTA GORDA</t>
  </si>
  <si>
    <t>K</t>
  </si>
  <si>
    <t>Transporte de asfalto, distancia aproximada de 10km</t>
  </si>
  <si>
    <t>M³S</t>
  </si>
  <si>
    <t>M³N</t>
  </si>
  <si>
    <t xml:space="preserve">CORTE, EXTRACCIÓN Y BOTE CARPETA ASFALTICA </t>
  </si>
  <si>
    <t>LÍNEA DE CONDUCCIÓN Y RED DE DISTRIBUCIÓN DE LAS GARITAS:</t>
  </si>
  <si>
    <t>J</t>
  </si>
  <si>
    <t>SUB-TOTAL I</t>
  </si>
  <si>
    <t>SUMINISTRO Y COLOCACIÓN DE PIEZAS ESPECIALES, VALVULAS Y REGISTROS</t>
  </si>
  <si>
    <t xml:space="preserve">De Ø12" PVC (SDR-26) C/J.G </t>
  </si>
  <si>
    <t>De Ø12" PVC (SDR-26) C/J.G + 4% de pérdida por campana</t>
  </si>
  <si>
    <t>LÍNEA DE CONDUCCIÓN DESDE DEPÓSITO REGULADOR SUPERFICIAL DE H.A, CON CAPACIDAD DE 2,000 M3. (A CONSTRUIR), HASTA LAS REDES DE SÁNCHEZ:</t>
  </si>
  <si>
    <t>I</t>
  </si>
  <si>
    <t>SUB-TOTAL H</t>
  </si>
  <si>
    <t xml:space="preserve">CARPETA ASFALTICA </t>
  </si>
  <si>
    <t>De Ø12" PVC (SDR-26) C/J.G</t>
  </si>
  <si>
    <t xml:space="preserve">De Ø12" PVC (SDR-26) </t>
  </si>
  <si>
    <t>De Ø12" PVC (SDR-26) C/J.G +4% de pérdida por campana</t>
  </si>
  <si>
    <t>Suministro material de mina (distancia aproximada 10 km). Sujeto a aprobación de la Supervisión</t>
  </si>
  <si>
    <t xml:space="preserve">CORTE, EXTRACCIÓN Y BOTE CARPETA ASFÁLTICA </t>
  </si>
  <si>
    <t>LÍNEA MATRIZ Y CONDUCCIÓN DESDE EL DEPÓSITO REGULADOR SUPERFICIAL DE H.A,CON CAPACIDAD DE 2,000 M3. (A CONSTRUIR), HASTA LA GARITAS:</t>
  </si>
  <si>
    <t>H</t>
  </si>
  <si>
    <t>SUB-TOTAL G</t>
  </si>
  <si>
    <t>P.A.</t>
  </si>
  <si>
    <t>DEPÓSITOS REGULADORES</t>
  </si>
  <si>
    <t>G</t>
  </si>
  <si>
    <t>F</t>
  </si>
  <si>
    <t>SUB-TOTAL E</t>
  </si>
  <si>
    <t xml:space="preserve">De Ø12" PVC (SDR-21) C/J.G </t>
  </si>
  <si>
    <t>De Ø12" PVC (SDR-21) C/J.G Incluye un 4% de pérdida por campana</t>
  </si>
  <si>
    <t>LÍNEA DE IMPULSIÓN DESDE ESTACIÓN DE BOMBEO #3 (A CONSTRUIR) HASTA EL DEPÓSITO REGULADOR SUPERFICIAL DE H.A, CON CAPACIDAD DE 2,000 M3. (ACONSTRUIR)</t>
  </si>
  <si>
    <t>E</t>
  </si>
  <si>
    <t>SUB-TOTAL D</t>
  </si>
  <si>
    <t>De Ø12" ACERO SCH-30</t>
  </si>
  <si>
    <t>COLOCACIÓN DE TUBERÍA</t>
  </si>
  <si>
    <t xml:space="preserve">LÍNEA DE ADUCCIÓN DESDE OBRA DE TOMA #3 HASTA ESTACION DE BOMBEO #3 A CONSTRUIR UBICADO EN ARROYO SALADO (LA FUENTE) </t>
  </si>
  <si>
    <t>D</t>
  </si>
  <si>
    <t>SUB-TOTAL C</t>
  </si>
  <si>
    <t>De Ø16" ACERO SCH-30</t>
  </si>
  <si>
    <t>LÍNEA DE ADUCCIÓN DESDE OBRA DE TOMA #1 HASTA ESTACIÓN DE BOMBEO DE SANTA CAPUZA:</t>
  </si>
  <si>
    <t xml:space="preserve"> C</t>
  </si>
  <si>
    <t>SUB-TOTAL B</t>
  </si>
  <si>
    <t>ESTACIONES DE BOMBEO</t>
  </si>
  <si>
    <t>B</t>
  </si>
  <si>
    <t>SUB-TOTAL A</t>
  </si>
  <si>
    <t>A.1</t>
  </si>
  <si>
    <t>OBRA DE TOMA</t>
  </si>
  <si>
    <t>A</t>
  </si>
  <si>
    <t>VALOR (RD$)</t>
  </si>
  <si>
    <t>P.U. (RD$)</t>
  </si>
  <si>
    <t>UD</t>
  </si>
  <si>
    <t>CANTIDAD</t>
  </si>
  <si>
    <t>DESCRIPCIÓN</t>
  </si>
  <si>
    <t>No.</t>
  </si>
  <si>
    <t>Obra:</t>
  </si>
  <si>
    <t>LIMPIEZA DEL ÁREA (CORTE Y DESBROSE A MANO)</t>
  </si>
  <si>
    <t>RELLENO DE MATERIAL (TERRAPLÉN)</t>
  </si>
  <si>
    <t xml:space="preserve">REPLANTEO Y CONTROL TOPOGRÁFICO </t>
  </si>
  <si>
    <t>VISITAS</t>
  </si>
  <si>
    <t>MOVIMIENTO DE TIERRA: ( 837.79 M3)</t>
  </si>
  <si>
    <t xml:space="preserve">ENCOFRADO  METÁLICO A TODO COSTO PARA MUROS DE HORMIGÓN ARMADO  (VER DETALLE)  </t>
  </si>
  <si>
    <t>ANDAMIAJE</t>
  </si>
  <si>
    <t>PA</t>
  </si>
  <si>
    <t>APLICACIÓN DE:</t>
  </si>
  <si>
    <t>TERMINACIÓN DE SUPERFICIE:</t>
  </si>
  <si>
    <t>INSTALACIÓN DE:</t>
  </si>
  <si>
    <t>U</t>
  </si>
  <si>
    <t>TUBERÍAS DE ENTRADA, SALIDA, DESAGÜE, REBOSE, BY-PASS C/PROTECCIÓN ANTICORROSIVO</t>
  </si>
  <si>
    <t>ACERA PERIMETRAL 0.80  M</t>
  </si>
  <si>
    <t>VERJA EN BLOQUES DE 6" VIOLINADOS</t>
  </si>
  <si>
    <t>MOVIMIENTO DE TIERRA:</t>
  </si>
  <si>
    <t>MUROS</t>
  </si>
  <si>
    <t>TERMINACIÓN DE SUPERFICIE</t>
  </si>
  <si>
    <t>ML</t>
  </si>
  <si>
    <t xml:space="preserve">PUERTA CORREDIZA LONG=4.0 MTS </t>
  </si>
  <si>
    <t>P.A</t>
  </si>
  <si>
    <t>LOGO Y LETRERO DE INAPA</t>
  </si>
  <si>
    <t>EMBELLECIMIENTO CON GRAVILLA</t>
  </si>
  <si>
    <t>LIMPIEZA FINAL</t>
  </si>
  <si>
    <t>3.2.1</t>
  </si>
  <si>
    <t>3.2.2</t>
  </si>
  <si>
    <t>3.2.3</t>
  </si>
  <si>
    <t>3.4.1</t>
  </si>
  <si>
    <t>3.4.2</t>
  </si>
  <si>
    <t>3.4.3</t>
  </si>
  <si>
    <t>3.4.4</t>
  </si>
  <si>
    <t>HORMIGÓN  ARMADO F᾽c=280 KG/CM² (INDUSTRIAL) EN:</t>
  </si>
  <si>
    <t>3.5.1</t>
  </si>
  <si>
    <t>3.5.2</t>
  </si>
  <si>
    <t>3.5.3</t>
  </si>
  <si>
    <t>3.5.4</t>
  </si>
  <si>
    <t>3.5.5</t>
  </si>
  <si>
    <t>3.5.6</t>
  </si>
  <si>
    <t>3.5.7</t>
  </si>
  <si>
    <t>3.5.8</t>
  </si>
  <si>
    <t>3.5.9</t>
  </si>
  <si>
    <t>3.5.10</t>
  </si>
  <si>
    <t>3.8.1</t>
  </si>
  <si>
    <t>3.8.2</t>
  </si>
  <si>
    <t>3.9.1</t>
  </si>
  <si>
    <t>3.9.2</t>
  </si>
  <si>
    <t>3.9.3</t>
  </si>
  <si>
    <t>3.9.4</t>
  </si>
  <si>
    <t>3.9.5</t>
  </si>
  <si>
    <t>3.9.6</t>
  </si>
  <si>
    <t>3.9.7</t>
  </si>
  <si>
    <t>3.10.1</t>
  </si>
  <si>
    <t>3.10.2</t>
  </si>
  <si>
    <t>3.10.3</t>
  </si>
  <si>
    <t>3.10.4</t>
  </si>
  <si>
    <t>3.10.5</t>
  </si>
  <si>
    <t>3.11.1</t>
  </si>
  <si>
    <t>3.11.2</t>
  </si>
  <si>
    <t>3.11.3</t>
  </si>
  <si>
    <t>3.11.4</t>
  </si>
  <si>
    <t>3.11.5</t>
  </si>
  <si>
    <t>3.11.6</t>
  </si>
  <si>
    <t>3.11.7</t>
  </si>
  <si>
    <t>3.11.8</t>
  </si>
  <si>
    <t>3.11.9</t>
  </si>
  <si>
    <t>3.11.10</t>
  </si>
  <si>
    <t>3.11.10.1</t>
  </si>
  <si>
    <t>3.11.10.2</t>
  </si>
  <si>
    <t>3.11.10.3</t>
  </si>
  <si>
    <t>3.11.10.4</t>
  </si>
  <si>
    <t>3.11.11</t>
  </si>
  <si>
    <t>3.11.12</t>
  </si>
  <si>
    <t>3.13.1</t>
  </si>
  <si>
    <t>3.13.1.1</t>
  </si>
  <si>
    <t>3.13.2</t>
  </si>
  <si>
    <t>3.13.2.1</t>
  </si>
  <si>
    <t>3.13.2.2</t>
  </si>
  <si>
    <t>3.13.2.3</t>
  </si>
  <si>
    <t>3.13.3</t>
  </si>
  <si>
    <t>3.13.3.1</t>
  </si>
  <si>
    <t>3.13.3.2</t>
  </si>
  <si>
    <t>3.13.4</t>
  </si>
  <si>
    <t>3.13.4.1</t>
  </si>
  <si>
    <t>3.13.4.2</t>
  </si>
  <si>
    <t>3.13.5</t>
  </si>
  <si>
    <t>3.13.5.1</t>
  </si>
  <si>
    <t>3.13.5.2</t>
  </si>
  <si>
    <t>3.13.6</t>
  </si>
  <si>
    <t>3.13.7</t>
  </si>
  <si>
    <t>3.13.8</t>
  </si>
  <si>
    <t>3.13.9</t>
  </si>
  <si>
    <t>3.13.10</t>
  </si>
  <si>
    <t>SUB-TOTAL  F</t>
  </si>
  <si>
    <t>SUB-TOTAL FASE J</t>
  </si>
  <si>
    <t>Excavación zapatas a mano</t>
  </si>
  <si>
    <t xml:space="preserve">Reposición material compactado </t>
  </si>
  <si>
    <t xml:space="preserve">Bote de material con camión d=5 km (incluye carguío y esparcimiento en botadero) </t>
  </si>
  <si>
    <t>HORMIGÓN ARMADO EN F'C=210 KG/CM2:</t>
  </si>
  <si>
    <t>Replanteo verja</t>
  </si>
  <si>
    <t>PRELIMINARES</t>
  </si>
  <si>
    <t xml:space="preserve">Zapata de muros (0.45 x 0.25)m  - 0.87 qq/m3, </t>
  </si>
  <si>
    <t xml:space="preserve">Zapata  de  columnas  (0.60 x 0.60 x 0.25)m - 2.08qq/m3 </t>
  </si>
  <si>
    <t>Columnas de amarre (0.20 x 0.20)m - 4.36 qq/m3</t>
  </si>
  <si>
    <t>Viga de amarre SNP (0.20 x 0.20)m - 2.45 qq/m3</t>
  </si>
  <si>
    <t>Viga apoyo del riel puerta corrediza L=8.40m- 2.32 qq/m3</t>
  </si>
  <si>
    <t>Block 8" Ø3/8"@0.60m BNP</t>
  </si>
  <si>
    <t xml:space="preserve">Block 6" Ø3/8"@0.60m SNP violinado </t>
  </si>
  <si>
    <t>Fraguache</t>
  </si>
  <si>
    <t>Pañete en vigas y columnas</t>
  </si>
  <si>
    <t>Cantos</t>
  </si>
  <si>
    <t xml:space="preserve">Junta expansiva con tiras de foam 1/2" (colocada cada 30m, según diseño) </t>
  </si>
  <si>
    <t>Suministro y colocación de Alambre Galvanizado tipo Trinchera (incl. angular p/soporte cada 2 metros y alambre para tender y amarrar según detalles)</t>
  </si>
  <si>
    <t>PINTURA EN VIGAS Y COLUMNAS</t>
  </si>
  <si>
    <t>3.13.3.3</t>
  </si>
  <si>
    <t>3.13.3.4</t>
  </si>
  <si>
    <t>3.13.3.5</t>
  </si>
  <si>
    <t>3.13.5.3</t>
  </si>
  <si>
    <t>3.13.6.1</t>
  </si>
  <si>
    <t>3.13.6.2</t>
  </si>
  <si>
    <t>3.13.11</t>
  </si>
  <si>
    <t>3.13.12</t>
  </si>
  <si>
    <t xml:space="preserve">SUB-TOTAL 3 </t>
  </si>
  <si>
    <t>SUB-TOTAL 2</t>
  </si>
  <si>
    <t>Suministro de material de mina (cascajo)</t>
  </si>
  <si>
    <t>Nivelación c/equipo</t>
  </si>
  <si>
    <t>Compactación c/equipo</t>
  </si>
  <si>
    <t>Excavación roca 60% c/equipo</t>
  </si>
  <si>
    <t>Excavación compactado 40% c/equipo</t>
  </si>
  <si>
    <t>Relleno compactado c/compactador mecánico en capa de 0.30 m</t>
  </si>
  <si>
    <t>Bote de material c/camión a 5.00 (inc. Esparcimiento en botadero)</t>
  </si>
  <si>
    <t>Zapata de Muro -  2.46 QQ/M3</t>
  </si>
  <si>
    <t xml:space="preserve">Zapata de Columna-3.28 QQ/M3  </t>
  </si>
  <si>
    <t>Losa de Fondo 0.20MTS - 1.67 QQ/M3</t>
  </si>
  <si>
    <t xml:space="preserve">Muro Circular Perimetral  0.35MTS- 2.98 QQ/M3 </t>
  </si>
  <si>
    <t xml:space="preserve">Columna  C1  Central ( 0.60x0.60 )MTS - 4.71 QQ/M3 </t>
  </si>
  <si>
    <t>Columna C2  Perimetral (4U) ( 0.50x0.50)MTS - 4.15 QQ/M3</t>
  </si>
  <si>
    <t>Viga V1 (0.30x0.50 )MTS - 3.16 QQ/M3</t>
  </si>
  <si>
    <t xml:space="preserve">Losa de  Techo 0.15MTS - 1.80 QQ/M3 </t>
  </si>
  <si>
    <t>Junta expansiva de bentonita</t>
  </si>
  <si>
    <t>Pañete exterior</t>
  </si>
  <si>
    <t>Pañete interior pulido</t>
  </si>
  <si>
    <t>Fino losa de fondo pulido</t>
  </si>
  <si>
    <t>Fino losa de techo</t>
  </si>
  <si>
    <t>Escalera exterior  H.N. C/protección , H=7.10.00 M (Ver detealle)</t>
  </si>
  <si>
    <t>Escalera interior acero inoxidable, H=7.00 M (Ver detalle)</t>
  </si>
  <si>
    <t>Barandas en techo tubos Ø3/4" Galvanizado</t>
  </si>
  <si>
    <t>Tapa para Registro en acero inoxidable D=0.80 M (ver detalle)</t>
  </si>
  <si>
    <t>Ventilación en techo (ver detalle)</t>
  </si>
  <si>
    <t>Tuberia de Ø12" SCH-40, Acero, sin costura  C/proteccion anticorrosiva</t>
  </si>
  <si>
    <t>Yee 12"x12" Acero</t>
  </si>
  <si>
    <t xml:space="preserve">Tee 12"x12" Acero </t>
  </si>
  <si>
    <t>Codo 12" x 90º Acero</t>
  </si>
  <si>
    <t>Codo 12" x 45º Acero</t>
  </si>
  <si>
    <t>Niple de Ø12"x36" Acero</t>
  </si>
  <si>
    <t>Valvula de compuerta Ø12" Platillada completa</t>
  </si>
  <si>
    <t>Registro de  H.A. P/Valvula (1.60 x1.50x 3.10) M</t>
  </si>
  <si>
    <t>Registro de  H.A. P/Válvula (2.90 x2.40x 1.77 )M</t>
  </si>
  <si>
    <t>Excavación 60% C/Equipo</t>
  </si>
  <si>
    <t>Excavación compacto  40% C/Equipo</t>
  </si>
  <si>
    <t>Relleno compactado c/compactador mecánico en capa de 0.20 m</t>
  </si>
  <si>
    <t xml:space="preserve">Mano de obra </t>
  </si>
  <si>
    <t>Corte de tubería para colocar pieza en tubería existente (2 u )</t>
  </si>
  <si>
    <r>
      <t xml:space="preserve">Ubicación: </t>
    </r>
    <r>
      <rPr>
        <b/>
        <sz val="11"/>
        <color rgb="FF000000"/>
        <rFont val="Arial"/>
        <family val="2"/>
      </rPr>
      <t>PROVINCIA SAMANÁ</t>
    </r>
  </si>
  <si>
    <r>
      <t xml:space="preserve">Zona: </t>
    </r>
    <r>
      <rPr>
        <b/>
        <sz val="11"/>
        <color rgb="FF000000"/>
        <rFont val="Arial"/>
        <family val="2"/>
      </rPr>
      <t>III</t>
    </r>
  </si>
  <si>
    <r>
      <t>SEÑALIZACIÓN, CONTROL Y MANEJO DEL TRÁNSITO</t>
    </r>
    <r>
      <rPr>
        <sz val="11"/>
        <rFont val="Arial"/>
        <family val="2"/>
      </rPr>
      <t xml:space="preserve"> (incluye: letreros con base, conos refractarios, cinta de peligro, malla de seguridad naranja, tanques de 55 Gl pintados amarillo trafico con cinta luminica, pasarelas de madera y  hombres con banderolas, chalecos y cascos de seguridad )</t>
    </r>
  </si>
  <si>
    <r>
      <rPr>
        <b/>
        <sz val="11"/>
        <color indexed="8"/>
        <rFont val="Arial"/>
        <family val="2"/>
      </rPr>
      <t>LIMPIEZA FINAL Y CONTINUA</t>
    </r>
    <r>
      <rPr>
        <sz val="11"/>
        <color indexed="8"/>
        <rFont val="Arial"/>
        <family val="2"/>
      </rPr>
      <t xml:space="preserve"> (Incluye obreros, camión y herramientas menores) </t>
    </r>
  </si>
  <si>
    <r>
      <t>M</t>
    </r>
    <r>
      <rPr>
        <vertAlign val="superscript"/>
        <sz val="11"/>
        <rFont val="Arial"/>
        <family val="2"/>
      </rPr>
      <t>2</t>
    </r>
  </si>
  <si>
    <r>
      <t>Rehabilitación Depósito Regulador superficial de H.A, con capacidad de 750 M</t>
    </r>
    <r>
      <rPr>
        <vertAlign val="superscript"/>
        <sz val="11"/>
        <rFont val="Arial"/>
        <family val="2"/>
      </rPr>
      <t>3</t>
    </r>
    <r>
      <rPr>
        <sz val="11"/>
        <rFont val="Arial"/>
        <family val="2"/>
      </rPr>
      <t>. Abastece la parte céntrica de Sánchez</t>
    </r>
  </si>
  <si>
    <r>
      <t>Rehabilitación Depósito Regulador superficial Metálico (existente), con capacidad de 1,345 M</t>
    </r>
    <r>
      <rPr>
        <vertAlign val="superscript"/>
        <sz val="11"/>
        <rFont val="Arial"/>
        <family val="2"/>
      </rPr>
      <t>3</t>
    </r>
    <r>
      <rPr>
        <sz val="11"/>
        <rFont val="Arial"/>
        <family val="2"/>
      </rPr>
      <t>.  Abastece la parte céntrica de Sánchez,Los Mangos y Agua Buena.</t>
    </r>
  </si>
  <si>
    <r>
      <t>SEÑALIZACIÓN, CONTROL Y MANEJO DEL TRÁNSITO</t>
    </r>
    <r>
      <rPr>
        <sz val="11"/>
        <rFont val="Arial"/>
        <family val="2"/>
      </rPr>
      <t xml:space="preserve"> (incluye: letreros con base, conos refractarios, cinta de peligro, malla de seguridad naranja, tanques de 55 Gl pintados amarillo trafico con cinta luminica, pasarelas de madera y  hombres con banderolas, chalecos y cascos de seguridad)</t>
    </r>
  </si>
  <si>
    <r>
      <t>LIMPIEZA FINAL Y CONTINUA</t>
    </r>
    <r>
      <rPr>
        <sz val="11"/>
        <rFont val="Arial"/>
        <family val="2"/>
      </rPr>
      <t xml:space="preserve"> (Incluye obreros, camión y herramientas menores) </t>
    </r>
  </si>
  <si>
    <r>
      <rPr>
        <b/>
        <sz val="11"/>
        <color indexed="8"/>
        <rFont val="Arial"/>
        <family val="2"/>
      </rPr>
      <t>CAMPAMENTO</t>
    </r>
    <r>
      <rPr>
        <sz val="11"/>
        <color indexed="8"/>
        <rFont val="Arial"/>
        <family val="2"/>
      </rPr>
      <t xml:space="preserve"> (Incluye alquiler de casa o solar y caseta de materiales)</t>
    </r>
  </si>
  <si>
    <t>MOVIMIENTO DE TIERRA PARA TUBERIAS (63.07 M3)</t>
  </si>
  <si>
    <t xml:space="preserve">CONSTRUCCIÓN DEPÓSITO REGULADOR H.A. SUPERFICIAL  2,000 M3, CIRCULAR </t>
  </si>
  <si>
    <t>REHABILITACIÓN DE CAJUELA No. 1</t>
  </si>
  <si>
    <t>Visitas</t>
  </si>
  <si>
    <t xml:space="preserve">MOVIMIENTO DE TIERRA PARA FUNDACIÓN </t>
  </si>
  <si>
    <t>Excavación de roca dura a mano c/compresor</t>
  </si>
  <si>
    <t>Suministro de material de mina (Caliche) (Sujeto aprobación por la supervisión)</t>
  </si>
  <si>
    <t xml:space="preserve">Relleno compactado a mano </t>
  </si>
  <si>
    <t>Piedras acomodadas (interior cajuela), E=0.50 m</t>
  </si>
  <si>
    <t>Bote de material in situ</t>
  </si>
  <si>
    <t xml:space="preserve">HORMIGÓN EN: (FʼC=280KG/CM2 ) </t>
  </si>
  <si>
    <t xml:space="preserve">Zapata de muro 1.30 x 0.35 m (0.86 QQ/M³) </t>
  </si>
  <si>
    <t>Zapata de columna C1 (1.54 QQ/M³)</t>
  </si>
  <si>
    <t>Losa fondo de registro - 0.25 (0.94 QQ/M³)</t>
  </si>
  <si>
    <t>Muros W-0.30 (2.36 QQ/M³)</t>
  </si>
  <si>
    <t>Viga V1-0.30 x 0.40 (5.37 QQ/M³)</t>
  </si>
  <si>
    <t>Columna C1 0.30 x 0.30 (5.79 QQ/M³)</t>
  </si>
  <si>
    <t>Losa techo cajuela -0.15 (1.18 QQ/M³)</t>
  </si>
  <si>
    <t>Losa techo registro -0.15 (1.99 QQ/M³)</t>
  </si>
  <si>
    <t>Hormigón ciclópeo en fondo de registro</t>
  </si>
  <si>
    <t>Anclaje de H.S. interior registro (Segun diseño)</t>
  </si>
  <si>
    <t>Fraguache muro y losa de techo</t>
  </si>
  <si>
    <t xml:space="preserve">Pañete exterior </t>
  </si>
  <si>
    <t xml:space="preserve">M </t>
  </si>
  <si>
    <t>Suministro e instalación de junta waterstop</t>
  </si>
  <si>
    <t xml:space="preserve">De Ø16" acero sch-40 sin costura en línea de aducción conectar a tubería existente </t>
  </si>
  <si>
    <t>De Ø16" acero sch-40 sin costura en rebose</t>
  </si>
  <si>
    <t>De Ø12" acero sch-40 sin costura en desagüe</t>
  </si>
  <si>
    <t xml:space="preserve">Tubería Ø16" acero SCH-40 sin costura en línea de aducción conectar a tubería existente </t>
  </si>
  <si>
    <t>Tubería Ø16" acero SCH-40 sin costura en rebose</t>
  </si>
  <si>
    <t>Tubería Ø12" acero SCH-40 sin costura en desagüe</t>
  </si>
  <si>
    <t>SUMINISTRO E INSTALACIÓN DE VÁLVULAS Y PIEZAS ESPECIALES (CON PROTECCIÓN ANTICORROSIVA)</t>
  </si>
  <si>
    <t>Junta mecánica tipo dresser de Ø16''</t>
  </si>
  <si>
    <t>Junta mecánica tipo dresser de Ø12''</t>
  </si>
  <si>
    <t>Codo Ø16" x 45º SCH-40 Acero</t>
  </si>
  <si>
    <t>Cocuyera de Ø 16" (Incluye 1 Tee de Ø16" x 16", 1 niple de Ø16", 2 Cocuyera de barras rectangulares de Ø1/4" @0.025 acero inoxidable y mano de obra de soldadura)</t>
  </si>
  <si>
    <t xml:space="preserve">Válvula de compuerta completa Ø16" H.F. bridada </t>
  </si>
  <si>
    <t xml:space="preserve">Válvula de compuerta completa Ø12" H.F. bridada </t>
  </si>
  <si>
    <t>SUMINISTRO E INSTALACIÓN DE:</t>
  </si>
  <si>
    <t>Tapa metálica tipo cisterna 1.00 x 1.00 m (Incl. Candado)</t>
  </si>
  <si>
    <t>Escalera en H.G. 0.40 x 0.25 x 0.40 m</t>
  </si>
  <si>
    <t xml:space="preserve">MOVIMIENTO DE TIERRA PARA TUBERÍA </t>
  </si>
  <si>
    <t xml:space="preserve">Replanteo </t>
  </si>
  <si>
    <t>Asiento de arena (Suministro y colocación)</t>
  </si>
  <si>
    <t>ENCACHE DE TALUD Y CANALETA</t>
  </si>
  <si>
    <t xml:space="preserve">Protección de talud </t>
  </si>
  <si>
    <t xml:space="preserve">Canaleta </t>
  </si>
  <si>
    <t>LIMPIEZA CONTINUA Y FINAL</t>
  </si>
  <si>
    <t>REHABILITACIÓN DE CAJUELA No. 2</t>
  </si>
  <si>
    <t>Desbroce y limpieza</t>
  </si>
  <si>
    <t>MOVIMIENTO DE TIERRA</t>
  </si>
  <si>
    <t>Cocuyera de Ø 12" (Incluye 1 Tee de Ø12" x 12", 1 niple de Ø12", 2 Cocuyera de barras rectangulares de Ø1/4" @0.025 acero inoxidable y mano de obra de soldadura)</t>
  </si>
  <si>
    <t>Tapa metálica tipo cisterna 0.80 x 0.80 m (Incl. Candado)</t>
  </si>
  <si>
    <t>Ventilación de Ø8"</t>
  </si>
  <si>
    <t>CONSTRUCCIÓN DE CAJUELA No. 3</t>
  </si>
  <si>
    <t>MANEJO DE AGUA</t>
  </si>
  <si>
    <t>Muro de sacos</t>
  </si>
  <si>
    <t xml:space="preserve">Bomba de achique de 3" </t>
  </si>
  <si>
    <t>DIA</t>
  </si>
  <si>
    <t xml:space="preserve">Tubería Ø16" acero sch-40 sin costura en línea de aducción conectar a tubería existente </t>
  </si>
  <si>
    <t>Anclaje de H.A. en tubería, (según detalle)</t>
  </si>
  <si>
    <t>INSTALACIÓN TUBERÍA</t>
  </si>
  <si>
    <t>Tubería Ø16" acero SCH-40 sin costura</t>
  </si>
  <si>
    <t>A-2</t>
  </si>
  <si>
    <t>SUB-TOTAL FASE  A-1</t>
  </si>
  <si>
    <t>SUB-TOTAL FASE  A-2</t>
  </si>
  <si>
    <t>A-3</t>
  </si>
  <si>
    <t>SUB-TOTAL FASE  A-3</t>
  </si>
  <si>
    <t xml:space="preserve">Rehabilitación Cárcamo y Estación de Bombeo #1 </t>
  </si>
  <si>
    <t>Equipamiento Cárcamo #1:   dos (2) electrobomba tipo vertical de capacidad. 150.00 H.P., TDH= 71.00 m, Qb=35.00 Lps. c/u (a colocar) ubicado en Santa Capuza.</t>
  </si>
  <si>
    <t xml:space="preserve">Rehabilitación Cárcamo y Estación de Bombeo #2 </t>
  </si>
  <si>
    <t xml:space="preserve">Equipamiento Cárcamo #2 (1) electrobomba tipo horizontal de capacidad. 30.00 H.P., TDH= 34.85 m, Qb=45.00 Lps. (a colocar). ubicado en el Arroyo Salado (La Fuente).
</t>
  </si>
  <si>
    <t>Construcción Cárcamo y Estación de Bombeo #3</t>
  </si>
  <si>
    <t xml:space="preserve">ELECTRIFICACIÓN PRIMARIA </t>
  </si>
  <si>
    <t>Postes HAV-12-500</t>
  </si>
  <si>
    <t>Conductor AAA/c # 2/ 0</t>
  </si>
  <si>
    <t>Pies</t>
  </si>
  <si>
    <t>Conductor URD # 1/0, en tuberia IMC y PVC Ø4" , incluye condulet (125´)</t>
  </si>
  <si>
    <t>Estructura MT - 323</t>
  </si>
  <si>
    <t>Transformador tipo pad mounted 300 Kva, 3Ø, 12470-7,200/240-480V,  sumergido en aceite</t>
  </si>
  <si>
    <t>Estructura HA-100B</t>
  </si>
  <si>
    <t>Estructura PR-101</t>
  </si>
  <si>
    <t>Hoyos para postes</t>
  </si>
  <si>
    <t>Hoyos para vientos</t>
  </si>
  <si>
    <t>Estrutura PR-201</t>
  </si>
  <si>
    <t>Aterrizaje completo (incluye  4 varilla conector y conductor desnudo # 2 a 7 hilos) para estacion de bombeo.</t>
  </si>
  <si>
    <t>Instalación de postes</t>
  </si>
  <si>
    <t>Interconexión con EDEESTE (cubicar  con factura)</t>
  </si>
  <si>
    <t>Desmantelar estrictura existente MT-323</t>
  </si>
  <si>
    <t>Mano de obra electrificación primaria</t>
  </si>
  <si>
    <t xml:space="preserve">ELECTRIFICACIÓN SECUNDARIA </t>
  </si>
  <si>
    <t xml:space="preserve">Alimentador eléctrico desde transformador pad mounted hasta main breaker de 450/3 AMP. y panel board, con 6 conductores THW # 4/0 (2 por fase), 1 conductor THW # 4 /0 (neutro) y conductor  HDB # 2 a 7 hilos trenzados en tubería EMT de Ø3", incluye condulet, conectores y soportes de tuberías. </t>
  </si>
  <si>
    <t>pies</t>
  </si>
  <si>
    <t xml:space="preserve">Alimentador eléctrico desde panel board hasta arrancardores suaves y electrobomba,  de los tres equipos 100 HP, con 3 conductores THW # 2/0 (fase), y 1 conductor  HDB # 2 a 7 hilos trenzados en tubería EMT de Ø2", incluye condulet, conectores y soportes de tuberías. </t>
  </si>
  <si>
    <t xml:space="preserve">Alimentador eléctrico desde panel board, hasta arrancardores suaves  y electrobomba 20 HP, con 3 conductores THW # 8 (fase), y 1 conductor  HDB # 2 a 7 hilos renzados en tubería EMT de Ø1", incluye condulet, conectores y soportes de tuberías. </t>
  </si>
  <si>
    <t xml:space="preserve">Alimentador eléctrico desde panel board hasta transformador seco compuesto por: 4 conductores eléctricos THW No. 10 (f, n y t) en tubería L.T. de Ø3/4", incluye conectores para tuberias y accesorios.  </t>
  </si>
  <si>
    <t xml:space="preserve">Alimentador eléctrico desde transformador seco hasta panel de servicios compuesto por: 4 alambres eléctricos THW No. 8 (f, n y t), en tubería L.T. de Ø1", incluye conectores para tuberias y accesorios.  </t>
  </si>
  <si>
    <t>Alimentador eléctrico desde panel de servicio para iluminacion exterior compuesto por: 1 conductor de vinil No.10/2</t>
  </si>
  <si>
    <t>Mano de obra eléctrica secundaria incluye  excavación</t>
  </si>
  <si>
    <t>EQUIPAMIENTO</t>
  </si>
  <si>
    <t xml:space="preserve">Suministro electrobomba turbina de eje vertical, 665 GPM, VS. 414 pies TDH y 17.5 pies de colunna mas tazones con motor eléctrico de 100 HP, 460V, 60hz, 3Ø a 1,750 RPM., que bombeara al deposito de 2000 metros cúbico </t>
  </si>
  <si>
    <t>Mano de obra Instalación de electrobomba de 100 HP</t>
  </si>
  <si>
    <t>Válvula de aire Ø1 1/2" platillada, 250 PSI</t>
  </si>
  <si>
    <t>Arrancador suave para motor de 100 HP, 460V</t>
  </si>
  <si>
    <t>Niple Ø6" x 12" (platillado en un extremo) acero</t>
  </si>
  <si>
    <t>Junta mecánica tipo dresser Ø6"</t>
  </si>
  <si>
    <t>Válvula check horizontal Ø6" a 250 PSI</t>
  </si>
  <si>
    <t>Válvula de compuerta de vástago ascendente  Ø6" platillada, 250 PSI</t>
  </si>
  <si>
    <t>Instalación manométrica completa, incluye manometro sumergido en glicerina de 0-300</t>
  </si>
  <si>
    <t>Maniford de Ø12"</t>
  </si>
  <si>
    <t xml:space="preserve">Anclaje H.A  para maniford </t>
  </si>
  <si>
    <t>Base de H.A  para bombas</t>
  </si>
  <si>
    <t>Base de H.A  para descargas</t>
  </si>
  <si>
    <t>Mano de obra contrucción de descarga de Ø6"</t>
  </si>
  <si>
    <t>Pintura antioxido azul para descarga</t>
  </si>
  <si>
    <t>Suministro electrobomba turbina de eje vertical, 555 GPM, VS. 102 pies TDH y 17.5 pies de colunna mas tazones con motor eléctrico de 20 HP, 460V, 60hz, 3ø a 1,750 RPM. Bombera a la potabilizadora de Sanchez</t>
  </si>
  <si>
    <t>Mano de obra Instalación de electrobomba de 20 HP</t>
  </si>
  <si>
    <t>Arrancador suave para motor de 20 HP, 460V</t>
  </si>
  <si>
    <t xml:space="preserve">DISPOSITIVOS ELÉCTRICOS </t>
  </si>
  <si>
    <t>Main Breaker 450/3 amperes</t>
  </si>
  <si>
    <t>Panel board, equipados con barras para 500 amperes, 4 breaker de 200/3 amperes,  4 breaker de 60/3 amperes, 15/2 amperes</t>
  </si>
  <si>
    <t>Panel de breaker 6/12 circuitos, breaker THQL</t>
  </si>
  <si>
    <t>Transformador seco, 5 KVA</t>
  </si>
  <si>
    <t>Lampara tipo LED, cabeza de cobra de 150 Watt</t>
  </si>
  <si>
    <t>Mano de obra instalacion de dipositivo</t>
  </si>
  <si>
    <t>ELECTRIFICACION Y EQUIPAMIENTO ESTACION DE BOMBEO #3</t>
  </si>
  <si>
    <t>B-1</t>
  </si>
  <si>
    <t>ESTACION DE BOMBEO #1</t>
  </si>
  <si>
    <t>ESTACION DE BOMBEO #2</t>
  </si>
  <si>
    <t>B-2</t>
  </si>
  <si>
    <t>SUB-TOTAL FASE  B-1</t>
  </si>
  <si>
    <t>SUB-TOTAL FASE  B-2</t>
  </si>
  <si>
    <t>ESTACION DE BOMBEO #3</t>
  </si>
  <si>
    <t>2.1.1</t>
  </si>
  <si>
    <t>2.2.2</t>
  </si>
  <si>
    <t>2.1.2</t>
  </si>
  <si>
    <t>2.2.3</t>
  </si>
  <si>
    <t>2.1.3</t>
  </si>
  <si>
    <t>2.2.4</t>
  </si>
  <si>
    <t>2.1.4</t>
  </si>
  <si>
    <t>2.2.5</t>
  </si>
  <si>
    <t>2.1.5</t>
  </si>
  <si>
    <t>2.2.6</t>
  </si>
  <si>
    <t>2.1.6</t>
  </si>
  <si>
    <t>2.2.7</t>
  </si>
  <si>
    <t>2.1.7</t>
  </si>
  <si>
    <t>2.2.8</t>
  </si>
  <si>
    <t>2.1.8</t>
  </si>
  <si>
    <t>2.2.1</t>
  </si>
  <si>
    <t>2.3.1</t>
  </si>
  <si>
    <t>2.3.2</t>
  </si>
  <si>
    <t>2.3.3</t>
  </si>
  <si>
    <t>2.3.4</t>
  </si>
  <si>
    <t>2.3.5</t>
  </si>
  <si>
    <t>2.3.6</t>
  </si>
  <si>
    <t>2.3.7</t>
  </si>
  <si>
    <t>2.3.8</t>
  </si>
  <si>
    <t>2.3.9</t>
  </si>
  <si>
    <t>2.3.10</t>
  </si>
  <si>
    <t>2.3.11</t>
  </si>
  <si>
    <t>2.3.12</t>
  </si>
  <si>
    <t>2.3.13</t>
  </si>
  <si>
    <t>2.3.14</t>
  </si>
  <si>
    <t>2.3.15</t>
  </si>
  <si>
    <t>2.3.16</t>
  </si>
  <si>
    <t>2.3.17</t>
  </si>
  <si>
    <t>2.3.18</t>
  </si>
  <si>
    <t>2.3.19</t>
  </si>
  <si>
    <t>2.3.20</t>
  </si>
  <si>
    <t>2.3.21</t>
  </si>
  <si>
    <t>2.3.22</t>
  </si>
  <si>
    <t>2.3.23</t>
  </si>
  <si>
    <t>2.3.24</t>
  </si>
  <si>
    <t>2.3.25</t>
  </si>
  <si>
    <t>2.3.26</t>
  </si>
  <si>
    <t>2.3.27</t>
  </si>
  <si>
    <t>2.3.28</t>
  </si>
  <si>
    <t>2.3.29</t>
  </si>
  <si>
    <t>2.3.30</t>
  </si>
  <si>
    <t>2.4.1</t>
  </si>
  <si>
    <t>2.4.2</t>
  </si>
  <si>
    <t>2.4.3</t>
  </si>
  <si>
    <t>2.4.4</t>
  </si>
  <si>
    <t>2.4.5</t>
  </si>
  <si>
    <t>2.4.6</t>
  </si>
  <si>
    <t>B-3</t>
  </si>
  <si>
    <t>SUB-TOTAL FASE B-3</t>
  </si>
  <si>
    <r>
      <rPr>
        <b/>
        <sz val="11"/>
        <color indexed="8"/>
        <rFont val="Arial"/>
        <family val="2"/>
      </rPr>
      <t>VALLA</t>
    </r>
    <r>
      <rPr>
        <sz val="11"/>
        <color indexed="8"/>
        <rFont val="Arial"/>
        <family val="2"/>
      </rPr>
      <t xml:space="preserve"> anunciando obra 20' x 10' impresión full color conteniendo logo de INAPA, nombre de proyecto y contratista. Estructura en tubos galvanizados 1 ½" x 1 ½" y soportes en tubo cuadrado 4" x 4"</t>
    </r>
  </si>
  <si>
    <t>Excavación de roca dura con compresor</t>
  </si>
  <si>
    <t>SUMINISTRO TUBERÍA EN SALIDA Y REBOSE (CON DOS MANOS DE RECUBRIMIENTO ANTICORROSIVO CALIDAD SUPERIOR + DOS MANOS DE PINTURA EPOXICA INDUSTRIAL)</t>
  </si>
  <si>
    <t>Excavación de roca dura con compresor para registro</t>
  </si>
  <si>
    <t>Pintura acrilica superior en exterior (inc. Base fresh cement o similar)</t>
  </si>
  <si>
    <t>Bote de material  con camión d=5 km (incluye carguío esparcimiento en botadero)</t>
  </si>
  <si>
    <r>
      <t>M</t>
    </r>
    <r>
      <rPr>
        <sz val="11"/>
        <rFont val="Calibri"/>
        <family val="2"/>
      </rPr>
      <t>²</t>
    </r>
  </si>
  <si>
    <r>
      <t>M</t>
    </r>
    <r>
      <rPr>
        <sz val="11"/>
        <rFont val="Calibri"/>
        <family val="2"/>
      </rPr>
      <t>³</t>
    </r>
  </si>
  <si>
    <t>Bote de material c/camión a 5.00 (incluye carguío y esparcimiento en botadero)</t>
  </si>
  <si>
    <t>3.2.4</t>
  </si>
  <si>
    <t>Pruebas de compactación y estudios de suelo</t>
  </si>
  <si>
    <r>
      <t>Hormigón de Limpieza  f'c=140 kg/cm</t>
    </r>
    <r>
      <rPr>
        <sz val="11"/>
        <rFont val="Calibri"/>
        <family val="2"/>
      </rPr>
      <t>²</t>
    </r>
    <r>
      <rPr>
        <sz val="11"/>
        <rFont val="Arial"/>
        <family val="2"/>
      </rPr>
      <t>, E=0.05 M</t>
    </r>
  </si>
  <si>
    <t xml:space="preserve">Zabaleta H.A. ( 0.60 x 0.60) m </t>
  </si>
  <si>
    <t xml:space="preserve">Pintura grado sanitario para interior de depositos reguladores de agua potable (Incluido limpiador Amercoat PRE88, pintura Amerlock 2L resina -componente A-, Amerlosk 2 catalizador-componente B-, Amerlock 65 solvente) </t>
  </si>
  <si>
    <t>3.8.3</t>
  </si>
  <si>
    <t>Impermeabilizante con sellador de techo acrilico modificado con silicona aplicado sobre el techo del tanque</t>
  </si>
  <si>
    <t>Primer o base fresh cement o similar</t>
  </si>
  <si>
    <t xml:space="preserve">Pintura  acrílica calidad superior                                                </t>
  </si>
  <si>
    <t xml:space="preserve">Acrilíca calidad superior </t>
  </si>
  <si>
    <t>CARPETA ASFALTICA (Icluye asfalto adicional para cateo y reparaciones no programadas)</t>
  </si>
  <si>
    <t>Alquiler de torre para iluminación nocturna para seguridad y/o ejecucion de trabajos</t>
  </si>
  <si>
    <t>Dias</t>
  </si>
  <si>
    <t>AMPLIACIÓN ACUEDUCTO MÚLTIPLE SÁNCHEZ, PROVINCIA SAMANA.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</si>
</sst>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_(* #,##0.00_);_(* \(#,##0.00\);_(* &quot;-&quot;??_);_(@_)"/>
    <numFmt numFmtId="165" formatCode="&quot;$&quot;#,##0_);[Red]\(&quot;$&quot;#,##0\)"/>
    <numFmt numFmtId="166" formatCode="_-* #,##0.00\ _€_-;\-* #,##0.00\ _€_-;_-* &quot;-&quot;??\ _€_-;_-@_-"/>
    <numFmt numFmtId="167" formatCode="0.0%"/>
    <numFmt numFmtId="168" formatCode="0.0"/>
    <numFmt numFmtId="169" formatCode="#,##0.00;[Red]#,##0.00"/>
    <numFmt numFmtId="170" formatCode="#,##0.0"/>
    <numFmt numFmtId="171" formatCode="[$$-409]#,##0.00"/>
  </numFmts>
  <fonts count="20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b/>
      <sz val="11"/>
      <name val="Arial"/>
      <family val="2"/>
    </font>
    <font>
      <b/>
      <sz val="11"/>
      <color rgb="FF000000"/>
      <name val="Arial"/>
      <family val="2"/>
    </font>
    <font>
      <sz val="11"/>
      <color theme="1"/>
      <name val="Arial"/>
      <family val="2"/>
    </font>
    <font>
      <vertAlign val="superscript"/>
      <sz val="11"/>
      <name val="Arial"/>
      <family val="2"/>
    </font>
    <font>
      <sz val="11"/>
      <color rgb="FFFF0000"/>
      <name val="Arial"/>
      <family val="2"/>
    </font>
    <font>
      <sz val="11"/>
      <color rgb="FF000000"/>
      <name val="Arial"/>
      <family val="2"/>
    </font>
    <font>
      <b/>
      <sz val="11"/>
      <color indexed="63"/>
      <name val="Arial"/>
      <family val="2"/>
    </font>
    <font>
      <sz val="11"/>
      <color indexed="63"/>
      <name val="Arial"/>
      <family val="2"/>
    </font>
    <font>
      <b/>
      <i/>
      <sz val="11"/>
      <name val="Arial"/>
      <family val="2"/>
    </font>
    <font>
      <sz val="10.5"/>
      <name val="Arial"/>
      <family val="2"/>
    </font>
    <font>
      <b/>
      <sz val="10.5"/>
      <name val="Arial"/>
      <family val="2"/>
    </font>
    <font>
      <b/>
      <sz val="11"/>
      <color theme="1"/>
      <name val="Arial"/>
      <family val="2"/>
    </font>
    <font>
      <sz val="11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11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14999847407452621"/>
      </right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  <border>
      <left style="medium">
        <color rgb="FFBFBFBF"/>
      </left>
      <right style="medium">
        <color rgb="FFBFBFBF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indexed="64"/>
      </bottom>
      <diagonal/>
    </border>
  </borders>
  <cellStyleXfs count="21">
    <xf numFmtId="0" fontId="0" fillId="0" borderId="0"/>
    <xf numFmtId="9" fontId="2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71" fontId="1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314">
    <xf numFmtId="0" fontId="0" fillId="0" borderId="0" xfId="0"/>
    <xf numFmtId="0" fontId="4" fillId="0" borderId="5" xfId="11" applyNumberFormat="1" applyFont="1" applyFill="1" applyBorder="1" applyAlignment="1">
      <alignment vertical="top" wrapText="1"/>
    </xf>
    <xf numFmtId="0" fontId="4" fillId="0" borderId="5" xfId="11" applyNumberFormat="1" applyFont="1" applyFill="1" applyBorder="1" applyAlignment="1">
      <alignment horizontal="left" vertical="top" wrapText="1"/>
    </xf>
    <xf numFmtId="39" fontId="4" fillId="0" borderId="8" xfId="11" applyNumberFormat="1" applyFont="1" applyFill="1" applyBorder="1" applyAlignment="1" applyProtection="1">
      <alignment vertical="top"/>
      <protection locked="0"/>
    </xf>
    <xf numFmtId="0" fontId="4" fillId="0" borderId="0" xfId="0" applyFont="1" applyFill="1" applyAlignment="1">
      <alignment vertical="top"/>
    </xf>
    <xf numFmtId="0" fontId="5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vertical="top"/>
    </xf>
    <xf numFmtId="4" fontId="6" fillId="0" borderId="0" xfId="0" applyNumberFormat="1" applyFont="1" applyFill="1" applyBorder="1" applyAlignment="1">
      <alignment vertical="top"/>
    </xf>
    <xf numFmtId="0" fontId="6" fillId="0" borderId="0" xfId="0" applyFont="1" applyFill="1" applyBorder="1" applyAlignment="1">
      <alignment vertical="top"/>
    </xf>
    <xf numFmtId="4" fontId="4" fillId="0" borderId="0" xfId="0" applyNumberFormat="1" applyFont="1" applyFill="1" applyBorder="1" applyAlignment="1">
      <alignment vertical="top"/>
    </xf>
    <xf numFmtId="0" fontId="6" fillId="0" borderId="0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/>
    </xf>
    <xf numFmtId="0" fontId="4" fillId="0" borderId="0" xfId="0" applyFont="1" applyFill="1" applyAlignment="1">
      <alignment horizontal="left" vertical="top"/>
    </xf>
    <xf numFmtId="4" fontId="6" fillId="0" borderId="0" xfId="0" applyNumberFormat="1" applyFont="1" applyFill="1" applyBorder="1" applyAlignment="1">
      <alignment horizontal="left" vertical="top"/>
    </xf>
    <xf numFmtId="4" fontId="4" fillId="0" borderId="0" xfId="0" applyNumberFormat="1" applyFont="1" applyFill="1" applyBorder="1" applyAlignment="1">
      <alignment horizontal="left" vertical="top"/>
    </xf>
    <xf numFmtId="0" fontId="5" fillId="2" borderId="4" xfId="0" applyFont="1" applyFill="1" applyBorder="1" applyAlignment="1">
      <alignment horizontal="center" vertical="top"/>
    </xf>
    <xf numFmtId="0" fontId="7" fillId="2" borderId="4" xfId="0" applyFont="1" applyFill="1" applyBorder="1" applyAlignment="1">
      <alignment horizontal="center" vertical="top"/>
    </xf>
    <xf numFmtId="4" fontId="5" fillId="2" borderId="4" xfId="0" applyNumberFormat="1" applyFont="1" applyFill="1" applyBorder="1" applyAlignment="1">
      <alignment horizontal="center" vertical="top"/>
    </xf>
    <xf numFmtId="4" fontId="7" fillId="2" borderId="4" xfId="0" applyNumberFormat="1" applyFont="1" applyFill="1" applyBorder="1" applyAlignment="1">
      <alignment horizontal="center" vertical="top"/>
    </xf>
    <xf numFmtId="4" fontId="6" fillId="0" borderId="0" xfId="0" applyNumberFormat="1" applyFont="1" applyFill="1" applyBorder="1" applyAlignment="1">
      <alignment horizontal="center" vertical="top"/>
    </xf>
    <xf numFmtId="0" fontId="5" fillId="0" borderId="2" xfId="0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justify" vertical="top"/>
    </xf>
    <xf numFmtId="4" fontId="6" fillId="0" borderId="2" xfId="0" applyNumberFormat="1" applyFont="1" applyFill="1" applyBorder="1" applyAlignment="1">
      <alignment vertical="top"/>
    </xf>
    <xf numFmtId="164" fontId="6" fillId="0" borderId="2" xfId="0" applyNumberFormat="1" applyFont="1" applyFill="1" applyBorder="1" applyAlignment="1">
      <alignment horizontal="center" vertical="top"/>
    </xf>
    <xf numFmtId="4" fontId="4" fillId="0" borderId="2" xfId="0" applyNumberFormat="1" applyFont="1" applyFill="1" applyBorder="1" applyAlignment="1">
      <alignment vertical="top"/>
    </xf>
    <xf numFmtId="0" fontId="4" fillId="0" borderId="2" xfId="0" applyFont="1" applyFill="1" applyBorder="1" applyAlignment="1">
      <alignment vertical="top"/>
    </xf>
    <xf numFmtId="0" fontId="4" fillId="0" borderId="2" xfId="0" applyFont="1" applyFill="1" applyBorder="1" applyAlignment="1">
      <alignment horizontal="center" vertical="top"/>
    </xf>
    <xf numFmtId="4" fontId="4" fillId="0" borderId="0" xfId="0" applyNumberFormat="1" applyFont="1" applyFill="1" applyAlignment="1">
      <alignment vertical="top"/>
    </xf>
    <xf numFmtId="1" fontId="7" fillId="0" borderId="2" xfId="0" applyNumberFormat="1" applyFont="1" applyFill="1" applyBorder="1" applyAlignment="1">
      <alignment horizontal="right" vertical="top"/>
    </xf>
    <xf numFmtId="2" fontId="4" fillId="0" borderId="2" xfId="0" applyNumberFormat="1" applyFont="1" applyFill="1" applyBorder="1" applyAlignment="1">
      <alignment vertical="top"/>
    </xf>
    <xf numFmtId="1" fontId="4" fillId="0" borderId="2" xfId="0" applyNumberFormat="1" applyFont="1" applyFill="1" applyBorder="1" applyAlignment="1">
      <alignment horizontal="right" vertical="top"/>
    </xf>
    <xf numFmtId="0" fontId="5" fillId="4" borderId="2" xfId="0" applyFont="1" applyFill="1" applyBorder="1" applyAlignment="1">
      <alignment vertical="top" wrapText="1"/>
    </xf>
    <xf numFmtId="0" fontId="7" fillId="4" borderId="2" xfId="0" applyNumberFormat="1" applyFont="1" applyFill="1" applyBorder="1" applyAlignment="1">
      <alignment horizontal="center" vertical="top" wrapText="1"/>
    </xf>
    <xf numFmtId="4" fontId="5" fillId="4" borderId="2" xfId="0" applyNumberFormat="1" applyFont="1" applyFill="1" applyBorder="1" applyAlignment="1">
      <alignment vertical="top"/>
    </xf>
    <xf numFmtId="164" fontId="5" fillId="4" borderId="2" xfId="0" applyNumberFormat="1" applyFont="1" applyFill="1" applyBorder="1" applyAlignment="1">
      <alignment horizontal="center" vertical="top"/>
    </xf>
    <xf numFmtId="4" fontId="7" fillId="4" borderId="2" xfId="0" applyNumberFormat="1" applyFont="1" applyFill="1" applyBorder="1" applyAlignment="1">
      <alignment vertical="top"/>
    </xf>
    <xf numFmtId="0" fontId="7" fillId="0" borderId="0" xfId="0" applyFont="1" applyFill="1" applyAlignment="1">
      <alignment vertical="top"/>
    </xf>
    <xf numFmtId="0" fontId="9" fillId="0" borderId="2" xfId="0" applyFont="1" applyFill="1" applyBorder="1" applyAlignment="1">
      <alignment horizontal="right" vertical="top"/>
    </xf>
    <xf numFmtId="0" fontId="4" fillId="0" borderId="2" xfId="0" applyFont="1" applyFill="1" applyBorder="1" applyAlignment="1">
      <alignment horizontal="justify" vertical="top" wrapText="1"/>
    </xf>
    <xf numFmtId="10" fontId="7" fillId="0" borderId="0" xfId="0" applyNumberFormat="1" applyFont="1" applyFill="1" applyBorder="1" applyAlignment="1">
      <alignment vertical="top"/>
    </xf>
    <xf numFmtId="0" fontId="4" fillId="0" borderId="0" xfId="8" applyFont="1" applyFill="1" applyAlignment="1">
      <alignment vertical="top"/>
    </xf>
    <xf numFmtId="4" fontId="9" fillId="0" borderId="0" xfId="0" applyNumberFormat="1" applyFont="1" applyFill="1" applyBorder="1" applyAlignment="1">
      <alignment horizontal="right" vertical="top"/>
    </xf>
    <xf numFmtId="0" fontId="5" fillId="0" borderId="2" xfId="0" applyFont="1" applyFill="1" applyBorder="1" applyAlignment="1">
      <alignment horizontal="right" vertical="top" wrapText="1"/>
    </xf>
    <xf numFmtId="0" fontId="7" fillId="0" borderId="2" xfId="0" applyNumberFormat="1" applyFont="1" applyFill="1" applyBorder="1" applyAlignment="1">
      <alignment vertical="top" wrapText="1"/>
    </xf>
    <xf numFmtId="0" fontId="5" fillId="0" borderId="2" xfId="0" applyFont="1" applyFill="1" applyBorder="1" applyAlignment="1">
      <alignment vertical="top" wrapText="1"/>
    </xf>
    <xf numFmtId="4" fontId="6" fillId="0" borderId="2" xfId="0" applyNumberFormat="1" applyFont="1" applyFill="1" applyBorder="1" applyAlignment="1">
      <alignment horizontal="center" vertical="top"/>
    </xf>
    <xf numFmtId="0" fontId="4" fillId="0" borderId="2" xfId="0" applyNumberFormat="1" applyFont="1" applyFill="1" applyBorder="1" applyAlignment="1">
      <alignment vertical="top" wrapText="1"/>
    </xf>
    <xf numFmtId="4" fontId="4" fillId="0" borderId="3" xfId="0" applyNumberFormat="1" applyFont="1" applyFill="1" applyBorder="1" applyAlignment="1">
      <alignment vertical="top"/>
    </xf>
    <xf numFmtId="0" fontId="6" fillId="0" borderId="2" xfId="0" applyFont="1" applyFill="1" applyBorder="1" applyAlignment="1">
      <alignment horizontal="right" vertical="top" wrapText="1"/>
    </xf>
    <xf numFmtId="0" fontId="9" fillId="0" borderId="2" xfId="0" applyFont="1" applyFill="1" applyBorder="1" applyAlignment="1">
      <alignment vertical="top" wrapText="1"/>
    </xf>
    <xf numFmtId="4" fontId="4" fillId="0" borderId="2" xfId="0" applyNumberFormat="1" applyFont="1" applyFill="1" applyBorder="1" applyAlignment="1">
      <alignment horizontal="center" vertical="top"/>
    </xf>
    <xf numFmtId="0" fontId="9" fillId="0" borderId="2" xfId="0" applyFont="1" applyFill="1" applyBorder="1" applyAlignment="1">
      <alignment horizontal="justify" vertical="top" wrapText="1"/>
    </xf>
    <xf numFmtId="0" fontId="7" fillId="0" borderId="2" xfId="0" applyFont="1" applyFill="1" applyBorder="1" applyAlignment="1">
      <alignment horizontal="justify" vertical="top" wrapText="1"/>
    </xf>
    <xf numFmtId="1" fontId="5" fillId="0" borderId="2" xfId="0" applyNumberFormat="1" applyFont="1" applyFill="1" applyBorder="1" applyAlignment="1">
      <alignment horizontal="right" vertical="top" wrapText="1"/>
    </xf>
    <xf numFmtId="0" fontId="7" fillId="0" borderId="2" xfId="0" applyNumberFormat="1" applyFont="1" applyFill="1" applyBorder="1" applyAlignment="1">
      <alignment horizontal="justify" vertical="top" wrapText="1"/>
    </xf>
    <xf numFmtId="1" fontId="6" fillId="0" borderId="2" xfId="0" applyNumberFormat="1" applyFont="1" applyFill="1" applyBorder="1" applyAlignment="1">
      <alignment horizontal="right" vertical="top" wrapText="1"/>
    </xf>
    <xf numFmtId="0" fontId="4" fillId="0" borderId="2" xfId="0" applyFont="1" applyFill="1" applyBorder="1" applyAlignment="1">
      <alignment vertical="top" wrapText="1"/>
    </xf>
    <xf numFmtId="1" fontId="5" fillId="0" borderId="2" xfId="0" applyNumberFormat="1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vertical="top"/>
    </xf>
    <xf numFmtId="0" fontId="7" fillId="0" borderId="2" xfId="0" applyFont="1" applyFill="1" applyBorder="1" applyAlignment="1">
      <alignment horizontal="right" vertical="top" wrapText="1"/>
    </xf>
    <xf numFmtId="0" fontId="4" fillId="0" borderId="2" xfId="0" applyFont="1" applyFill="1" applyBorder="1" applyAlignment="1">
      <alignment horizontal="right" vertical="top" wrapText="1"/>
    </xf>
    <xf numFmtId="0" fontId="9" fillId="0" borderId="2" xfId="0" applyFont="1" applyFill="1" applyBorder="1" applyAlignment="1">
      <alignment vertical="top"/>
    </xf>
    <xf numFmtId="0" fontId="6" fillId="0" borderId="2" xfId="0" applyFont="1" applyFill="1" applyBorder="1" applyAlignment="1">
      <alignment vertical="top" wrapText="1"/>
    </xf>
    <xf numFmtId="4" fontId="4" fillId="0" borderId="2" xfId="0" quotePrefix="1" applyNumberFormat="1" applyFont="1" applyFill="1" applyBorder="1" applyAlignment="1">
      <alignment vertical="top"/>
    </xf>
    <xf numFmtId="0" fontId="7" fillId="0" borderId="2" xfId="0" applyFont="1" applyFill="1" applyBorder="1" applyAlignment="1">
      <alignment vertical="top" wrapText="1"/>
    </xf>
    <xf numFmtId="164" fontId="4" fillId="0" borderId="2" xfId="0" applyNumberFormat="1" applyFont="1" applyFill="1" applyBorder="1" applyAlignment="1">
      <alignment horizontal="center" vertical="top"/>
    </xf>
    <xf numFmtId="0" fontId="11" fillId="0" borderId="2" xfId="0" applyFont="1" applyFill="1" applyBorder="1" applyAlignment="1">
      <alignment horizontal="right" vertical="top" wrapText="1"/>
    </xf>
    <xf numFmtId="0" fontId="11" fillId="0" borderId="2" xfId="0" applyNumberFormat="1" applyFont="1" applyFill="1" applyBorder="1" applyAlignment="1">
      <alignment vertical="top" wrapText="1"/>
    </xf>
    <xf numFmtId="4" fontId="11" fillId="0" borderId="2" xfId="0" applyNumberFormat="1" applyFont="1" applyFill="1" applyBorder="1" applyAlignment="1">
      <alignment vertical="top"/>
    </xf>
    <xf numFmtId="4" fontId="11" fillId="0" borderId="2" xfId="0" applyNumberFormat="1" applyFont="1" applyFill="1" applyBorder="1" applyAlignment="1">
      <alignment horizontal="center" vertical="top"/>
    </xf>
    <xf numFmtId="4" fontId="11" fillId="0" borderId="2" xfId="0" quotePrefix="1" applyNumberFormat="1" applyFont="1" applyFill="1" applyBorder="1" applyAlignment="1">
      <alignment vertical="top"/>
    </xf>
    <xf numFmtId="0" fontId="11" fillId="0" borderId="0" xfId="0" applyFont="1" applyFill="1" applyAlignment="1">
      <alignment vertical="top"/>
    </xf>
    <xf numFmtId="0" fontId="7" fillId="0" borderId="2" xfId="0" applyNumberFormat="1" applyFont="1" applyFill="1" applyBorder="1" applyAlignment="1">
      <alignment horizontal="center" vertical="top" wrapText="1"/>
    </xf>
    <xf numFmtId="4" fontId="5" fillId="0" borderId="2" xfId="0" applyNumberFormat="1" applyFont="1" applyFill="1" applyBorder="1" applyAlignment="1">
      <alignment vertical="top"/>
    </xf>
    <xf numFmtId="164" fontId="5" fillId="0" borderId="2" xfId="0" applyNumberFormat="1" applyFont="1" applyFill="1" applyBorder="1" applyAlignment="1">
      <alignment horizontal="center" vertical="top"/>
    </xf>
    <xf numFmtId="4" fontId="7" fillId="0" borderId="2" xfId="0" applyNumberFormat="1" applyFont="1" applyFill="1" applyBorder="1" applyAlignment="1">
      <alignment vertical="top"/>
    </xf>
    <xf numFmtId="1" fontId="5" fillId="5" borderId="2" xfId="0" applyNumberFormat="1" applyFont="1" applyFill="1" applyBorder="1" applyAlignment="1">
      <alignment horizontal="right" vertical="top" wrapText="1"/>
    </xf>
    <xf numFmtId="0" fontId="7" fillId="5" borderId="2" xfId="0" applyFont="1" applyFill="1" applyBorder="1" applyAlignment="1">
      <alignment horizontal="center" vertical="top" wrapText="1"/>
    </xf>
    <xf numFmtId="4" fontId="7" fillId="5" borderId="2" xfId="0" applyNumberFormat="1" applyFont="1" applyFill="1" applyBorder="1" applyAlignment="1">
      <alignment vertical="top"/>
    </xf>
    <xf numFmtId="0" fontId="7" fillId="5" borderId="2" xfId="0" applyFont="1" applyFill="1" applyBorder="1" applyAlignment="1">
      <alignment horizontal="center" vertical="top"/>
    </xf>
    <xf numFmtId="0" fontId="4" fillId="5" borderId="0" xfId="0" applyFont="1" applyFill="1" applyAlignment="1">
      <alignment vertical="top"/>
    </xf>
    <xf numFmtId="168" fontId="5" fillId="0" borderId="2" xfId="0" applyNumberFormat="1" applyFont="1" applyFill="1" applyBorder="1" applyAlignment="1">
      <alignment horizontal="right" vertical="top" wrapText="1"/>
    </xf>
    <xf numFmtId="2" fontId="5" fillId="0" borderId="2" xfId="0" applyNumberFormat="1" applyFont="1" applyFill="1" applyBorder="1" applyAlignment="1">
      <alignment horizontal="right" vertical="top" wrapText="1"/>
    </xf>
    <xf numFmtId="0" fontId="7" fillId="0" borderId="0" xfId="0" applyFont="1" applyFill="1" applyBorder="1" applyAlignment="1">
      <alignment horizontal="justify" vertical="top" wrapText="1"/>
    </xf>
    <xf numFmtId="1" fontId="6" fillId="0" borderId="7" xfId="0" applyNumberFormat="1" applyFont="1" applyFill="1" applyBorder="1" applyAlignment="1">
      <alignment horizontal="right" vertical="top" wrapText="1"/>
    </xf>
    <xf numFmtId="4" fontId="4" fillId="0" borderId="6" xfId="0" applyNumberFormat="1" applyFont="1" applyFill="1" applyBorder="1" applyAlignment="1">
      <alignment vertical="top"/>
    </xf>
    <xf numFmtId="2" fontId="5" fillId="0" borderId="7" xfId="0" applyNumberFormat="1" applyFont="1" applyFill="1" applyBorder="1" applyAlignment="1">
      <alignment horizontal="right" vertical="top" wrapText="1"/>
    </xf>
    <xf numFmtId="1" fontId="5" fillId="0" borderId="7" xfId="0" applyNumberFormat="1" applyFont="1" applyFill="1" applyBorder="1" applyAlignment="1">
      <alignment horizontal="right" vertical="top" wrapText="1"/>
    </xf>
    <xf numFmtId="0" fontId="7" fillId="0" borderId="5" xfId="0" applyFont="1" applyFill="1" applyBorder="1" applyAlignment="1">
      <alignment horizontal="justify" vertical="top" wrapText="1"/>
    </xf>
    <xf numFmtId="0" fontId="4" fillId="0" borderId="5" xfId="0" applyFont="1" applyFill="1" applyBorder="1" applyAlignment="1">
      <alignment horizontal="justify" vertical="top" wrapText="1"/>
    </xf>
    <xf numFmtId="0" fontId="7" fillId="5" borderId="5" xfId="0" applyFont="1" applyFill="1" applyBorder="1" applyAlignment="1">
      <alignment vertical="top" wrapText="1"/>
    </xf>
    <xf numFmtId="4" fontId="4" fillId="0" borderId="8" xfId="0" applyNumberFormat="1" applyFont="1" applyFill="1" applyBorder="1" applyAlignment="1">
      <alignment vertical="top"/>
    </xf>
    <xf numFmtId="0" fontId="4" fillId="0" borderId="6" xfId="0" applyFont="1" applyFill="1" applyBorder="1" applyAlignment="1">
      <alignment horizontal="center" vertical="top"/>
    </xf>
    <xf numFmtId="0" fontId="7" fillId="0" borderId="7" xfId="0" applyFont="1" applyFill="1" applyBorder="1" applyAlignment="1">
      <alignment horizontal="justify" vertical="top" wrapText="1"/>
    </xf>
    <xf numFmtId="0" fontId="4" fillId="0" borderId="7" xfId="0" applyFont="1" applyFill="1" applyBorder="1" applyAlignment="1">
      <alignment horizontal="justify" vertical="top" wrapText="1"/>
    </xf>
    <xf numFmtId="1" fontId="5" fillId="2" borderId="2" xfId="0" applyNumberFormat="1" applyFont="1" applyFill="1" applyBorder="1" applyAlignment="1">
      <alignment horizontal="right" vertical="top" wrapText="1"/>
    </xf>
    <xf numFmtId="0" fontId="7" fillId="2" borderId="2" xfId="0" applyFont="1" applyFill="1" applyBorder="1" applyAlignment="1">
      <alignment horizontal="center" vertical="top" wrapText="1"/>
    </xf>
    <xf numFmtId="4" fontId="7" fillId="2" borderId="2" xfId="0" applyNumberFormat="1" applyFont="1" applyFill="1" applyBorder="1" applyAlignment="1">
      <alignment vertical="top"/>
    </xf>
    <xf numFmtId="0" fontId="7" fillId="2" borderId="2" xfId="0" applyFont="1" applyFill="1" applyBorder="1" applyAlignment="1">
      <alignment horizontal="center" vertical="top"/>
    </xf>
    <xf numFmtId="170" fontId="6" fillId="0" borderId="2" xfId="0" applyNumberFormat="1" applyFont="1" applyFill="1" applyBorder="1" applyAlignment="1">
      <alignment vertical="top"/>
    </xf>
    <xf numFmtId="168" fontId="6" fillId="0" borderId="2" xfId="0" applyNumberFormat="1" applyFont="1" applyFill="1" applyBorder="1" applyAlignment="1">
      <alignment horizontal="right" vertical="top" wrapText="1"/>
    </xf>
    <xf numFmtId="0" fontId="5" fillId="4" borderId="2" xfId="0" applyFont="1" applyFill="1" applyBorder="1" applyAlignment="1">
      <alignment horizontal="center" vertical="top" wrapText="1"/>
    </xf>
    <xf numFmtId="0" fontId="7" fillId="4" borderId="2" xfId="0" applyFont="1" applyFill="1" applyBorder="1" applyAlignment="1">
      <alignment horizontal="center" vertical="top"/>
    </xf>
    <xf numFmtId="4" fontId="6" fillId="4" borderId="2" xfId="0" applyNumberFormat="1" applyFont="1" applyFill="1" applyBorder="1" applyAlignment="1">
      <alignment vertical="top"/>
    </xf>
    <xf numFmtId="164" fontId="6" fillId="4" borderId="2" xfId="0" applyNumberFormat="1" applyFont="1" applyFill="1" applyBorder="1" applyAlignment="1">
      <alignment horizontal="center" vertical="top"/>
    </xf>
    <xf numFmtId="4" fontId="6" fillId="4" borderId="2" xfId="0" applyNumberFormat="1" applyFont="1" applyFill="1" applyBorder="1" applyAlignment="1">
      <alignment horizontal="center" vertical="top"/>
    </xf>
    <xf numFmtId="39" fontId="5" fillId="4" borderId="2" xfId="0" applyNumberFormat="1" applyFont="1" applyFill="1" applyBorder="1" applyAlignment="1">
      <alignment vertical="top"/>
    </xf>
    <xf numFmtId="0" fontId="7" fillId="0" borderId="2" xfId="7" applyFont="1" applyFill="1" applyBorder="1" applyAlignment="1">
      <alignment horizontal="left" vertical="top" wrapText="1"/>
    </xf>
    <xf numFmtId="1" fontId="7" fillId="0" borderId="2" xfId="0" applyNumberFormat="1" applyFont="1" applyFill="1" applyBorder="1" applyAlignment="1">
      <alignment horizontal="right" vertical="top" wrapText="1"/>
    </xf>
    <xf numFmtId="0" fontId="7" fillId="0" borderId="2" xfId="0" applyFont="1" applyFill="1" applyBorder="1" applyAlignment="1">
      <alignment horizontal="center" vertical="top"/>
    </xf>
    <xf numFmtId="39" fontId="5" fillId="0" borderId="2" xfId="0" applyNumberFormat="1" applyFont="1" applyFill="1" applyBorder="1" applyAlignment="1">
      <alignment vertical="top"/>
    </xf>
    <xf numFmtId="39" fontId="5" fillId="0" borderId="2" xfId="0" applyNumberFormat="1" applyFont="1" applyFill="1" applyBorder="1" applyAlignment="1">
      <alignment horizontal="right" vertical="top" wrapText="1"/>
    </xf>
    <xf numFmtId="49" fontId="7" fillId="0" borderId="2" xfId="0" applyNumberFormat="1" applyFont="1" applyFill="1" applyBorder="1" applyAlignment="1">
      <alignment horizontal="left" vertical="top" wrapText="1"/>
    </xf>
    <xf numFmtId="39" fontId="6" fillId="0" borderId="2" xfId="0" applyNumberFormat="1" applyFont="1" applyFill="1" applyBorder="1" applyAlignment="1">
      <alignment vertical="top" wrapText="1"/>
    </xf>
    <xf numFmtId="169" fontId="6" fillId="0" borderId="2" xfId="0" applyNumberFormat="1" applyFont="1" applyFill="1" applyBorder="1" applyAlignment="1">
      <alignment horizontal="center" vertical="top" wrapText="1"/>
    </xf>
    <xf numFmtId="39" fontId="6" fillId="0" borderId="2" xfId="0" applyNumberFormat="1" applyFont="1" applyFill="1" applyBorder="1" applyAlignment="1" applyProtection="1">
      <alignment vertical="top" wrapText="1"/>
      <protection locked="0"/>
    </xf>
    <xf numFmtId="39" fontId="5" fillId="0" borderId="2" xfId="0" applyNumberFormat="1" applyFont="1" applyFill="1" applyBorder="1" applyAlignment="1" applyProtection="1">
      <alignment vertical="top" wrapText="1"/>
    </xf>
    <xf numFmtId="37" fontId="6" fillId="0" borderId="2" xfId="0" applyNumberFormat="1" applyFont="1" applyFill="1" applyBorder="1" applyAlignment="1">
      <alignment horizontal="right" vertical="top" wrapText="1"/>
    </xf>
    <xf numFmtId="0" fontId="12" fillId="0" borderId="2" xfId="0" applyFont="1" applyFill="1" applyBorder="1" applyAlignment="1">
      <alignment vertical="top" wrapText="1"/>
    </xf>
    <xf numFmtId="169" fontId="4" fillId="0" borderId="2" xfId="0" applyNumberFormat="1" applyFont="1" applyFill="1" applyBorder="1" applyAlignment="1">
      <alignment horizontal="center" vertical="top"/>
    </xf>
    <xf numFmtId="169" fontId="4" fillId="0" borderId="2" xfId="0" applyNumberFormat="1" applyFont="1" applyFill="1" applyBorder="1" applyAlignment="1">
      <alignment vertical="top"/>
    </xf>
    <xf numFmtId="0" fontId="4" fillId="4" borderId="2" xfId="0" applyFont="1" applyFill="1" applyBorder="1" applyAlignment="1">
      <alignment vertical="top"/>
    </xf>
    <xf numFmtId="4" fontId="4" fillId="4" borderId="2" xfId="0" applyNumberFormat="1" applyFont="1" applyFill="1" applyBorder="1" applyAlignment="1">
      <alignment vertical="top"/>
    </xf>
    <xf numFmtId="39" fontId="7" fillId="4" borderId="2" xfId="0" applyNumberFormat="1" applyFont="1" applyFill="1" applyBorder="1" applyAlignment="1">
      <alignment vertical="top"/>
    </xf>
    <xf numFmtId="4" fontId="5" fillId="2" borderId="2" xfId="0" applyNumberFormat="1" applyFont="1" applyFill="1" applyBorder="1" applyAlignment="1">
      <alignment vertical="top"/>
    </xf>
    <xf numFmtId="0" fontId="7" fillId="0" borderId="0" xfId="0" applyFont="1" applyFill="1" applyAlignment="1">
      <alignment horizontal="right" vertical="top"/>
    </xf>
    <xf numFmtId="0" fontId="7" fillId="0" borderId="0" xfId="0" applyFont="1" applyFill="1" applyAlignment="1">
      <alignment horizontal="center" vertical="top"/>
    </xf>
    <xf numFmtId="0" fontId="4" fillId="0" borderId="0" xfId="0" applyFont="1" applyFill="1" applyAlignment="1">
      <alignment horizontal="right" vertical="top"/>
    </xf>
    <xf numFmtId="0" fontId="4" fillId="0" borderId="0" xfId="0" applyFont="1" applyFill="1" applyAlignment="1">
      <alignment horizontal="center" vertical="top"/>
    </xf>
    <xf numFmtId="167" fontId="4" fillId="0" borderId="0" xfId="0" applyNumberFormat="1" applyFont="1" applyFill="1" applyAlignment="1">
      <alignment horizontal="center" vertical="top"/>
    </xf>
    <xf numFmtId="0" fontId="6" fillId="0" borderId="2" xfId="0" applyFont="1" applyFill="1" applyBorder="1" applyAlignment="1">
      <alignment horizontal="center" vertical="top"/>
    </xf>
    <xf numFmtId="0" fontId="7" fillId="0" borderId="2" xfId="0" applyFont="1" applyFill="1" applyBorder="1" applyAlignment="1">
      <alignment horizontal="right" vertical="top"/>
    </xf>
    <xf numFmtId="167" fontId="6" fillId="0" borderId="2" xfId="0" applyNumberFormat="1" applyFont="1" applyFill="1" applyBorder="1" applyAlignment="1">
      <alignment vertical="top"/>
    </xf>
    <xf numFmtId="10" fontId="4" fillId="0" borderId="2" xfId="1" applyNumberFormat="1" applyFont="1" applyFill="1" applyBorder="1" applyAlignment="1">
      <alignment vertical="top"/>
    </xf>
    <xf numFmtId="168" fontId="4" fillId="0" borderId="2" xfId="6" applyNumberFormat="1" applyFont="1" applyFill="1" applyBorder="1" applyAlignment="1">
      <alignment horizontal="right" vertical="top"/>
    </xf>
    <xf numFmtId="167" fontId="4" fillId="0" borderId="2" xfId="1" applyNumberFormat="1" applyFont="1" applyFill="1" applyBorder="1" applyAlignment="1">
      <alignment vertical="top"/>
    </xf>
    <xf numFmtId="0" fontId="4" fillId="0" borderId="2" xfId="0" applyFont="1" applyFill="1" applyBorder="1" applyAlignment="1">
      <alignment horizontal="right" vertical="top"/>
    </xf>
    <xf numFmtId="0" fontId="5" fillId="3" borderId="2" xfId="0" applyFont="1" applyFill="1" applyBorder="1" applyAlignment="1">
      <alignment horizontal="center" vertical="top"/>
    </xf>
    <xf numFmtId="0" fontId="7" fillId="3" borderId="2" xfId="0" applyFont="1" applyFill="1" applyBorder="1" applyAlignment="1">
      <alignment horizontal="right" vertical="top"/>
    </xf>
    <xf numFmtId="0" fontId="5" fillId="3" borderId="2" xfId="0" applyFont="1" applyFill="1" applyBorder="1" applyAlignment="1">
      <alignment vertical="top"/>
    </xf>
    <xf numFmtId="167" fontId="5" fillId="3" borderId="2" xfId="0" applyNumberFormat="1" applyFont="1" applyFill="1" applyBorder="1" applyAlignment="1">
      <alignment vertical="top"/>
    </xf>
    <xf numFmtId="4" fontId="7" fillId="3" borderId="2" xfId="0" applyNumberFormat="1" applyFont="1" applyFill="1" applyBorder="1" applyAlignment="1">
      <alignment vertical="top"/>
    </xf>
    <xf numFmtId="4" fontId="5" fillId="3" borderId="2" xfId="0" applyNumberFormat="1" applyFont="1" applyFill="1" applyBorder="1" applyAlignment="1">
      <alignment vertical="top"/>
    </xf>
    <xf numFmtId="0" fontId="5" fillId="0" borderId="2" xfId="0" applyFont="1" applyFill="1" applyBorder="1" applyAlignment="1">
      <alignment horizontal="center" vertical="top"/>
    </xf>
    <xf numFmtId="0" fontId="5" fillId="0" borderId="2" xfId="0" applyFont="1" applyFill="1" applyBorder="1" applyAlignment="1">
      <alignment vertical="top"/>
    </xf>
    <xf numFmtId="167" fontId="5" fillId="0" borderId="2" xfId="0" applyNumberFormat="1" applyFont="1" applyFill="1" applyBorder="1" applyAlignment="1">
      <alignment vertical="top"/>
    </xf>
    <xf numFmtId="0" fontId="5" fillId="2" borderId="1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right" vertical="top"/>
    </xf>
    <xf numFmtId="0" fontId="5" fillId="2" borderId="1" xfId="0" applyFont="1" applyFill="1" applyBorder="1" applyAlignment="1">
      <alignment vertical="top"/>
    </xf>
    <xf numFmtId="167" fontId="5" fillId="2" borderId="1" xfId="0" applyNumberFormat="1" applyFont="1" applyFill="1" applyBorder="1" applyAlignment="1">
      <alignment vertical="top"/>
    </xf>
    <xf numFmtId="4" fontId="7" fillId="2" borderId="1" xfId="0" applyNumberFormat="1" applyFont="1" applyFill="1" applyBorder="1" applyAlignment="1">
      <alignment vertical="top"/>
    </xf>
    <xf numFmtId="4" fontId="5" fillId="2" borderId="1" xfId="0" applyNumberFormat="1" applyFont="1" applyFill="1" applyBorder="1" applyAlignment="1">
      <alignment vertical="top"/>
    </xf>
    <xf numFmtId="0" fontId="7" fillId="0" borderId="0" xfId="4" applyFont="1" applyFill="1" applyBorder="1" applyAlignment="1">
      <alignment horizontal="left" vertical="top"/>
    </xf>
    <xf numFmtId="164" fontId="4" fillId="0" borderId="0" xfId="0" applyNumberFormat="1" applyFont="1" applyFill="1" applyBorder="1" applyAlignment="1">
      <alignment horizontal="left" vertical="top"/>
    </xf>
    <xf numFmtId="0" fontId="7" fillId="0" borderId="0" xfId="0" applyFont="1" applyFill="1" applyBorder="1" applyAlignment="1">
      <alignment vertical="top"/>
    </xf>
    <xf numFmtId="0" fontId="4" fillId="0" borderId="0" xfId="4" applyFont="1" applyFill="1" applyBorder="1" applyAlignment="1">
      <alignment horizontal="left" vertical="top"/>
    </xf>
    <xf numFmtId="166" fontId="4" fillId="0" borderId="0" xfId="3" applyFont="1" applyFill="1" applyBorder="1" applyAlignment="1">
      <alignment horizontal="left" vertical="top"/>
    </xf>
    <xf numFmtId="4" fontId="4" fillId="0" borderId="0" xfId="5" applyNumberFormat="1" applyFont="1" applyFill="1" applyBorder="1" applyAlignment="1">
      <alignment horizontal="left" vertical="top"/>
    </xf>
    <xf numFmtId="0" fontId="4" fillId="0" borderId="0" xfId="2" applyNumberFormat="1" applyFont="1" applyFill="1" applyBorder="1" applyAlignment="1">
      <alignment horizontal="left" vertical="top"/>
    </xf>
    <xf numFmtId="0" fontId="7" fillId="0" borderId="0" xfId="4" applyNumberFormat="1" applyFont="1" applyFill="1" applyBorder="1" applyAlignment="1">
      <alignment horizontal="left" vertical="top"/>
    </xf>
    <xf numFmtId="0" fontId="13" fillId="0" borderId="0" xfId="2" applyFont="1" applyFill="1" applyBorder="1" applyAlignment="1">
      <alignment horizontal="left" vertical="top" wrapText="1"/>
    </xf>
    <xf numFmtId="0" fontId="7" fillId="0" borderId="0" xfId="2" applyFont="1" applyFill="1" applyBorder="1" applyAlignment="1">
      <alignment horizontal="left" vertical="top" wrapText="1"/>
    </xf>
    <xf numFmtId="0" fontId="4" fillId="0" borderId="0" xfId="2" applyFont="1" applyFill="1" applyBorder="1" applyAlignment="1">
      <alignment horizontal="left" vertical="top" wrapText="1"/>
    </xf>
    <xf numFmtId="0" fontId="14" fillId="0" borderId="0" xfId="2" applyFont="1" applyFill="1" applyBorder="1" applyAlignment="1">
      <alignment horizontal="left" vertical="top" wrapText="1"/>
    </xf>
    <xf numFmtId="4" fontId="14" fillId="0" borderId="0" xfId="2" applyNumberFormat="1" applyFont="1" applyFill="1" applyBorder="1" applyAlignment="1">
      <alignment horizontal="left" vertical="top" wrapText="1"/>
    </xf>
    <xf numFmtId="166" fontId="14" fillId="0" borderId="0" xfId="3" applyFont="1" applyFill="1" applyBorder="1" applyAlignment="1">
      <alignment horizontal="left" vertical="top" wrapText="1"/>
    </xf>
    <xf numFmtId="0" fontId="7" fillId="0" borderId="0" xfId="2" quotePrefix="1" applyFont="1" applyFill="1" applyBorder="1" applyAlignment="1">
      <alignment horizontal="left" vertical="top"/>
    </xf>
    <xf numFmtId="0" fontId="7" fillId="0" borderId="0" xfId="0" applyFont="1" applyFill="1" applyAlignment="1">
      <alignment horizontal="left" vertical="top"/>
    </xf>
    <xf numFmtId="0" fontId="4" fillId="0" borderId="0" xfId="2" applyFont="1" applyFill="1" applyBorder="1" applyAlignment="1">
      <alignment horizontal="left" vertical="top"/>
    </xf>
    <xf numFmtId="4" fontId="7" fillId="0" borderId="0" xfId="0" applyNumberFormat="1" applyFont="1" applyFill="1" applyAlignment="1">
      <alignment vertical="top"/>
    </xf>
    <xf numFmtId="0" fontId="4" fillId="0" borderId="9" xfId="0" applyFont="1" applyBorder="1" applyAlignment="1">
      <alignment horizontal="justify" vertical="top" wrapText="1"/>
    </xf>
    <xf numFmtId="0" fontId="4" fillId="0" borderId="0" xfId="0" applyFont="1" applyAlignment="1">
      <alignment horizontal="justify" vertical="top"/>
    </xf>
    <xf numFmtId="0" fontId="3" fillId="0" borderId="0" xfId="0" applyFont="1" applyAlignment="1">
      <alignment vertical="top"/>
    </xf>
    <xf numFmtId="0" fontId="5" fillId="5" borderId="2" xfId="0" applyFont="1" applyFill="1" applyBorder="1" applyAlignment="1">
      <alignment horizontal="center" vertical="top" wrapText="1"/>
    </xf>
    <xf numFmtId="0" fontId="5" fillId="5" borderId="2" xfId="0" applyFont="1" applyFill="1" applyBorder="1" applyAlignment="1">
      <alignment vertical="top" wrapText="1"/>
    </xf>
    <xf numFmtId="4" fontId="6" fillId="5" borderId="2" xfId="0" applyNumberFormat="1" applyFont="1" applyFill="1" applyBorder="1" applyAlignment="1">
      <alignment vertical="top"/>
    </xf>
    <xf numFmtId="0" fontId="15" fillId="5" borderId="2" xfId="12" applyFont="1" applyFill="1" applyBorder="1" applyAlignment="1">
      <alignment horizontal="center" vertical="top"/>
    </xf>
    <xf numFmtId="4" fontId="4" fillId="5" borderId="2" xfId="13" applyNumberFormat="1" applyFont="1" applyFill="1" applyBorder="1" applyAlignment="1" applyProtection="1">
      <alignment vertical="top"/>
    </xf>
    <xf numFmtId="4" fontId="15" fillId="5" borderId="2" xfId="12" applyNumberFormat="1" applyFont="1" applyFill="1" applyBorder="1" applyAlignment="1">
      <alignment horizontal="center" vertical="top"/>
    </xf>
    <xf numFmtId="4" fontId="16" fillId="0" borderId="0" xfId="14" applyNumberFormat="1" applyFont="1" applyFill="1" applyBorder="1" applyAlignment="1">
      <alignment horizontal="right" wrapText="1"/>
    </xf>
    <xf numFmtId="0" fontId="16" fillId="0" borderId="0" xfId="0" applyFont="1" applyFill="1" applyBorder="1" applyAlignment="1"/>
    <xf numFmtId="0" fontId="16" fillId="0" borderId="0" xfId="0" applyFont="1" applyFill="1" applyBorder="1"/>
    <xf numFmtId="0" fontId="17" fillId="0" borderId="0" xfId="0" applyFont="1" applyFill="1" applyBorder="1" applyAlignment="1"/>
    <xf numFmtId="0" fontId="5" fillId="5" borderId="2" xfId="0" applyFont="1" applyFill="1" applyBorder="1" applyAlignment="1">
      <alignment horizontal="right" vertical="top" wrapText="1"/>
    </xf>
    <xf numFmtId="4" fontId="6" fillId="5" borderId="2" xfId="0" applyNumberFormat="1" applyFont="1" applyFill="1" applyBorder="1" applyAlignment="1">
      <alignment vertical="center"/>
    </xf>
    <xf numFmtId="0" fontId="4" fillId="5" borderId="2" xfId="12" applyFont="1" applyFill="1" applyBorder="1" applyAlignment="1">
      <alignment horizontal="center" vertical="center"/>
    </xf>
    <xf numFmtId="4" fontId="4" fillId="5" borderId="2" xfId="13" applyNumberFormat="1" applyFont="1" applyFill="1" applyBorder="1" applyAlignment="1" applyProtection="1">
      <alignment vertical="center"/>
    </xf>
    <xf numFmtId="169" fontId="4" fillId="5" borderId="2" xfId="12" applyNumberFormat="1" applyFont="1" applyFill="1" applyBorder="1" applyAlignment="1">
      <alignment vertical="center"/>
    </xf>
    <xf numFmtId="169" fontId="2" fillId="5" borderId="0" xfId="12" applyNumberFormat="1" applyFont="1" applyFill="1" applyBorder="1" applyAlignment="1">
      <alignment vertical="center"/>
    </xf>
    <xf numFmtId="0" fontId="6" fillId="5" borderId="2" xfId="0" applyFont="1" applyFill="1" applyBorder="1" applyAlignment="1">
      <alignment horizontal="right" vertical="top" wrapText="1"/>
    </xf>
    <xf numFmtId="0" fontId="12" fillId="6" borderId="2" xfId="0" applyFont="1" applyFill="1" applyBorder="1" applyAlignment="1">
      <alignment vertical="center" wrapText="1"/>
    </xf>
    <xf numFmtId="0" fontId="6" fillId="5" borderId="2" xfId="0" applyFont="1" applyFill="1" applyBorder="1" applyAlignment="1">
      <alignment vertical="top" wrapText="1"/>
    </xf>
    <xf numFmtId="2" fontId="6" fillId="5" borderId="2" xfId="0" applyNumberFormat="1" applyFont="1" applyFill="1" applyBorder="1" applyAlignment="1">
      <alignment horizontal="right" vertical="top" wrapText="1"/>
    </xf>
    <xf numFmtId="169" fontId="4" fillId="5" borderId="2" xfId="15" applyNumberFormat="1" applyFont="1" applyFill="1" applyBorder="1" applyAlignment="1">
      <alignment horizontal="center" vertical="center"/>
    </xf>
    <xf numFmtId="0" fontId="8" fillId="6" borderId="2" xfId="0" applyFont="1" applyFill="1" applyBorder="1" applyAlignment="1">
      <alignment vertical="center" wrapText="1"/>
    </xf>
    <xf numFmtId="0" fontId="6" fillId="5" borderId="2" xfId="0" applyFont="1" applyFill="1" applyBorder="1" applyAlignment="1">
      <alignment horizontal="right" vertical="center" wrapText="1"/>
    </xf>
    <xf numFmtId="0" fontId="5" fillId="5" borderId="2" xfId="0" applyFont="1" applyFill="1" applyBorder="1" applyAlignment="1">
      <alignment horizontal="right" vertical="center"/>
    </xf>
    <xf numFmtId="168" fontId="4" fillId="5" borderId="2" xfId="16" applyNumberFormat="1" applyFont="1" applyFill="1" applyBorder="1" applyAlignment="1">
      <alignment horizontal="center" vertical="center"/>
    </xf>
    <xf numFmtId="0" fontId="12" fillId="6" borderId="2" xfId="0" applyFont="1" applyFill="1" applyBorder="1" applyAlignment="1">
      <alignment vertical="center"/>
    </xf>
    <xf numFmtId="166" fontId="16" fillId="0" borderId="0" xfId="3" applyFont="1" applyFill="1" applyBorder="1" applyAlignment="1"/>
    <xf numFmtId="0" fontId="12" fillId="5" borderId="2" xfId="0" applyFont="1" applyFill="1" applyBorder="1" applyAlignment="1">
      <alignment vertical="center" wrapText="1"/>
    </xf>
    <xf numFmtId="169" fontId="2" fillId="7" borderId="0" xfId="12" applyNumberFormat="1" applyFont="1" applyFill="1" applyBorder="1" applyAlignment="1">
      <alignment vertical="center"/>
    </xf>
    <xf numFmtId="166" fontId="16" fillId="7" borderId="0" xfId="3" applyFont="1" applyFill="1" applyBorder="1" applyAlignment="1"/>
    <xf numFmtId="0" fontId="16" fillId="7" borderId="0" xfId="0" applyFont="1" applyFill="1" applyBorder="1"/>
    <xf numFmtId="0" fontId="17" fillId="7" borderId="0" xfId="0" applyFont="1" applyFill="1" applyBorder="1" applyAlignment="1"/>
    <xf numFmtId="1" fontId="4" fillId="5" borderId="2" xfId="12" applyNumberFormat="1" applyFont="1" applyFill="1" applyBorder="1" applyAlignment="1">
      <alignment horizontal="right" vertical="top"/>
    </xf>
    <xf numFmtId="0" fontId="4" fillId="5" borderId="2" xfId="12" applyFont="1" applyFill="1" applyBorder="1" applyAlignment="1">
      <alignment vertical="top"/>
    </xf>
    <xf numFmtId="164" fontId="4" fillId="5" borderId="2" xfId="16" applyFont="1" applyFill="1" applyBorder="1" applyAlignment="1">
      <alignment horizontal="center" vertical="center"/>
    </xf>
    <xf numFmtId="0" fontId="4" fillId="5" borderId="2" xfId="12" applyFont="1" applyFill="1" applyBorder="1" applyAlignment="1">
      <alignment vertical="center"/>
    </xf>
    <xf numFmtId="0" fontId="4" fillId="5" borderId="2" xfId="12" applyFont="1" applyFill="1" applyBorder="1" applyAlignment="1">
      <alignment vertical="center" wrapText="1"/>
    </xf>
    <xf numFmtId="0" fontId="7" fillId="5" borderId="2" xfId="17" applyFont="1" applyFill="1" applyBorder="1" applyAlignment="1">
      <alignment horizontal="left" vertical="top" wrapText="1"/>
    </xf>
    <xf numFmtId="1" fontId="4" fillId="5" borderId="2" xfId="12" applyNumberFormat="1" applyFont="1" applyFill="1" applyBorder="1" applyAlignment="1">
      <alignment vertical="top"/>
    </xf>
    <xf numFmtId="169" fontId="2" fillId="5" borderId="6" xfId="12" applyNumberFormat="1" applyFont="1" applyFill="1" applyBorder="1" applyAlignment="1">
      <alignment vertical="center"/>
    </xf>
    <xf numFmtId="0" fontId="15" fillId="5" borderId="2" xfId="12" applyFont="1" applyFill="1" applyBorder="1" applyAlignment="1">
      <alignment horizontal="center" vertical="center"/>
    </xf>
    <xf numFmtId="4" fontId="15" fillId="5" borderId="2" xfId="12" applyNumberFormat="1" applyFont="1" applyFill="1" applyBorder="1" applyAlignment="1">
      <alignment horizontal="center" vertical="center"/>
    </xf>
    <xf numFmtId="4" fontId="16" fillId="8" borderId="0" xfId="14" applyNumberFormat="1" applyFont="1" applyFill="1" applyBorder="1" applyAlignment="1">
      <alignment horizontal="right" wrapText="1"/>
    </xf>
    <xf numFmtId="0" fontId="16" fillId="8" borderId="0" xfId="0" applyFont="1" applyFill="1" applyBorder="1" applyAlignment="1"/>
    <xf numFmtId="0" fontId="16" fillId="8" borderId="0" xfId="0" applyFont="1" applyFill="1" applyBorder="1"/>
    <xf numFmtId="0" fontId="17" fillId="8" borderId="0" xfId="0" applyFont="1" applyFill="1" applyBorder="1" applyAlignment="1"/>
    <xf numFmtId="169" fontId="2" fillId="8" borderId="0" xfId="12" applyNumberFormat="1" applyFont="1" applyFill="1" applyBorder="1" applyAlignment="1">
      <alignment vertical="center"/>
    </xf>
    <xf numFmtId="0" fontId="12" fillId="5" borderId="2" xfId="0" applyFont="1" applyFill="1" applyBorder="1" applyAlignment="1">
      <alignment vertical="center"/>
    </xf>
    <xf numFmtId="0" fontId="16" fillId="8" borderId="0" xfId="0" applyFont="1" applyFill="1" applyBorder="1" applyAlignment="1">
      <alignment vertical="center"/>
    </xf>
    <xf numFmtId="0" fontId="17" fillId="8" borderId="0" xfId="0" applyFont="1" applyFill="1" applyBorder="1" applyAlignment="1">
      <alignment vertical="center"/>
    </xf>
    <xf numFmtId="0" fontId="16" fillId="5" borderId="0" xfId="0" applyFont="1" applyFill="1" applyBorder="1"/>
    <xf numFmtId="0" fontId="17" fillId="5" borderId="0" xfId="0" applyFont="1" applyFill="1" applyBorder="1" applyAlignment="1"/>
    <xf numFmtId="0" fontId="8" fillId="5" borderId="2" xfId="0" applyFont="1" applyFill="1" applyBorder="1" applyAlignment="1">
      <alignment vertical="center" wrapText="1"/>
    </xf>
    <xf numFmtId="4" fontId="16" fillId="7" borderId="0" xfId="14" applyNumberFormat="1" applyFont="1" applyFill="1" applyBorder="1" applyAlignment="1">
      <alignment horizontal="right" wrapText="1"/>
    </xf>
    <xf numFmtId="0" fontId="16" fillId="7" borderId="0" xfId="0" applyFont="1" applyFill="1" applyBorder="1" applyAlignment="1"/>
    <xf numFmtId="4" fontId="16" fillId="5" borderId="0" xfId="14" applyNumberFormat="1" applyFont="1" applyFill="1" applyBorder="1" applyAlignment="1">
      <alignment horizontal="right" wrapText="1"/>
    </xf>
    <xf numFmtId="0" fontId="16" fillId="5" borderId="0" xfId="0" applyFont="1" applyFill="1" applyBorder="1" applyAlignment="1"/>
    <xf numFmtId="0" fontId="5" fillId="5" borderId="2" xfId="0" applyFont="1" applyFill="1" applyBorder="1" applyAlignment="1">
      <alignment wrapText="1"/>
    </xf>
    <xf numFmtId="2" fontId="4" fillId="5" borderId="2" xfId="17" applyNumberFormat="1" applyFont="1" applyFill="1" applyBorder="1" applyAlignment="1">
      <alignment horizontal="right" vertical="top"/>
    </xf>
    <xf numFmtId="0" fontId="7" fillId="5" borderId="2" xfId="17" applyFont="1" applyFill="1" applyBorder="1" applyAlignment="1">
      <alignment horizontal="center" vertical="top"/>
    </xf>
    <xf numFmtId="164" fontId="4" fillId="5" borderId="2" xfId="18" applyFont="1" applyFill="1" applyBorder="1" applyAlignment="1">
      <alignment vertical="center"/>
    </xf>
    <xf numFmtId="0" fontId="4" fillId="5" borderId="2" xfId="17" applyFont="1" applyFill="1" applyBorder="1" applyAlignment="1">
      <alignment horizontal="center" vertical="center"/>
    </xf>
    <xf numFmtId="4" fontId="4" fillId="5" borderId="2" xfId="17" applyNumberFormat="1" applyFont="1" applyFill="1" applyBorder="1" applyAlignment="1">
      <alignment vertical="center"/>
    </xf>
    <xf numFmtId="169" fontId="7" fillId="5" borderId="2" xfId="17" applyNumberFormat="1" applyFont="1" applyFill="1" applyBorder="1" applyAlignment="1">
      <alignment horizontal="right" vertical="center"/>
    </xf>
    <xf numFmtId="166" fontId="16" fillId="5" borderId="0" xfId="3" applyFont="1" applyFill="1" applyBorder="1" applyAlignment="1"/>
    <xf numFmtId="0" fontId="16" fillId="5" borderId="0" xfId="0" applyFont="1" applyFill="1"/>
    <xf numFmtId="0" fontId="18" fillId="0" borderId="2" xfId="0" applyFont="1" applyFill="1" applyBorder="1" applyAlignment="1">
      <alignment horizontal="right" vertical="top"/>
    </xf>
    <xf numFmtId="2" fontId="7" fillId="0" borderId="2" xfId="0" applyNumberFormat="1" applyFont="1" applyFill="1" applyBorder="1" applyAlignment="1">
      <alignment vertical="top"/>
    </xf>
    <xf numFmtId="4" fontId="18" fillId="0" borderId="0" xfId="0" applyNumberFormat="1" applyFont="1" applyFill="1" applyBorder="1" applyAlignment="1">
      <alignment horizontal="right" vertical="top"/>
    </xf>
    <xf numFmtId="0" fontId="7" fillId="0" borderId="0" xfId="8" applyFont="1" applyFill="1" applyAlignment="1">
      <alignment vertical="top"/>
    </xf>
    <xf numFmtId="0" fontId="6" fillId="2" borderId="10" xfId="0" applyFont="1" applyFill="1" applyBorder="1" applyAlignment="1">
      <alignment horizontal="center" vertical="top"/>
    </xf>
    <xf numFmtId="0" fontId="7" fillId="2" borderId="10" xfId="0" applyFont="1" applyFill="1" applyBorder="1" applyAlignment="1">
      <alignment horizontal="center" vertical="top"/>
    </xf>
    <xf numFmtId="4" fontId="6" fillId="2" borderId="10" xfId="0" applyNumberFormat="1" applyFont="1" applyFill="1" applyBorder="1" applyAlignment="1">
      <alignment vertical="top"/>
    </xf>
    <xf numFmtId="4" fontId="6" fillId="2" borderId="10" xfId="0" applyNumberFormat="1" applyFont="1" applyFill="1" applyBorder="1" applyAlignment="1">
      <alignment horizontal="center" vertical="top"/>
    </xf>
    <xf numFmtId="4" fontId="4" fillId="2" borderId="10" xfId="0" applyNumberFormat="1" applyFont="1" applyFill="1" applyBorder="1" applyAlignment="1">
      <alignment vertical="top"/>
    </xf>
    <xf numFmtId="4" fontId="5" fillId="2" borderId="10" xfId="0" applyNumberFormat="1" applyFont="1" applyFill="1" applyBorder="1" applyAlignment="1">
      <alignment vertical="top"/>
    </xf>
    <xf numFmtId="0" fontId="6" fillId="0" borderId="2" xfId="0" applyFont="1" applyFill="1" applyBorder="1" applyAlignment="1">
      <alignment horizontal="justify" vertical="top" wrapText="1"/>
    </xf>
    <xf numFmtId="0" fontId="6" fillId="0" borderId="0" xfId="0" applyFont="1" applyFill="1" applyBorder="1" applyAlignment="1">
      <alignment horizontal="right" vertical="top" wrapText="1"/>
    </xf>
    <xf numFmtId="0" fontId="5" fillId="5" borderId="2" xfId="0" applyFont="1" applyFill="1" applyBorder="1" applyAlignment="1">
      <alignment horizontal="right" vertical="top"/>
    </xf>
    <xf numFmtId="2" fontId="4" fillId="0" borderId="2" xfId="0" applyNumberFormat="1" applyFont="1" applyFill="1" applyBorder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4" fontId="4" fillId="0" borderId="2" xfId="0" applyNumberFormat="1" applyFont="1" applyFill="1" applyBorder="1" applyAlignment="1">
      <alignment vertical="center"/>
    </xf>
    <xf numFmtId="4" fontId="6" fillId="0" borderId="2" xfId="0" applyNumberFormat="1" applyFont="1" applyFill="1" applyBorder="1" applyAlignment="1">
      <alignment vertical="center"/>
    </xf>
    <xf numFmtId="164" fontId="6" fillId="0" borderId="2" xfId="0" applyNumberFormat="1" applyFont="1" applyFill="1" applyBorder="1" applyAlignment="1">
      <alignment horizontal="center" vertical="center"/>
    </xf>
    <xf numFmtId="10" fontId="6" fillId="0" borderId="2" xfId="0" applyNumberFormat="1" applyFont="1" applyFill="1" applyBorder="1" applyAlignment="1">
      <alignment vertical="center"/>
    </xf>
    <xf numFmtId="4" fontId="4" fillId="0" borderId="2" xfId="0" applyNumberFormat="1" applyFont="1" applyFill="1" applyBorder="1" applyAlignment="1">
      <alignment horizontal="center" vertical="center"/>
    </xf>
    <xf numFmtId="9" fontId="6" fillId="0" borderId="2" xfId="1" applyFont="1" applyFill="1" applyBorder="1" applyAlignment="1">
      <alignment vertical="center"/>
    </xf>
    <xf numFmtId="4" fontId="9" fillId="0" borderId="2" xfId="0" applyNumberFormat="1" applyFont="1" applyFill="1" applyBorder="1" applyAlignment="1">
      <alignment vertical="center"/>
    </xf>
    <xf numFmtId="4" fontId="4" fillId="0" borderId="2" xfId="0" quotePrefix="1" applyNumberFormat="1" applyFont="1" applyFill="1" applyBorder="1" applyAlignment="1">
      <alignment vertical="center"/>
    </xf>
    <xf numFmtId="9" fontId="6" fillId="0" borderId="2" xfId="1" applyFont="1" applyFill="1" applyBorder="1" applyAlignment="1">
      <alignment vertical="top"/>
    </xf>
    <xf numFmtId="39" fontId="6" fillId="0" borderId="2" xfId="0" applyNumberFormat="1" applyFont="1" applyFill="1" applyBorder="1" applyAlignment="1">
      <alignment vertical="center" wrapText="1"/>
    </xf>
    <xf numFmtId="39" fontId="6" fillId="0" borderId="2" xfId="0" applyNumberFormat="1" applyFont="1" applyFill="1" applyBorder="1" applyAlignment="1" applyProtection="1">
      <alignment vertical="center" wrapText="1"/>
      <protection locked="0"/>
    </xf>
    <xf numFmtId="39" fontId="6" fillId="0" borderId="2" xfId="0" applyNumberFormat="1" applyFont="1" applyFill="1" applyBorder="1" applyAlignment="1" applyProtection="1">
      <alignment vertical="center" wrapText="1"/>
    </xf>
    <xf numFmtId="169" fontId="4" fillId="0" borderId="2" xfId="0" applyNumberFormat="1" applyFont="1" applyFill="1" applyBorder="1" applyAlignment="1">
      <alignment horizontal="center" vertical="center"/>
    </xf>
    <xf numFmtId="169" fontId="4" fillId="0" borderId="2" xfId="0" applyNumberFormat="1" applyFont="1" applyFill="1" applyBorder="1" applyAlignment="1">
      <alignment vertical="center"/>
    </xf>
    <xf numFmtId="1" fontId="4" fillId="5" borderId="10" xfId="12" applyNumberFormat="1" applyFont="1" applyFill="1" applyBorder="1" applyAlignment="1">
      <alignment horizontal="right" vertical="top"/>
    </xf>
    <xf numFmtId="0" fontId="4" fillId="5" borderId="10" xfId="12" applyFont="1" applyFill="1" applyBorder="1" applyAlignment="1">
      <alignment vertical="top"/>
    </xf>
    <xf numFmtId="4" fontId="6" fillId="5" borderId="10" xfId="0" applyNumberFormat="1" applyFont="1" applyFill="1" applyBorder="1" applyAlignment="1">
      <alignment vertical="center"/>
    </xf>
    <xf numFmtId="164" fontId="4" fillId="5" borderId="10" xfId="16" applyFont="1" applyFill="1" applyBorder="1" applyAlignment="1">
      <alignment horizontal="center" vertical="center"/>
    </xf>
    <xf numFmtId="4" fontId="4" fillId="5" borderId="10" xfId="13" applyNumberFormat="1" applyFont="1" applyFill="1" applyBorder="1" applyAlignment="1" applyProtection="1">
      <alignment vertical="center"/>
    </xf>
    <xf numFmtId="169" fontId="4" fillId="5" borderId="10" xfId="12" applyNumberFormat="1" applyFont="1" applyFill="1" applyBorder="1" applyAlignment="1">
      <alignment vertical="center"/>
    </xf>
    <xf numFmtId="1" fontId="4" fillId="5" borderId="10" xfId="12" applyNumberFormat="1" applyFont="1" applyFill="1" applyBorder="1" applyAlignment="1">
      <alignment vertical="center"/>
    </xf>
    <xf numFmtId="0" fontId="4" fillId="5" borderId="10" xfId="12" applyFont="1" applyFill="1" applyBorder="1" applyAlignment="1">
      <alignment vertical="center" wrapText="1"/>
    </xf>
    <xf numFmtId="0" fontId="6" fillId="5" borderId="10" xfId="0" applyFont="1" applyFill="1" applyBorder="1" applyAlignment="1">
      <alignment horizontal="right" vertical="top" wrapText="1"/>
    </xf>
    <xf numFmtId="0" fontId="6" fillId="5" borderId="10" xfId="0" applyFont="1" applyFill="1" applyBorder="1" applyAlignment="1">
      <alignment vertical="top" wrapText="1"/>
    </xf>
    <xf numFmtId="0" fontId="4" fillId="5" borderId="10" xfId="12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right" vertical="top"/>
    </xf>
    <xf numFmtId="0" fontId="4" fillId="0" borderId="10" xfId="0" applyFont="1" applyFill="1" applyBorder="1" applyAlignment="1">
      <alignment horizontal="justify" vertical="top" wrapText="1"/>
    </xf>
    <xf numFmtId="2" fontId="4" fillId="0" borderId="10" xfId="0" applyNumberFormat="1" applyFont="1" applyFill="1" applyBorder="1" applyAlignment="1">
      <alignment vertical="top"/>
    </xf>
    <xf numFmtId="0" fontId="4" fillId="0" borderId="10" xfId="0" applyFont="1" applyFill="1" applyBorder="1" applyAlignment="1">
      <alignment horizontal="center" vertical="top"/>
    </xf>
    <xf numFmtId="4" fontId="4" fillId="0" borderId="10" xfId="0" applyNumberFormat="1" applyFont="1" applyFill="1" applyBorder="1" applyAlignment="1">
      <alignment vertical="top"/>
    </xf>
    <xf numFmtId="0" fontId="5" fillId="0" borderId="10" xfId="0" applyFont="1" applyFill="1" applyBorder="1" applyAlignment="1">
      <alignment horizontal="right" vertical="top" wrapText="1"/>
    </xf>
    <xf numFmtId="0" fontId="4" fillId="0" borderId="10" xfId="0" applyNumberFormat="1" applyFont="1" applyFill="1" applyBorder="1" applyAlignment="1">
      <alignment vertical="top" wrapText="1"/>
    </xf>
    <xf numFmtId="4" fontId="6" fillId="0" borderId="10" xfId="0" applyNumberFormat="1" applyFont="1" applyFill="1" applyBorder="1" applyAlignment="1">
      <alignment vertical="top"/>
    </xf>
    <xf numFmtId="164" fontId="6" fillId="0" borderId="10" xfId="0" applyNumberFormat="1" applyFont="1" applyFill="1" applyBorder="1" applyAlignment="1">
      <alignment horizontal="center" vertical="top"/>
    </xf>
    <xf numFmtId="0" fontId="5" fillId="0" borderId="10" xfId="0" applyFont="1" applyFill="1" applyBorder="1" applyAlignment="1">
      <alignment vertical="top" wrapText="1"/>
    </xf>
    <xf numFmtId="0" fontId="7" fillId="0" borderId="10" xfId="0" applyNumberFormat="1" applyFont="1" applyFill="1" applyBorder="1" applyAlignment="1">
      <alignment vertical="top" wrapText="1"/>
    </xf>
    <xf numFmtId="4" fontId="6" fillId="0" borderId="10" xfId="0" applyNumberFormat="1" applyFont="1" applyFill="1" applyBorder="1" applyAlignment="1">
      <alignment horizontal="center" vertical="top"/>
    </xf>
    <xf numFmtId="0" fontId="5" fillId="4" borderId="10" xfId="0" applyFont="1" applyFill="1" applyBorder="1" applyAlignment="1">
      <alignment vertical="top" wrapText="1"/>
    </xf>
    <xf numFmtId="0" fontId="7" fillId="4" borderId="10" xfId="0" applyNumberFormat="1" applyFont="1" applyFill="1" applyBorder="1" applyAlignment="1">
      <alignment horizontal="center" vertical="top" wrapText="1"/>
    </xf>
    <xf numFmtId="4" fontId="5" fillId="4" borderId="10" xfId="0" applyNumberFormat="1" applyFont="1" applyFill="1" applyBorder="1" applyAlignment="1">
      <alignment vertical="top"/>
    </xf>
    <xf numFmtId="164" fontId="5" fillId="4" borderId="10" xfId="0" applyNumberFormat="1" applyFont="1" applyFill="1" applyBorder="1" applyAlignment="1">
      <alignment horizontal="center" vertical="top"/>
    </xf>
    <xf numFmtId="4" fontId="7" fillId="4" borderId="10" xfId="0" applyNumberFormat="1" applyFont="1" applyFill="1" applyBorder="1" applyAlignment="1">
      <alignment vertical="top"/>
    </xf>
    <xf numFmtId="1" fontId="6" fillId="0" borderId="10" xfId="0" applyNumberFormat="1" applyFont="1" applyFill="1" applyBorder="1" applyAlignment="1">
      <alignment horizontal="right" vertical="top" wrapText="1"/>
    </xf>
    <xf numFmtId="4" fontId="4" fillId="0" borderId="10" xfId="0" applyNumberFormat="1" applyFont="1" applyFill="1" applyBorder="1" applyAlignment="1">
      <alignment vertical="center"/>
    </xf>
    <xf numFmtId="0" fontId="4" fillId="0" borderId="10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right" vertical="top" wrapText="1"/>
    </xf>
    <xf numFmtId="0" fontId="9" fillId="0" borderId="10" xfId="0" applyFont="1" applyFill="1" applyBorder="1" applyAlignment="1">
      <alignment horizontal="justify" vertical="top" wrapText="1"/>
    </xf>
    <xf numFmtId="170" fontId="6" fillId="0" borderId="10" xfId="0" applyNumberFormat="1" applyFont="1" applyFill="1" applyBorder="1" applyAlignment="1">
      <alignment vertical="top"/>
    </xf>
    <xf numFmtId="4" fontId="4" fillId="0" borderId="10" xfId="0" applyNumberFormat="1" applyFont="1" applyFill="1" applyBorder="1" applyAlignment="1">
      <alignment horizontal="center" vertical="top"/>
    </xf>
    <xf numFmtId="0" fontId="6" fillId="0" borderId="10" xfId="0" applyFont="1" applyFill="1" applyBorder="1" applyAlignment="1">
      <alignment vertical="top" wrapText="1"/>
    </xf>
    <xf numFmtId="0" fontId="5" fillId="0" borderId="0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 wrapText="1"/>
    </xf>
    <xf numFmtId="0" fontId="4" fillId="0" borderId="0" xfId="2" applyFont="1" applyFill="1" applyBorder="1" applyAlignment="1">
      <alignment horizontal="left" vertical="top"/>
    </xf>
    <xf numFmtId="0" fontId="7" fillId="0" borderId="0" xfId="4" applyFont="1" applyFill="1" applyBorder="1" applyAlignment="1">
      <alignment horizontal="left" vertical="top"/>
    </xf>
    <xf numFmtId="0" fontId="7" fillId="0" borderId="0" xfId="2" applyFont="1" applyFill="1" applyBorder="1" applyAlignment="1">
      <alignment horizontal="left" vertical="top" wrapText="1"/>
    </xf>
    <xf numFmtId="0" fontId="7" fillId="0" borderId="0" xfId="2" applyFont="1" applyFill="1" applyBorder="1" applyAlignment="1">
      <alignment horizontal="left" vertical="top"/>
    </xf>
    <xf numFmtId="0" fontId="4" fillId="0" borderId="0" xfId="2" applyNumberFormat="1" applyFont="1" applyFill="1" applyBorder="1" applyAlignment="1">
      <alignment horizontal="center" vertical="top"/>
    </xf>
    <xf numFmtId="0" fontId="7" fillId="0" borderId="0" xfId="4" applyFont="1" applyFill="1" applyBorder="1" applyAlignment="1">
      <alignment horizontal="center" vertical="top"/>
    </xf>
    <xf numFmtId="0" fontId="4" fillId="0" borderId="0" xfId="4" applyFont="1" applyFill="1" applyBorder="1" applyAlignment="1">
      <alignment horizontal="center" vertical="top"/>
    </xf>
  </cellXfs>
  <cellStyles count="21">
    <cellStyle name="Millares 10 2 2 2" xfId="3"/>
    <cellStyle name="Millares 10 2 2 2 2" xfId="18"/>
    <cellStyle name="Millares 10 3" xfId="16"/>
    <cellStyle name="Millares 2" xfId="19"/>
    <cellStyle name="Millares 3 2 3 3" xfId="20"/>
    <cellStyle name="Millares 3 3 2" xfId="13"/>
    <cellStyle name="Millares 6 2" xfId="5"/>
    <cellStyle name="Millares_NUEVO FORMATO DE PRESUPUESTOS" xfId="14"/>
    <cellStyle name="Normal" xfId="0" builtinId="0"/>
    <cellStyle name="Normal 10 2" xfId="8"/>
    <cellStyle name="Normal 10 2 2" xfId="12"/>
    <cellStyle name="Normal 11 2" xfId="10"/>
    <cellStyle name="Normal 18" xfId="4"/>
    <cellStyle name="Normal 19" xfId="9"/>
    <cellStyle name="Normal 2 2 2" xfId="2"/>
    <cellStyle name="Normal 2 3" xfId="6"/>
    <cellStyle name="Normal 2 3 2" xfId="15"/>
    <cellStyle name="Normal 4 2" xfId="17"/>
    <cellStyle name="Normal 5 2 2" xfId="7"/>
    <cellStyle name="Normal 9 3" xfId="11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" Type="http://schemas.openxmlformats.org/officeDocument/2006/relationships/externalLink" Target="externalLinks/externalLink2.xml"/><Relationship Id="rId21" Type="http://schemas.openxmlformats.org/officeDocument/2006/relationships/styles" Target="styles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calcChain" Target="calcChain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1400175</xdr:colOff>
      <xdr:row>264</xdr:row>
      <xdr:rowOff>0</xdr:rowOff>
    </xdr:from>
    <xdr:ext cx="95250" cy="818492"/>
    <xdr:sp macro="" textlink="">
      <xdr:nvSpPr>
        <xdr:cNvPr id="2" name="Text Box 15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2133600" y="11258550"/>
          <a:ext cx="95250" cy="8184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1400175</xdr:colOff>
      <xdr:row>264</xdr:row>
      <xdr:rowOff>0</xdr:rowOff>
    </xdr:from>
    <xdr:ext cx="95250" cy="818492"/>
    <xdr:sp macro="" textlink="">
      <xdr:nvSpPr>
        <xdr:cNvPr id="3" name="Text Box 1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2133600" y="11258550"/>
          <a:ext cx="95250" cy="8184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1</xdr:col>
      <xdr:colOff>1400175</xdr:colOff>
      <xdr:row>263</xdr:row>
      <xdr:rowOff>0</xdr:rowOff>
    </xdr:from>
    <xdr:to>
      <xdr:col>1</xdr:col>
      <xdr:colOff>1495425</xdr:colOff>
      <xdr:row>263</xdr:row>
      <xdr:rowOff>295275</xdr:rowOff>
    </xdr:to>
    <xdr:sp macro="" textlink="">
      <xdr:nvSpPr>
        <xdr:cNvPr id="4" name="Cuadro de texto 1028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2133600" y="103441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1400175</xdr:colOff>
      <xdr:row>264</xdr:row>
      <xdr:rowOff>0</xdr:rowOff>
    </xdr:from>
    <xdr:ext cx="95250" cy="818492"/>
    <xdr:sp macro="" textlink="">
      <xdr:nvSpPr>
        <xdr:cNvPr id="5" name="Text Box 15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2133600" y="11258550"/>
          <a:ext cx="95250" cy="8184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1</xdr:col>
      <xdr:colOff>1400175</xdr:colOff>
      <xdr:row>263</xdr:row>
      <xdr:rowOff>0</xdr:rowOff>
    </xdr:from>
    <xdr:to>
      <xdr:col>1</xdr:col>
      <xdr:colOff>1495425</xdr:colOff>
      <xdr:row>263</xdr:row>
      <xdr:rowOff>295275</xdr:rowOff>
    </xdr:to>
    <xdr:sp macro="" textlink="">
      <xdr:nvSpPr>
        <xdr:cNvPr id="6" name="Cuadro de texto 1028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2133600" y="103441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1400175</xdr:colOff>
      <xdr:row>263</xdr:row>
      <xdr:rowOff>0</xdr:rowOff>
    </xdr:from>
    <xdr:to>
      <xdr:col>1</xdr:col>
      <xdr:colOff>1495425</xdr:colOff>
      <xdr:row>263</xdr:row>
      <xdr:rowOff>295275</xdr:rowOff>
    </xdr:to>
    <xdr:sp macro="" textlink="">
      <xdr:nvSpPr>
        <xdr:cNvPr id="7" name="Cuadro de texto 1028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2133600" y="103441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1400175</xdr:colOff>
      <xdr:row>289</xdr:row>
      <xdr:rowOff>0</xdr:rowOff>
    </xdr:from>
    <xdr:ext cx="95250" cy="809753"/>
    <xdr:sp macro="" textlink="">
      <xdr:nvSpPr>
        <xdr:cNvPr id="8" name="Text Box 15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2133600" y="17783175"/>
          <a:ext cx="95250" cy="8097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1400175</xdr:colOff>
      <xdr:row>289</xdr:row>
      <xdr:rowOff>0</xdr:rowOff>
    </xdr:from>
    <xdr:ext cx="95250" cy="809753"/>
    <xdr:sp macro="" textlink="">
      <xdr:nvSpPr>
        <xdr:cNvPr id="9" name="Text Box 15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2133600" y="17783175"/>
          <a:ext cx="95250" cy="8097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1400175</xdr:colOff>
      <xdr:row>289</xdr:row>
      <xdr:rowOff>0</xdr:rowOff>
    </xdr:from>
    <xdr:ext cx="95250" cy="809753"/>
    <xdr:sp macro="" textlink="">
      <xdr:nvSpPr>
        <xdr:cNvPr id="10" name="Text Box 1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2133600" y="17783175"/>
          <a:ext cx="95250" cy="8097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1400175</xdr:colOff>
      <xdr:row>289</xdr:row>
      <xdr:rowOff>0</xdr:rowOff>
    </xdr:from>
    <xdr:ext cx="95250" cy="809753"/>
    <xdr:sp macro="" textlink="">
      <xdr:nvSpPr>
        <xdr:cNvPr id="11" name="Text Box 15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2133600" y="17783175"/>
          <a:ext cx="95250" cy="8097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1400175</xdr:colOff>
      <xdr:row>289</xdr:row>
      <xdr:rowOff>0</xdr:rowOff>
    </xdr:from>
    <xdr:ext cx="95250" cy="809753"/>
    <xdr:sp macro="" textlink="">
      <xdr:nvSpPr>
        <xdr:cNvPr id="12" name="Text Box 15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2133600" y="17783175"/>
          <a:ext cx="95250" cy="8097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1400175</xdr:colOff>
      <xdr:row>289</xdr:row>
      <xdr:rowOff>0</xdr:rowOff>
    </xdr:from>
    <xdr:ext cx="95250" cy="809753"/>
    <xdr:sp macro="" textlink="">
      <xdr:nvSpPr>
        <xdr:cNvPr id="13" name="Text Box 15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2133600" y="17783175"/>
          <a:ext cx="95250" cy="8097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1400175</xdr:colOff>
      <xdr:row>289</xdr:row>
      <xdr:rowOff>0</xdr:rowOff>
    </xdr:from>
    <xdr:ext cx="95250" cy="809753"/>
    <xdr:sp macro="" textlink="">
      <xdr:nvSpPr>
        <xdr:cNvPr id="14" name="Text Box 15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2133600" y="17783175"/>
          <a:ext cx="95250" cy="8097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1400175</xdr:colOff>
      <xdr:row>289</xdr:row>
      <xdr:rowOff>0</xdr:rowOff>
    </xdr:from>
    <xdr:ext cx="95250" cy="809753"/>
    <xdr:sp macro="" textlink="">
      <xdr:nvSpPr>
        <xdr:cNvPr id="15" name="Text Box 15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2133600" y="17783175"/>
          <a:ext cx="95250" cy="8097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1400175</xdr:colOff>
      <xdr:row>514</xdr:row>
      <xdr:rowOff>0</xdr:rowOff>
    </xdr:from>
    <xdr:ext cx="95250" cy="818017"/>
    <xdr:sp macro="" textlink="">
      <xdr:nvSpPr>
        <xdr:cNvPr id="16" name="Text Box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2133600" y="68875275"/>
          <a:ext cx="95250" cy="818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1400175</xdr:colOff>
      <xdr:row>514</xdr:row>
      <xdr:rowOff>0</xdr:rowOff>
    </xdr:from>
    <xdr:ext cx="95250" cy="818017"/>
    <xdr:sp macro="" textlink="">
      <xdr:nvSpPr>
        <xdr:cNvPr id="17" name="Text Box 15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2133600" y="68875275"/>
          <a:ext cx="95250" cy="818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1</xdr:col>
      <xdr:colOff>1400175</xdr:colOff>
      <xdr:row>513</xdr:row>
      <xdr:rowOff>0</xdr:rowOff>
    </xdr:from>
    <xdr:to>
      <xdr:col>1</xdr:col>
      <xdr:colOff>1495425</xdr:colOff>
      <xdr:row>513</xdr:row>
      <xdr:rowOff>295275</xdr:rowOff>
    </xdr:to>
    <xdr:sp macro="" textlink="">
      <xdr:nvSpPr>
        <xdr:cNvPr id="18" name="Cuadro de texto 1028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2133600" y="679608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1400175</xdr:colOff>
      <xdr:row>514</xdr:row>
      <xdr:rowOff>0</xdr:rowOff>
    </xdr:from>
    <xdr:ext cx="95250" cy="818017"/>
    <xdr:sp macro="" textlink="">
      <xdr:nvSpPr>
        <xdr:cNvPr id="19" name="Text Box 15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>
          <a:spLocks noChangeArrowheads="1"/>
        </xdr:cNvSpPr>
      </xdr:nvSpPr>
      <xdr:spPr bwMode="auto">
        <a:xfrm>
          <a:off x="2133600" y="68875275"/>
          <a:ext cx="95250" cy="818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1</xdr:col>
      <xdr:colOff>1400175</xdr:colOff>
      <xdr:row>513</xdr:row>
      <xdr:rowOff>0</xdr:rowOff>
    </xdr:from>
    <xdr:to>
      <xdr:col>1</xdr:col>
      <xdr:colOff>1495425</xdr:colOff>
      <xdr:row>513</xdr:row>
      <xdr:rowOff>295275</xdr:rowOff>
    </xdr:to>
    <xdr:sp macro="" textlink="">
      <xdr:nvSpPr>
        <xdr:cNvPr id="20" name="Cuadro de texto 1028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2133600" y="679608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1400175</xdr:colOff>
      <xdr:row>514</xdr:row>
      <xdr:rowOff>0</xdr:rowOff>
    </xdr:from>
    <xdr:ext cx="95250" cy="818017"/>
    <xdr:sp macro="" textlink="">
      <xdr:nvSpPr>
        <xdr:cNvPr id="21" name="Text Box 15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>
          <a:spLocks noChangeArrowheads="1"/>
        </xdr:cNvSpPr>
      </xdr:nvSpPr>
      <xdr:spPr bwMode="auto">
        <a:xfrm>
          <a:off x="2133600" y="68875275"/>
          <a:ext cx="95250" cy="818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1</xdr:col>
      <xdr:colOff>1400175</xdr:colOff>
      <xdr:row>513</xdr:row>
      <xdr:rowOff>0</xdr:rowOff>
    </xdr:from>
    <xdr:to>
      <xdr:col>1</xdr:col>
      <xdr:colOff>1495425</xdr:colOff>
      <xdr:row>513</xdr:row>
      <xdr:rowOff>295275</xdr:rowOff>
    </xdr:to>
    <xdr:sp macro="" textlink="">
      <xdr:nvSpPr>
        <xdr:cNvPr id="22" name="Cuadro de texto 1028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2133600" y="679608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1400175</xdr:colOff>
      <xdr:row>557</xdr:row>
      <xdr:rowOff>0</xdr:rowOff>
    </xdr:from>
    <xdr:ext cx="95250" cy="818017"/>
    <xdr:sp macro="" textlink="">
      <xdr:nvSpPr>
        <xdr:cNvPr id="23" name="Text Box 15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2133600" y="79047975"/>
          <a:ext cx="95250" cy="818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1400175</xdr:colOff>
      <xdr:row>557</xdr:row>
      <xdr:rowOff>0</xdr:rowOff>
    </xdr:from>
    <xdr:ext cx="95250" cy="818017"/>
    <xdr:sp macro="" textlink="">
      <xdr:nvSpPr>
        <xdr:cNvPr id="24" name="Text Box 15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2133600" y="79047975"/>
          <a:ext cx="95250" cy="818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1</xdr:col>
      <xdr:colOff>1400175</xdr:colOff>
      <xdr:row>556</xdr:row>
      <xdr:rowOff>0</xdr:rowOff>
    </xdr:from>
    <xdr:to>
      <xdr:col>1</xdr:col>
      <xdr:colOff>1495425</xdr:colOff>
      <xdr:row>556</xdr:row>
      <xdr:rowOff>295275</xdr:rowOff>
    </xdr:to>
    <xdr:sp macro="" textlink="">
      <xdr:nvSpPr>
        <xdr:cNvPr id="25" name="Cuadro de texto 1028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2133600" y="781335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1400175</xdr:colOff>
      <xdr:row>557</xdr:row>
      <xdr:rowOff>0</xdr:rowOff>
    </xdr:from>
    <xdr:ext cx="95250" cy="818017"/>
    <xdr:sp macro="" textlink="">
      <xdr:nvSpPr>
        <xdr:cNvPr id="26" name="Text Box 1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2133600" y="79047975"/>
          <a:ext cx="95250" cy="818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1</xdr:col>
      <xdr:colOff>1400175</xdr:colOff>
      <xdr:row>556</xdr:row>
      <xdr:rowOff>0</xdr:rowOff>
    </xdr:from>
    <xdr:to>
      <xdr:col>1</xdr:col>
      <xdr:colOff>1495425</xdr:colOff>
      <xdr:row>556</xdr:row>
      <xdr:rowOff>295275</xdr:rowOff>
    </xdr:to>
    <xdr:sp macro="" textlink="">
      <xdr:nvSpPr>
        <xdr:cNvPr id="27" name="Cuadro de texto 1028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>
          <a:spLocks noChangeArrowheads="1"/>
        </xdr:cNvSpPr>
      </xdr:nvSpPr>
      <xdr:spPr bwMode="auto">
        <a:xfrm>
          <a:off x="2133600" y="781335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1400175</xdr:colOff>
      <xdr:row>556</xdr:row>
      <xdr:rowOff>0</xdr:rowOff>
    </xdr:from>
    <xdr:to>
      <xdr:col>1</xdr:col>
      <xdr:colOff>1495425</xdr:colOff>
      <xdr:row>556</xdr:row>
      <xdr:rowOff>295275</xdr:rowOff>
    </xdr:to>
    <xdr:sp macro="" textlink="">
      <xdr:nvSpPr>
        <xdr:cNvPr id="28" name="Cuadro de texto 1028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2133600" y="781335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1400175</xdr:colOff>
      <xdr:row>475</xdr:row>
      <xdr:rowOff>0</xdr:rowOff>
    </xdr:from>
    <xdr:ext cx="95250" cy="807002"/>
    <xdr:sp macro="" textlink="">
      <xdr:nvSpPr>
        <xdr:cNvPr id="29" name="Text Box 15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>
          <a:spLocks noChangeArrowheads="1"/>
        </xdr:cNvSpPr>
      </xdr:nvSpPr>
      <xdr:spPr bwMode="auto">
        <a:xfrm>
          <a:off x="2133600" y="58483500"/>
          <a:ext cx="95250" cy="8070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1400175</xdr:colOff>
      <xdr:row>475</xdr:row>
      <xdr:rowOff>0</xdr:rowOff>
    </xdr:from>
    <xdr:ext cx="95250" cy="807002"/>
    <xdr:sp macro="" textlink="">
      <xdr:nvSpPr>
        <xdr:cNvPr id="30" name="Text Box 15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2133600" y="58483500"/>
          <a:ext cx="95250" cy="8070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1</xdr:col>
      <xdr:colOff>1400175</xdr:colOff>
      <xdr:row>475</xdr:row>
      <xdr:rowOff>0</xdr:rowOff>
    </xdr:from>
    <xdr:to>
      <xdr:col>1</xdr:col>
      <xdr:colOff>1495425</xdr:colOff>
      <xdr:row>475</xdr:row>
      <xdr:rowOff>295275</xdr:rowOff>
    </xdr:to>
    <xdr:sp macro="" textlink="">
      <xdr:nvSpPr>
        <xdr:cNvPr id="31" name="Cuadro de texto 1028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2133600" y="584835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1400175</xdr:colOff>
      <xdr:row>475</xdr:row>
      <xdr:rowOff>0</xdr:rowOff>
    </xdr:from>
    <xdr:ext cx="95250" cy="807002"/>
    <xdr:sp macro="" textlink="">
      <xdr:nvSpPr>
        <xdr:cNvPr id="32" name="Text Box 15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>
          <a:spLocks noChangeArrowheads="1"/>
        </xdr:cNvSpPr>
      </xdr:nvSpPr>
      <xdr:spPr bwMode="auto">
        <a:xfrm>
          <a:off x="2133600" y="58483500"/>
          <a:ext cx="95250" cy="8070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1</xdr:col>
      <xdr:colOff>1400175</xdr:colOff>
      <xdr:row>475</xdr:row>
      <xdr:rowOff>0</xdr:rowOff>
    </xdr:from>
    <xdr:to>
      <xdr:col>1</xdr:col>
      <xdr:colOff>1495425</xdr:colOff>
      <xdr:row>475</xdr:row>
      <xdr:rowOff>295275</xdr:rowOff>
    </xdr:to>
    <xdr:sp macro="" textlink="">
      <xdr:nvSpPr>
        <xdr:cNvPr id="33" name="Cuadro de texto 1028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>
          <a:spLocks noChangeArrowheads="1"/>
        </xdr:cNvSpPr>
      </xdr:nvSpPr>
      <xdr:spPr bwMode="auto">
        <a:xfrm>
          <a:off x="2133600" y="584835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1400175</xdr:colOff>
      <xdr:row>475</xdr:row>
      <xdr:rowOff>0</xdr:rowOff>
    </xdr:from>
    <xdr:ext cx="95250" cy="807002"/>
    <xdr:sp macro="" textlink="">
      <xdr:nvSpPr>
        <xdr:cNvPr id="34" name="Text Box 15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2133600" y="58483500"/>
          <a:ext cx="95250" cy="8070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1</xdr:col>
      <xdr:colOff>1400175</xdr:colOff>
      <xdr:row>475</xdr:row>
      <xdr:rowOff>0</xdr:rowOff>
    </xdr:from>
    <xdr:to>
      <xdr:col>1</xdr:col>
      <xdr:colOff>1495425</xdr:colOff>
      <xdr:row>475</xdr:row>
      <xdr:rowOff>295275</xdr:rowOff>
    </xdr:to>
    <xdr:sp macro="" textlink="">
      <xdr:nvSpPr>
        <xdr:cNvPr id="35" name="Cuadro de texto 1028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2133600" y="584835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1400175</xdr:colOff>
      <xdr:row>565</xdr:row>
      <xdr:rowOff>0</xdr:rowOff>
    </xdr:from>
    <xdr:ext cx="95250" cy="809139"/>
    <xdr:sp macro="" textlink="">
      <xdr:nvSpPr>
        <xdr:cNvPr id="36" name="Text Box 1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2133600" y="80895825"/>
          <a:ext cx="95250" cy="8091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1400175</xdr:colOff>
      <xdr:row>565</xdr:row>
      <xdr:rowOff>0</xdr:rowOff>
    </xdr:from>
    <xdr:ext cx="95250" cy="809139"/>
    <xdr:sp macro="" textlink="">
      <xdr:nvSpPr>
        <xdr:cNvPr id="37" name="Text Box 15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2133600" y="80895825"/>
          <a:ext cx="95250" cy="8091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1400175</xdr:colOff>
      <xdr:row>565</xdr:row>
      <xdr:rowOff>0</xdr:rowOff>
    </xdr:from>
    <xdr:ext cx="95250" cy="809139"/>
    <xdr:sp macro="" textlink="">
      <xdr:nvSpPr>
        <xdr:cNvPr id="38" name="Text Box 1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2133600" y="80895825"/>
          <a:ext cx="95250" cy="8091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1400175</xdr:colOff>
      <xdr:row>565</xdr:row>
      <xdr:rowOff>0</xdr:rowOff>
    </xdr:from>
    <xdr:ext cx="95250" cy="809139"/>
    <xdr:sp macro="" textlink="">
      <xdr:nvSpPr>
        <xdr:cNvPr id="39" name="Text Box 15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2133600" y="80895825"/>
          <a:ext cx="95250" cy="8091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1400175</xdr:colOff>
      <xdr:row>565</xdr:row>
      <xdr:rowOff>0</xdr:rowOff>
    </xdr:from>
    <xdr:ext cx="95250" cy="809139"/>
    <xdr:sp macro="" textlink="">
      <xdr:nvSpPr>
        <xdr:cNvPr id="40" name="Text Box 15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2133600" y="80895825"/>
          <a:ext cx="95250" cy="8091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1400175</xdr:colOff>
      <xdr:row>565</xdr:row>
      <xdr:rowOff>0</xdr:rowOff>
    </xdr:from>
    <xdr:ext cx="95250" cy="809139"/>
    <xdr:sp macro="" textlink="">
      <xdr:nvSpPr>
        <xdr:cNvPr id="41" name="Text Box 15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2133600" y="80895825"/>
          <a:ext cx="95250" cy="8091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1400175</xdr:colOff>
      <xdr:row>565</xdr:row>
      <xdr:rowOff>0</xdr:rowOff>
    </xdr:from>
    <xdr:ext cx="95250" cy="809139"/>
    <xdr:sp macro="" textlink="">
      <xdr:nvSpPr>
        <xdr:cNvPr id="42" name="Text Box 15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2133600" y="80895825"/>
          <a:ext cx="95250" cy="8091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1400175</xdr:colOff>
      <xdr:row>565</xdr:row>
      <xdr:rowOff>0</xdr:rowOff>
    </xdr:from>
    <xdr:ext cx="95250" cy="809139"/>
    <xdr:sp macro="" textlink="">
      <xdr:nvSpPr>
        <xdr:cNvPr id="43" name="Text Box 15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2133600" y="80895825"/>
          <a:ext cx="95250" cy="8091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1400175</xdr:colOff>
      <xdr:row>565</xdr:row>
      <xdr:rowOff>0</xdr:rowOff>
    </xdr:from>
    <xdr:ext cx="95250" cy="809139"/>
    <xdr:sp macro="" textlink="">
      <xdr:nvSpPr>
        <xdr:cNvPr id="44" name="Text Box 15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2133600" y="80895825"/>
          <a:ext cx="95250" cy="8091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1400175</xdr:colOff>
      <xdr:row>565</xdr:row>
      <xdr:rowOff>0</xdr:rowOff>
    </xdr:from>
    <xdr:ext cx="95250" cy="809139"/>
    <xdr:sp macro="" textlink="">
      <xdr:nvSpPr>
        <xdr:cNvPr id="45" name="Text Box 15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2133600" y="80895825"/>
          <a:ext cx="95250" cy="8091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1400175</xdr:colOff>
      <xdr:row>565</xdr:row>
      <xdr:rowOff>0</xdr:rowOff>
    </xdr:from>
    <xdr:ext cx="95250" cy="809139"/>
    <xdr:sp macro="" textlink="">
      <xdr:nvSpPr>
        <xdr:cNvPr id="46" name="Text Box 1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2133600" y="80895825"/>
          <a:ext cx="95250" cy="8091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1400175</xdr:colOff>
      <xdr:row>565</xdr:row>
      <xdr:rowOff>0</xdr:rowOff>
    </xdr:from>
    <xdr:ext cx="95250" cy="809139"/>
    <xdr:sp macro="" textlink="">
      <xdr:nvSpPr>
        <xdr:cNvPr id="47" name="Text Box 15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2133600" y="80895825"/>
          <a:ext cx="95250" cy="8091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1400175</xdr:colOff>
      <xdr:row>602</xdr:row>
      <xdr:rowOff>0</xdr:rowOff>
    </xdr:from>
    <xdr:ext cx="95250" cy="806710"/>
    <xdr:sp macro="" textlink="">
      <xdr:nvSpPr>
        <xdr:cNvPr id="48" name="Text Box 15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2133600" y="88858725"/>
          <a:ext cx="95250" cy="806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1400175</xdr:colOff>
      <xdr:row>602</xdr:row>
      <xdr:rowOff>0</xdr:rowOff>
    </xdr:from>
    <xdr:ext cx="95250" cy="806710"/>
    <xdr:sp macro="" textlink="">
      <xdr:nvSpPr>
        <xdr:cNvPr id="49" name="Text Box 15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2133600" y="88858725"/>
          <a:ext cx="95250" cy="806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1</xdr:col>
      <xdr:colOff>1400175</xdr:colOff>
      <xdr:row>602</xdr:row>
      <xdr:rowOff>0</xdr:rowOff>
    </xdr:from>
    <xdr:to>
      <xdr:col>1</xdr:col>
      <xdr:colOff>1495425</xdr:colOff>
      <xdr:row>602</xdr:row>
      <xdr:rowOff>295275</xdr:rowOff>
    </xdr:to>
    <xdr:sp macro="" textlink="">
      <xdr:nvSpPr>
        <xdr:cNvPr id="50" name="Cuadro de texto 1028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2133600" y="8885872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1400175</xdr:colOff>
      <xdr:row>602</xdr:row>
      <xdr:rowOff>0</xdr:rowOff>
    </xdr:from>
    <xdr:ext cx="95250" cy="806710"/>
    <xdr:sp macro="" textlink="">
      <xdr:nvSpPr>
        <xdr:cNvPr id="51" name="Text Box 15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2133600" y="88858725"/>
          <a:ext cx="95250" cy="806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1</xdr:col>
      <xdr:colOff>1400175</xdr:colOff>
      <xdr:row>602</xdr:row>
      <xdr:rowOff>0</xdr:rowOff>
    </xdr:from>
    <xdr:to>
      <xdr:col>1</xdr:col>
      <xdr:colOff>1495425</xdr:colOff>
      <xdr:row>602</xdr:row>
      <xdr:rowOff>295275</xdr:rowOff>
    </xdr:to>
    <xdr:sp macro="" textlink="">
      <xdr:nvSpPr>
        <xdr:cNvPr id="52" name="Cuadro de texto 1028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2133600" y="8885872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1400175</xdr:colOff>
      <xdr:row>602</xdr:row>
      <xdr:rowOff>0</xdr:rowOff>
    </xdr:from>
    <xdr:ext cx="95250" cy="806710"/>
    <xdr:sp macro="" textlink="">
      <xdr:nvSpPr>
        <xdr:cNvPr id="53" name="Text Box 15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2133600" y="88858725"/>
          <a:ext cx="95250" cy="806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1</xdr:col>
      <xdr:colOff>1400175</xdr:colOff>
      <xdr:row>602</xdr:row>
      <xdr:rowOff>0</xdr:rowOff>
    </xdr:from>
    <xdr:to>
      <xdr:col>1</xdr:col>
      <xdr:colOff>1495425</xdr:colOff>
      <xdr:row>602</xdr:row>
      <xdr:rowOff>295275</xdr:rowOff>
    </xdr:to>
    <xdr:sp macro="" textlink="">
      <xdr:nvSpPr>
        <xdr:cNvPr id="54" name="Cuadro de texto 1028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2133600" y="8885872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1304925</xdr:colOff>
      <xdr:row>702</xdr:row>
      <xdr:rowOff>0</xdr:rowOff>
    </xdr:from>
    <xdr:ext cx="0" cy="647011"/>
    <xdr:sp macro="" textlink="">
      <xdr:nvSpPr>
        <xdr:cNvPr id="55" name="Text Box 8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2038350" y="113147475"/>
          <a:ext cx="0" cy="6470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702</xdr:row>
      <xdr:rowOff>0</xdr:rowOff>
    </xdr:from>
    <xdr:ext cx="0" cy="647011"/>
    <xdr:sp macro="" textlink="">
      <xdr:nvSpPr>
        <xdr:cNvPr id="56" name="Text Box 9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2038350" y="113147475"/>
          <a:ext cx="0" cy="6470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702</xdr:row>
      <xdr:rowOff>0</xdr:rowOff>
    </xdr:from>
    <xdr:ext cx="0" cy="647011"/>
    <xdr:sp macro="" textlink="">
      <xdr:nvSpPr>
        <xdr:cNvPr id="57" name="Text Box 8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2038350" y="113147475"/>
          <a:ext cx="0" cy="6470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702</xdr:row>
      <xdr:rowOff>0</xdr:rowOff>
    </xdr:from>
    <xdr:ext cx="0" cy="647011"/>
    <xdr:sp macro="" textlink="">
      <xdr:nvSpPr>
        <xdr:cNvPr id="58" name="Text Box 9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2038350" y="113147475"/>
          <a:ext cx="0" cy="6470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702</xdr:row>
      <xdr:rowOff>0</xdr:rowOff>
    </xdr:from>
    <xdr:ext cx="0" cy="647011"/>
    <xdr:sp macro="" textlink="">
      <xdr:nvSpPr>
        <xdr:cNvPr id="59" name="Text Box 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2038350" y="113147475"/>
          <a:ext cx="0" cy="6470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702</xdr:row>
      <xdr:rowOff>0</xdr:rowOff>
    </xdr:from>
    <xdr:ext cx="0" cy="647011"/>
    <xdr:sp macro="" textlink="">
      <xdr:nvSpPr>
        <xdr:cNvPr id="60" name="Text Box 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2038350" y="113147475"/>
          <a:ext cx="0" cy="6470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702</xdr:row>
      <xdr:rowOff>0</xdr:rowOff>
    </xdr:from>
    <xdr:ext cx="0" cy="647011"/>
    <xdr:sp macro="" textlink="">
      <xdr:nvSpPr>
        <xdr:cNvPr id="61" name="Text Box 8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2038350" y="113147475"/>
          <a:ext cx="0" cy="6470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702</xdr:row>
      <xdr:rowOff>0</xdr:rowOff>
    </xdr:from>
    <xdr:ext cx="0" cy="647011"/>
    <xdr:sp macro="" textlink="">
      <xdr:nvSpPr>
        <xdr:cNvPr id="62" name="Text Box 9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2038350" y="113147475"/>
          <a:ext cx="0" cy="6470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702</xdr:row>
      <xdr:rowOff>0</xdr:rowOff>
    </xdr:from>
    <xdr:ext cx="0" cy="647011"/>
    <xdr:sp macro="" textlink="">
      <xdr:nvSpPr>
        <xdr:cNvPr id="63" name="Text Box 8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2038350" y="113147475"/>
          <a:ext cx="0" cy="6470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702</xdr:row>
      <xdr:rowOff>0</xdr:rowOff>
    </xdr:from>
    <xdr:ext cx="0" cy="647011"/>
    <xdr:sp macro="" textlink="">
      <xdr:nvSpPr>
        <xdr:cNvPr id="64" name="Text Box 9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2038350" y="113147475"/>
          <a:ext cx="0" cy="6470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702</xdr:row>
      <xdr:rowOff>0</xdr:rowOff>
    </xdr:from>
    <xdr:ext cx="0" cy="647011"/>
    <xdr:sp macro="" textlink="">
      <xdr:nvSpPr>
        <xdr:cNvPr id="65" name="Text Box 8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 txBox="1">
          <a:spLocks noChangeArrowheads="1"/>
        </xdr:cNvSpPr>
      </xdr:nvSpPr>
      <xdr:spPr bwMode="auto">
        <a:xfrm>
          <a:off x="2038350" y="113147475"/>
          <a:ext cx="0" cy="6470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702</xdr:row>
      <xdr:rowOff>0</xdr:rowOff>
    </xdr:from>
    <xdr:ext cx="0" cy="647011"/>
    <xdr:sp macro="" textlink="">
      <xdr:nvSpPr>
        <xdr:cNvPr id="66" name="Text Box 9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 txBox="1">
          <a:spLocks noChangeArrowheads="1"/>
        </xdr:cNvSpPr>
      </xdr:nvSpPr>
      <xdr:spPr bwMode="auto">
        <a:xfrm>
          <a:off x="2038350" y="113147475"/>
          <a:ext cx="0" cy="6470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702</xdr:row>
      <xdr:rowOff>0</xdr:rowOff>
    </xdr:from>
    <xdr:ext cx="0" cy="647011"/>
    <xdr:sp macro="" textlink="">
      <xdr:nvSpPr>
        <xdr:cNvPr id="67" name="Text Box 8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 txBox="1">
          <a:spLocks noChangeArrowheads="1"/>
        </xdr:cNvSpPr>
      </xdr:nvSpPr>
      <xdr:spPr bwMode="auto">
        <a:xfrm>
          <a:off x="2038350" y="113147475"/>
          <a:ext cx="0" cy="6470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702</xdr:row>
      <xdr:rowOff>0</xdr:rowOff>
    </xdr:from>
    <xdr:ext cx="0" cy="647011"/>
    <xdr:sp macro="" textlink="">
      <xdr:nvSpPr>
        <xdr:cNvPr id="68" name="Text Box 9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 txBox="1">
          <a:spLocks noChangeArrowheads="1"/>
        </xdr:cNvSpPr>
      </xdr:nvSpPr>
      <xdr:spPr bwMode="auto">
        <a:xfrm>
          <a:off x="2038350" y="113147475"/>
          <a:ext cx="0" cy="6470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702</xdr:row>
      <xdr:rowOff>0</xdr:rowOff>
    </xdr:from>
    <xdr:ext cx="0" cy="647011"/>
    <xdr:sp macro="" textlink="">
      <xdr:nvSpPr>
        <xdr:cNvPr id="69" name="Text Box 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 txBox="1">
          <a:spLocks noChangeArrowheads="1"/>
        </xdr:cNvSpPr>
      </xdr:nvSpPr>
      <xdr:spPr bwMode="auto">
        <a:xfrm>
          <a:off x="2038350" y="113147475"/>
          <a:ext cx="0" cy="6470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702</xdr:row>
      <xdr:rowOff>0</xdr:rowOff>
    </xdr:from>
    <xdr:ext cx="0" cy="647011"/>
    <xdr:sp macro="" textlink="">
      <xdr:nvSpPr>
        <xdr:cNvPr id="70" name="Text Box 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 txBox="1">
          <a:spLocks noChangeArrowheads="1"/>
        </xdr:cNvSpPr>
      </xdr:nvSpPr>
      <xdr:spPr bwMode="auto">
        <a:xfrm>
          <a:off x="2038350" y="113147475"/>
          <a:ext cx="0" cy="6470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702</xdr:row>
      <xdr:rowOff>0</xdr:rowOff>
    </xdr:from>
    <xdr:ext cx="0" cy="647011"/>
    <xdr:sp macro="" textlink="">
      <xdr:nvSpPr>
        <xdr:cNvPr id="71" name="Text Box 8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 txBox="1">
          <a:spLocks noChangeArrowheads="1"/>
        </xdr:cNvSpPr>
      </xdr:nvSpPr>
      <xdr:spPr bwMode="auto">
        <a:xfrm>
          <a:off x="2038350" y="113147475"/>
          <a:ext cx="0" cy="6470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702</xdr:row>
      <xdr:rowOff>0</xdr:rowOff>
    </xdr:from>
    <xdr:ext cx="0" cy="647011"/>
    <xdr:sp macro="" textlink="">
      <xdr:nvSpPr>
        <xdr:cNvPr id="72" name="Text Box 9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 txBox="1">
          <a:spLocks noChangeArrowheads="1"/>
        </xdr:cNvSpPr>
      </xdr:nvSpPr>
      <xdr:spPr bwMode="auto">
        <a:xfrm>
          <a:off x="2038350" y="113147475"/>
          <a:ext cx="0" cy="6470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702</xdr:row>
      <xdr:rowOff>0</xdr:rowOff>
    </xdr:from>
    <xdr:ext cx="0" cy="647011"/>
    <xdr:sp macro="" textlink="">
      <xdr:nvSpPr>
        <xdr:cNvPr id="73" name="Text Box 8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 txBox="1">
          <a:spLocks noChangeArrowheads="1"/>
        </xdr:cNvSpPr>
      </xdr:nvSpPr>
      <xdr:spPr bwMode="auto">
        <a:xfrm>
          <a:off x="2038350" y="113147475"/>
          <a:ext cx="0" cy="6470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702</xdr:row>
      <xdr:rowOff>0</xdr:rowOff>
    </xdr:from>
    <xdr:ext cx="0" cy="647011"/>
    <xdr:sp macro="" textlink="">
      <xdr:nvSpPr>
        <xdr:cNvPr id="74" name="Text Box 9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 txBox="1">
          <a:spLocks noChangeArrowheads="1"/>
        </xdr:cNvSpPr>
      </xdr:nvSpPr>
      <xdr:spPr bwMode="auto">
        <a:xfrm>
          <a:off x="2038350" y="113147475"/>
          <a:ext cx="0" cy="6470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702</xdr:row>
      <xdr:rowOff>0</xdr:rowOff>
    </xdr:from>
    <xdr:ext cx="0" cy="647011"/>
    <xdr:sp macro="" textlink="">
      <xdr:nvSpPr>
        <xdr:cNvPr id="75" name="Text Box 8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 txBox="1">
          <a:spLocks noChangeArrowheads="1"/>
        </xdr:cNvSpPr>
      </xdr:nvSpPr>
      <xdr:spPr bwMode="auto">
        <a:xfrm>
          <a:off x="2038350" y="113147475"/>
          <a:ext cx="0" cy="6470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702</xdr:row>
      <xdr:rowOff>0</xdr:rowOff>
    </xdr:from>
    <xdr:ext cx="0" cy="647011"/>
    <xdr:sp macro="" textlink="">
      <xdr:nvSpPr>
        <xdr:cNvPr id="76" name="Text Box 9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 txBox="1">
          <a:spLocks noChangeArrowheads="1"/>
        </xdr:cNvSpPr>
      </xdr:nvSpPr>
      <xdr:spPr bwMode="auto">
        <a:xfrm>
          <a:off x="2038350" y="113147475"/>
          <a:ext cx="0" cy="6470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702</xdr:row>
      <xdr:rowOff>0</xdr:rowOff>
    </xdr:from>
    <xdr:ext cx="0" cy="647011"/>
    <xdr:sp macro="" textlink="">
      <xdr:nvSpPr>
        <xdr:cNvPr id="77" name="Text Box 8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 txBox="1">
          <a:spLocks noChangeArrowheads="1"/>
        </xdr:cNvSpPr>
      </xdr:nvSpPr>
      <xdr:spPr bwMode="auto">
        <a:xfrm>
          <a:off x="2038350" y="113147475"/>
          <a:ext cx="0" cy="6470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702</xdr:row>
      <xdr:rowOff>0</xdr:rowOff>
    </xdr:from>
    <xdr:ext cx="0" cy="647011"/>
    <xdr:sp macro="" textlink="">
      <xdr:nvSpPr>
        <xdr:cNvPr id="78" name="Text Box 9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 txBox="1">
          <a:spLocks noChangeArrowheads="1"/>
        </xdr:cNvSpPr>
      </xdr:nvSpPr>
      <xdr:spPr bwMode="auto">
        <a:xfrm>
          <a:off x="2038350" y="113147475"/>
          <a:ext cx="0" cy="6470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702</xdr:row>
      <xdr:rowOff>0</xdr:rowOff>
    </xdr:from>
    <xdr:ext cx="0" cy="647011"/>
    <xdr:sp macro="" textlink="">
      <xdr:nvSpPr>
        <xdr:cNvPr id="79" name="Text Box 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 txBox="1">
          <a:spLocks noChangeArrowheads="1"/>
        </xdr:cNvSpPr>
      </xdr:nvSpPr>
      <xdr:spPr bwMode="auto">
        <a:xfrm>
          <a:off x="2038350" y="113147475"/>
          <a:ext cx="0" cy="6470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702</xdr:row>
      <xdr:rowOff>0</xdr:rowOff>
    </xdr:from>
    <xdr:ext cx="0" cy="647011"/>
    <xdr:sp macro="" textlink="">
      <xdr:nvSpPr>
        <xdr:cNvPr id="80" name="Text Box 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 txBox="1">
          <a:spLocks noChangeArrowheads="1"/>
        </xdr:cNvSpPr>
      </xdr:nvSpPr>
      <xdr:spPr bwMode="auto">
        <a:xfrm>
          <a:off x="2038350" y="113147475"/>
          <a:ext cx="0" cy="6470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702</xdr:row>
      <xdr:rowOff>0</xdr:rowOff>
    </xdr:from>
    <xdr:ext cx="0" cy="647011"/>
    <xdr:sp macro="" textlink="">
      <xdr:nvSpPr>
        <xdr:cNvPr id="81" name="Text Box 8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 txBox="1">
          <a:spLocks noChangeArrowheads="1"/>
        </xdr:cNvSpPr>
      </xdr:nvSpPr>
      <xdr:spPr bwMode="auto">
        <a:xfrm>
          <a:off x="2038350" y="113147475"/>
          <a:ext cx="0" cy="6470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702</xdr:row>
      <xdr:rowOff>0</xdr:rowOff>
    </xdr:from>
    <xdr:ext cx="0" cy="647011"/>
    <xdr:sp macro="" textlink="">
      <xdr:nvSpPr>
        <xdr:cNvPr id="82" name="Text Box 9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 txBox="1">
          <a:spLocks noChangeArrowheads="1"/>
        </xdr:cNvSpPr>
      </xdr:nvSpPr>
      <xdr:spPr bwMode="auto">
        <a:xfrm>
          <a:off x="2038350" y="113147475"/>
          <a:ext cx="0" cy="6470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702</xdr:row>
      <xdr:rowOff>0</xdr:rowOff>
    </xdr:from>
    <xdr:ext cx="0" cy="647011"/>
    <xdr:sp macro="" textlink="">
      <xdr:nvSpPr>
        <xdr:cNvPr id="83" name="Text Box 8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 txBox="1">
          <a:spLocks noChangeArrowheads="1"/>
        </xdr:cNvSpPr>
      </xdr:nvSpPr>
      <xdr:spPr bwMode="auto">
        <a:xfrm>
          <a:off x="2038350" y="113147475"/>
          <a:ext cx="0" cy="6470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702</xdr:row>
      <xdr:rowOff>0</xdr:rowOff>
    </xdr:from>
    <xdr:ext cx="0" cy="647011"/>
    <xdr:sp macro="" textlink="">
      <xdr:nvSpPr>
        <xdr:cNvPr id="84" name="Text Box 9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 txBox="1">
          <a:spLocks noChangeArrowheads="1"/>
        </xdr:cNvSpPr>
      </xdr:nvSpPr>
      <xdr:spPr bwMode="auto">
        <a:xfrm>
          <a:off x="2038350" y="113147475"/>
          <a:ext cx="0" cy="6470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702</xdr:row>
      <xdr:rowOff>0</xdr:rowOff>
    </xdr:from>
    <xdr:ext cx="0" cy="647011"/>
    <xdr:sp macro="" textlink="">
      <xdr:nvSpPr>
        <xdr:cNvPr id="85" name="Text Box 8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 txBox="1">
          <a:spLocks noChangeArrowheads="1"/>
        </xdr:cNvSpPr>
      </xdr:nvSpPr>
      <xdr:spPr bwMode="auto">
        <a:xfrm>
          <a:off x="2038350" y="113147475"/>
          <a:ext cx="0" cy="6470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702</xdr:row>
      <xdr:rowOff>0</xdr:rowOff>
    </xdr:from>
    <xdr:ext cx="0" cy="647011"/>
    <xdr:sp macro="" textlink="">
      <xdr:nvSpPr>
        <xdr:cNvPr id="86" name="Text Box 9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 txBox="1">
          <a:spLocks noChangeArrowheads="1"/>
        </xdr:cNvSpPr>
      </xdr:nvSpPr>
      <xdr:spPr bwMode="auto">
        <a:xfrm>
          <a:off x="2038350" y="113147475"/>
          <a:ext cx="0" cy="6470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702</xdr:row>
      <xdr:rowOff>0</xdr:rowOff>
    </xdr:from>
    <xdr:ext cx="0" cy="647011"/>
    <xdr:sp macro="" textlink="">
      <xdr:nvSpPr>
        <xdr:cNvPr id="87" name="Text Box 8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 txBox="1">
          <a:spLocks noChangeArrowheads="1"/>
        </xdr:cNvSpPr>
      </xdr:nvSpPr>
      <xdr:spPr bwMode="auto">
        <a:xfrm>
          <a:off x="2038350" y="113147475"/>
          <a:ext cx="0" cy="6470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702</xdr:row>
      <xdr:rowOff>0</xdr:rowOff>
    </xdr:from>
    <xdr:ext cx="0" cy="647011"/>
    <xdr:sp macro="" textlink="">
      <xdr:nvSpPr>
        <xdr:cNvPr id="88" name="Text Box 9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 txBox="1">
          <a:spLocks noChangeArrowheads="1"/>
        </xdr:cNvSpPr>
      </xdr:nvSpPr>
      <xdr:spPr bwMode="auto">
        <a:xfrm>
          <a:off x="2038350" y="113147475"/>
          <a:ext cx="0" cy="6470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702</xdr:row>
      <xdr:rowOff>0</xdr:rowOff>
    </xdr:from>
    <xdr:ext cx="0" cy="647011"/>
    <xdr:sp macro="" textlink="">
      <xdr:nvSpPr>
        <xdr:cNvPr id="89" name="Text Box 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 txBox="1">
          <a:spLocks noChangeArrowheads="1"/>
        </xdr:cNvSpPr>
      </xdr:nvSpPr>
      <xdr:spPr bwMode="auto">
        <a:xfrm>
          <a:off x="2038350" y="113147475"/>
          <a:ext cx="0" cy="6470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702</xdr:row>
      <xdr:rowOff>0</xdr:rowOff>
    </xdr:from>
    <xdr:ext cx="0" cy="647011"/>
    <xdr:sp macro="" textlink="">
      <xdr:nvSpPr>
        <xdr:cNvPr id="90" name="Text Box 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 txBox="1">
          <a:spLocks noChangeArrowheads="1"/>
        </xdr:cNvSpPr>
      </xdr:nvSpPr>
      <xdr:spPr bwMode="auto">
        <a:xfrm>
          <a:off x="2038350" y="113147475"/>
          <a:ext cx="0" cy="6470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702</xdr:row>
      <xdr:rowOff>0</xdr:rowOff>
    </xdr:from>
    <xdr:ext cx="0" cy="647011"/>
    <xdr:sp macro="" textlink="">
      <xdr:nvSpPr>
        <xdr:cNvPr id="91" name="Text Box 8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 txBox="1">
          <a:spLocks noChangeArrowheads="1"/>
        </xdr:cNvSpPr>
      </xdr:nvSpPr>
      <xdr:spPr bwMode="auto">
        <a:xfrm>
          <a:off x="2038350" y="113147475"/>
          <a:ext cx="0" cy="6470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702</xdr:row>
      <xdr:rowOff>0</xdr:rowOff>
    </xdr:from>
    <xdr:ext cx="0" cy="647011"/>
    <xdr:sp macro="" textlink="">
      <xdr:nvSpPr>
        <xdr:cNvPr id="92" name="Text Box 9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 txBox="1">
          <a:spLocks noChangeArrowheads="1"/>
        </xdr:cNvSpPr>
      </xdr:nvSpPr>
      <xdr:spPr bwMode="auto">
        <a:xfrm>
          <a:off x="2038350" y="113147475"/>
          <a:ext cx="0" cy="6470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702</xdr:row>
      <xdr:rowOff>0</xdr:rowOff>
    </xdr:from>
    <xdr:ext cx="0" cy="647011"/>
    <xdr:sp macro="" textlink="">
      <xdr:nvSpPr>
        <xdr:cNvPr id="93" name="Text Box 8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 txBox="1">
          <a:spLocks noChangeArrowheads="1"/>
        </xdr:cNvSpPr>
      </xdr:nvSpPr>
      <xdr:spPr bwMode="auto">
        <a:xfrm>
          <a:off x="2038350" y="113147475"/>
          <a:ext cx="0" cy="6470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702</xdr:row>
      <xdr:rowOff>0</xdr:rowOff>
    </xdr:from>
    <xdr:ext cx="0" cy="647011"/>
    <xdr:sp macro="" textlink="">
      <xdr:nvSpPr>
        <xdr:cNvPr id="94" name="Text Box 9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 txBox="1">
          <a:spLocks noChangeArrowheads="1"/>
        </xdr:cNvSpPr>
      </xdr:nvSpPr>
      <xdr:spPr bwMode="auto">
        <a:xfrm>
          <a:off x="2038350" y="113147475"/>
          <a:ext cx="0" cy="6470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702</xdr:row>
      <xdr:rowOff>0</xdr:rowOff>
    </xdr:from>
    <xdr:ext cx="0" cy="647011"/>
    <xdr:sp macro="" textlink="">
      <xdr:nvSpPr>
        <xdr:cNvPr id="95" name="Text Box 8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 txBox="1">
          <a:spLocks noChangeArrowheads="1"/>
        </xdr:cNvSpPr>
      </xdr:nvSpPr>
      <xdr:spPr bwMode="auto">
        <a:xfrm>
          <a:off x="2038350" y="113147475"/>
          <a:ext cx="0" cy="6470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702</xdr:row>
      <xdr:rowOff>0</xdr:rowOff>
    </xdr:from>
    <xdr:ext cx="0" cy="647011"/>
    <xdr:sp macro="" textlink="">
      <xdr:nvSpPr>
        <xdr:cNvPr id="96" name="Text Box 9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 txBox="1">
          <a:spLocks noChangeArrowheads="1"/>
        </xdr:cNvSpPr>
      </xdr:nvSpPr>
      <xdr:spPr bwMode="auto">
        <a:xfrm>
          <a:off x="2038350" y="113147475"/>
          <a:ext cx="0" cy="6470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702</xdr:row>
      <xdr:rowOff>0</xdr:rowOff>
    </xdr:from>
    <xdr:ext cx="0" cy="647011"/>
    <xdr:sp macro="" textlink="">
      <xdr:nvSpPr>
        <xdr:cNvPr id="97" name="Text Box 8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 txBox="1">
          <a:spLocks noChangeArrowheads="1"/>
        </xdr:cNvSpPr>
      </xdr:nvSpPr>
      <xdr:spPr bwMode="auto">
        <a:xfrm>
          <a:off x="2038350" y="113147475"/>
          <a:ext cx="0" cy="6470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702</xdr:row>
      <xdr:rowOff>0</xdr:rowOff>
    </xdr:from>
    <xdr:ext cx="0" cy="647011"/>
    <xdr:sp macro="" textlink="">
      <xdr:nvSpPr>
        <xdr:cNvPr id="98" name="Text Box 9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 txBox="1">
          <a:spLocks noChangeArrowheads="1"/>
        </xdr:cNvSpPr>
      </xdr:nvSpPr>
      <xdr:spPr bwMode="auto">
        <a:xfrm>
          <a:off x="2038350" y="113147475"/>
          <a:ext cx="0" cy="6470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702</xdr:row>
      <xdr:rowOff>0</xdr:rowOff>
    </xdr:from>
    <xdr:ext cx="0" cy="647011"/>
    <xdr:sp macro="" textlink="">
      <xdr:nvSpPr>
        <xdr:cNvPr id="99" name="Text Box 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 txBox="1">
          <a:spLocks noChangeArrowheads="1"/>
        </xdr:cNvSpPr>
      </xdr:nvSpPr>
      <xdr:spPr bwMode="auto">
        <a:xfrm>
          <a:off x="2038350" y="113147475"/>
          <a:ext cx="0" cy="6470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702</xdr:row>
      <xdr:rowOff>0</xdr:rowOff>
    </xdr:from>
    <xdr:ext cx="0" cy="647011"/>
    <xdr:sp macro="" textlink="">
      <xdr:nvSpPr>
        <xdr:cNvPr id="100" name="Text Box 9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 txBox="1">
          <a:spLocks noChangeArrowheads="1"/>
        </xdr:cNvSpPr>
      </xdr:nvSpPr>
      <xdr:spPr bwMode="auto">
        <a:xfrm>
          <a:off x="2038350" y="113147475"/>
          <a:ext cx="0" cy="6470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702</xdr:row>
      <xdr:rowOff>0</xdr:rowOff>
    </xdr:from>
    <xdr:ext cx="0" cy="647011"/>
    <xdr:sp macro="" textlink="">
      <xdr:nvSpPr>
        <xdr:cNvPr id="101" name="Text Box 8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 txBox="1">
          <a:spLocks noChangeArrowheads="1"/>
        </xdr:cNvSpPr>
      </xdr:nvSpPr>
      <xdr:spPr bwMode="auto">
        <a:xfrm>
          <a:off x="2038350" y="113147475"/>
          <a:ext cx="0" cy="6470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702</xdr:row>
      <xdr:rowOff>0</xdr:rowOff>
    </xdr:from>
    <xdr:ext cx="0" cy="647011"/>
    <xdr:sp macro="" textlink="">
      <xdr:nvSpPr>
        <xdr:cNvPr id="102" name="Text Box 9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 txBox="1">
          <a:spLocks noChangeArrowheads="1"/>
        </xdr:cNvSpPr>
      </xdr:nvSpPr>
      <xdr:spPr bwMode="auto">
        <a:xfrm>
          <a:off x="2038350" y="113147475"/>
          <a:ext cx="0" cy="6470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702</xdr:row>
      <xdr:rowOff>0</xdr:rowOff>
    </xdr:from>
    <xdr:ext cx="0" cy="647011"/>
    <xdr:sp macro="" textlink="">
      <xdr:nvSpPr>
        <xdr:cNvPr id="103" name="Text Box 8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 txBox="1">
          <a:spLocks noChangeArrowheads="1"/>
        </xdr:cNvSpPr>
      </xdr:nvSpPr>
      <xdr:spPr bwMode="auto">
        <a:xfrm>
          <a:off x="2038350" y="113147475"/>
          <a:ext cx="0" cy="6470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702</xdr:row>
      <xdr:rowOff>0</xdr:rowOff>
    </xdr:from>
    <xdr:ext cx="0" cy="647011"/>
    <xdr:sp macro="" textlink="">
      <xdr:nvSpPr>
        <xdr:cNvPr id="104" name="Text Box 9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 txBox="1">
          <a:spLocks noChangeArrowheads="1"/>
        </xdr:cNvSpPr>
      </xdr:nvSpPr>
      <xdr:spPr bwMode="auto">
        <a:xfrm>
          <a:off x="2038350" y="113147475"/>
          <a:ext cx="0" cy="6470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702</xdr:row>
      <xdr:rowOff>0</xdr:rowOff>
    </xdr:from>
    <xdr:ext cx="0" cy="647011"/>
    <xdr:sp macro="" textlink="">
      <xdr:nvSpPr>
        <xdr:cNvPr id="105" name="Text Box 8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 txBox="1">
          <a:spLocks noChangeArrowheads="1"/>
        </xdr:cNvSpPr>
      </xdr:nvSpPr>
      <xdr:spPr bwMode="auto">
        <a:xfrm>
          <a:off x="2038350" y="113147475"/>
          <a:ext cx="0" cy="6470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702</xdr:row>
      <xdr:rowOff>0</xdr:rowOff>
    </xdr:from>
    <xdr:ext cx="0" cy="647011"/>
    <xdr:sp macro="" textlink="">
      <xdr:nvSpPr>
        <xdr:cNvPr id="106" name="Text Box 9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 txBox="1">
          <a:spLocks noChangeArrowheads="1"/>
        </xdr:cNvSpPr>
      </xdr:nvSpPr>
      <xdr:spPr bwMode="auto">
        <a:xfrm>
          <a:off x="2038350" y="113147475"/>
          <a:ext cx="0" cy="6470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702</xdr:row>
      <xdr:rowOff>0</xdr:rowOff>
    </xdr:from>
    <xdr:ext cx="0" cy="647011"/>
    <xdr:sp macro="" textlink="">
      <xdr:nvSpPr>
        <xdr:cNvPr id="107" name="Text Box 8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 txBox="1">
          <a:spLocks noChangeArrowheads="1"/>
        </xdr:cNvSpPr>
      </xdr:nvSpPr>
      <xdr:spPr bwMode="auto">
        <a:xfrm>
          <a:off x="2038350" y="113147475"/>
          <a:ext cx="0" cy="6470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702</xdr:row>
      <xdr:rowOff>0</xdr:rowOff>
    </xdr:from>
    <xdr:ext cx="0" cy="647011"/>
    <xdr:sp macro="" textlink="">
      <xdr:nvSpPr>
        <xdr:cNvPr id="108" name="Text Box 9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 txBox="1">
          <a:spLocks noChangeArrowheads="1"/>
        </xdr:cNvSpPr>
      </xdr:nvSpPr>
      <xdr:spPr bwMode="auto">
        <a:xfrm>
          <a:off x="2038350" y="113147475"/>
          <a:ext cx="0" cy="6470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702</xdr:row>
      <xdr:rowOff>0</xdr:rowOff>
    </xdr:from>
    <xdr:ext cx="0" cy="647011"/>
    <xdr:sp macro="" textlink="">
      <xdr:nvSpPr>
        <xdr:cNvPr id="109" name="Text Box 8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 txBox="1">
          <a:spLocks noChangeArrowheads="1"/>
        </xdr:cNvSpPr>
      </xdr:nvSpPr>
      <xdr:spPr bwMode="auto">
        <a:xfrm>
          <a:off x="2038350" y="113147475"/>
          <a:ext cx="0" cy="6470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702</xdr:row>
      <xdr:rowOff>0</xdr:rowOff>
    </xdr:from>
    <xdr:ext cx="0" cy="647011"/>
    <xdr:sp macro="" textlink="">
      <xdr:nvSpPr>
        <xdr:cNvPr id="110" name="Text Box 9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 txBox="1">
          <a:spLocks noChangeArrowheads="1"/>
        </xdr:cNvSpPr>
      </xdr:nvSpPr>
      <xdr:spPr bwMode="auto">
        <a:xfrm>
          <a:off x="2038350" y="113147475"/>
          <a:ext cx="0" cy="6470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702</xdr:row>
      <xdr:rowOff>0</xdr:rowOff>
    </xdr:from>
    <xdr:ext cx="0" cy="647011"/>
    <xdr:sp macro="" textlink="">
      <xdr:nvSpPr>
        <xdr:cNvPr id="111" name="Text Box 8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 txBox="1">
          <a:spLocks noChangeArrowheads="1"/>
        </xdr:cNvSpPr>
      </xdr:nvSpPr>
      <xdr:spPr bwMode="auto">
        <a:xfrm>
          <a:off x="2038350" y="113147475"/>
          <a:ext cx="0" cy="6470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702</xdr:row>
      <xdr:rowOff>0</xdr:rowOff>
    </xdr:from>
    <xdr:ext cx="0" cy="647011"/>
    <xdr:sp macro="" textlink="">
      <xdr:nvSpPr>
        <xdr:cNvPr id="112" name="Text Box 9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 txBox="1">
          <a:spLocks noChangeArrowheads="1"/>
        </xdr:cNvSpPr>
      </xdr:nvSpPr>
      <xdr:spPr bwMode="auto">
        <a:xfrm>
          <a:off x="2038350" y="113147475"/>
          <a:ext cx="0" cy="6470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702</xdr:row>
      <xdr:rowOff>0</xdr:rowOff>
    </xdr:from>
    <xdr:ext cx="0" cy="647011"/>
    <xdr:sp macro="" textlink="">
      <xdr:nvSpPr>
        <xdr:cNvPr id="113" name="Text Box 8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 txBox="1">
          <a:spLocks noChangeArrowheads="1"/>
        </xdr:cNvSpPr>
      </xdr:nvSpPr>
      <xdr:spPr bwMode="auto">
        <a:xfrm>
          <a:off x="2038350" y="113147475"/>
          <a:ext cx="0" cy="6470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702</xdr:row>
      <xdr:rowOff>0</xdr:rowOff>
    </xdr:from>
    <xdr:ext cx="0" cy="647011"/>
    <xdr:sp macro="" textlink="">
      <xdr:nvSpPr>
        <xdr:cNvPr id="114" name="Text Box 9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2038350" y="113147475"/>
          <a:ext cx="0" cy="6470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702</xdr:row>
      <xdr:rowOff>0</xdr:rowOff>
    </xdr:from>
    <xdr:ext cx="0" cy="647011"/>
    <xdr:sp macro="" textlink="">
      <xdr:nvSpPr>
        <xdr:cNvPr id="115" name="Text Box 8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 txBox="1">
          <a:spLocks noChangeArrowheads="1"/>
        </xdr:cNvSpPr>
      </xdr:nvSpPr>
      <xdr:spPr bwMode="auto">
        <a:xfrm>
          <a:off x="2038350" y="113147475"/>
          <a:ext cx="0" cy="6470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702</xdr:row>
      <xdr:rowOff>0</xdr:rowOff>
    </xdr:from>
    <xdr:ext cx="0" cy="647011"/>
    <xdr:sp macro="" textlink="">
      <xdr:nvSpPr>
        <xdr:cNvPr id="116" name="Text Box 9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 txBox="1">
          <a:spLocks noChangeArrowheads="1"/>
        </xdr:cNvSpPr>
      </xdr:nvSpPr>
      <xdr:spPr bwMode="auto">
        <a:xfrm>
          <a:off x="2038350" y="113147475"/>
          <a:ext cx="0" cy="6470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702</xdr:row>
      <xdr:rowOff>0</xdr:rowOff>
    </xdr:from>
    <xdr:ext cx="0" cy="647011"/>
    <xdr:sp macro="" textlink="">
      <xdr:nvSpPr>
        <xdr:cNvPr id="117" name="Text Box 8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 txBox="1">
          <a:spLocks noChangeArrowheads="1"/>
        </xdr:cNvSpPr>
      </xdr:nvSpPr>
      <xdr:spPr bwMode="auto">
        <a:xfrm>
          <a:off x="2038350" y="113147475"/>
          <a:ext cx="0" cy="6470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702</xdr:row>
      <xdr:rowOff>0</xdr:rowOff>
    </xdr:from>
    <xdr:ext cx="0" cy="647011"/>
    <xdr:sp macro="" textlink="">
      <xdr:nvSpPr>
        <xdr:cNvPr id="118" name="Text Box 9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 txBox="1">
          <a:spLocks noChangeArrowheads="1"/>
        </xdr:cNvSpPr>
      </xdr:nvSpPr>
      <xdr:spPr bwMode="auto">
        <a:xfrm>
          <a:off x="2038350" y="113147475"/>
          <a:ext cx="0" cy="6470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702</xdr:row>
      <xdr:rowOff>0</xdr:rowOff>
    </xdr:from>
    <xdr:ext cx="0" cy="647011"/>
    <xdr:sp macro="" textlink="">
      <xdr:nvSpPr>
        <xdr:cNvPr id="119" name="Text Box 8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 txBox="1">
          <a:spLocks noChangeArrowheads="1"/>
        </xdr:cNvSpPr>
      </xdr:nvSpPr>
      <xdr:spPr bwMode="auto">
        <a:xfrm>
          <a:off x="2038350" y="113147475"/>
          <a:ext cx="0" cy="6470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702</xdr:row>
      <xdr:rowOff>0</xdr:rowOff>
    </xdr:from>
    <xdr:ext cx="0" cy="647011"/>
    <xdr:sp macro="" textlink="">
      <xdr:nvSpPr>
        <xdr:cNvPr id="120" name="Text Box 9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 txBox="1">
          <a:spLocks noChangeArrowheads="1"/>
        </xdr:cNvSpPr>
      </xdr:nvSpPr>
      <xdr:spPr bwMode="auto">
        <a:xfrm>
          <a:off x="2038350" y="113147475"/>
          <a:ext cx="0" cy="6470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702</xdr:row>
      <xdr:rowOff>0</xdr:rowOff>
    </xdr:from>
    <xdr:ext cx="0" cy="647011"/>
    <xdr:sp macro="" textlink="">
      <xdr:nvSpPr>
        <xdr:cNvPr id="121" name="Text Box 8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 txBox="1">
          <a:spLocks noChangeArrowheads="1"/>
        </xdr:cNvSpPr>
      </xdr:nvSpPr>
      <xdr:spPr bwMode="auto">
        <a:xfrm>
          <a:off x="2038350" y="113147475"/>
          <a:ext cx="0" cy="6470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702</xdr:row>
      <xdr:rowOff>0</xdr:rowOff>
    </xdr:from>
    <xdr:ext cx="0" cy="647011"/>
    <xdr:sp macro="" textlink="">
      <xdr:nvSpPr>
        <xdr:cNvPr id="122" name="Text Box 9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 txBox="1">
          <a:spLocks noChangeArrowheads="1"/>
        </xdr:cNvSpPr>
      </xdr:nvSpPr>
      <xdr:spPr bwMode="auto">
        <a:xfrm>
          <a:off x="2038350" y="113147475"/>
          <a:ext cx="0" cy="6470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702</xdr:row>
      <xdr:rowOff>0</xdr:rowOff>
    </xdr:from>
    <xdr:ext cx="0" cy="647011"/>
    <xdr:sp macro="" textlink="">
      <xdr:nvSpPr>
        <xdr:cNvPr id="123" name="Text Box 8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 txBox="1">
          <a:spLocks noChangeArrowheads="1"/>
        </xdr:cNvSpPr>
      </xdr:nvSpPr>
      <xdr:spPr bwMode="auto">
        <a:xfrm>
          <a:off x="2038350" y="113147475"/>
          <a:ext cx="0" cy="6470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702</xdr:row>
      <xdr:rowOff>0</xdr:rowOff>
    </xdr:from>
    <xdr:ext cx="0" cy="647011"/>
    <xdr:sp macro="" textlink="">
      <xdr:nvSpPr>
        <xdr:cNvPr id="124" name="Text Box 9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 txBox="1">
          <a:spLocks noChangeArrowheads="1"/>
        </xdr:cNvSpPr>
      </xdr:nvSpPr>
      <xdr:spPr bwMode="auto">
        <a:xfrm>
          <a:off x="2038350" y="113147475"/>
          <a:ext cx="0" cy="6470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702</xdr:row>
      <xdr:rowOff>0</xdr:rowOff>
    </xdr:from>
    <xdr:ext cx="0" cy="647011"/>
    <xdr:sp macro="" textlink="">
      <xdr:nvSpPr>
        <xdr:cNvPr id="125" name="Text Box 8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 txBox="1">
          <a:spLocks noChangeArrowheads="1"/>
        </xdr:cNvSpPr>
      </xdr:nvSpPr>
      <xdr:spPr bwMode="auto">
        <a:xfrm>
          <a:off x="2038350" y="113147475"/>
          <a:ext cx="0" cy="6470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702</xdr:row>
      <xdr:rowOff>0</xdr:rowOff>
    </xdr:from>
    <xdr:ext cx="0" cy="647011"/>
    <xdr:sp macro="" textlink="">
      <xdr:nvSpPr>
        <xdr:cNvPr id="126" name="Text Box 9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 txBox="1">
          <a:spLocks noChangeArrowheads="1"/>
        </xdr:cNvSpPr>
      </xdr:nvSpPr>
      <xdr:spPr bwMode="auto">
        <a:xfrm>
          <a:off x="2038350" y="113147475"/>
          <a:ext cx="0" cy="6470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1400175</xdr:colOff>
      <xdr:row>263</xdr:row>
      <xdr:rowOff>0</xdr:rowOff>
    </xdr:from>
    <xdr:ext cx="95250" cy="161925"/>
    <xdr:sp macro="" textlink="">
      <xdr:nvSpPr>
        <xdr:cNvPr id="127" name="Text Box 15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 txBox="1">
          <a:spLocks noChangeArrowheads="1"/>
        </xdr:cNvSpPr>
      </xdr:nvSpPr>
      <xdr:spPr bwMode="auto">
        <a:xfrm>
          <a:off x="2133600" y="103441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1400175</xdr:colOff>
      <xdr:row>263</xdr:row>
      <xdr:rowOff>0</xdr:rowOff>
    </xdr:from>
    <xdr:ext cx="95250" cy="161925"/>
    <xdr:sp macro="" textlink="">
      <xdr:nvSpPr>
        <xdr:cNvPr id="128" name="Text Box 15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 txBox="1">
          <a:spLocks noChangeArrowheads="1"/>
        </xdr:cNvSpPr>
      </xdr:nvSpPr>
      <xdr:spPr bwMode="auto">
        <a:xfrm>
          <a:off x="2133600" y="103441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1</xdr:col>
      <xdr:colOff>1400175</xdr:colOff>
      <xdr:row>263</xdr:row>
      <xdr:rowOff>0</xdr:rowOff>
    </xdr:from>
    <xdr:to>
      <xdr:col>1</xdr:col>
      <xdr:colOff>1495425</xdr:colOff>
      <xdr:row>263</xdr:row>
      <xdr:rowOff>295275</xdr:rowOff>
    </xdr:to>
    <xdr:sp macro="" textlink="">
      <xdr:nvSpPr>
        <xdr:cNvPr id="129" name="Cuadro de texto 1028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 txBox="1">
          <a:spLocks noChangeArrowheads="1"/>
        </xdr:cNvSpPr>
      </xdr:nvSpPr>
      <xdr:spPr bwMode="auto">
        <a:xfrm>
          <a:off x="2133600" y="103441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1400175</xdr:colOff>
      <xdr:row>263</xdr:row>
      <xdr:rowOff>0</xdr:rowOff>
    </xdr:from>
    <xdr:ext cx="95250" cy="161925"/>
    <xdr:sp macro="" textlink="">
      <xdr:nvSpPr>
        <xdr:cNvPr id="130" name="Text Box 15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 txBox="1">
          <a:spLocks noChangeArrowheads="1"/>
        </xdr:cNvSpPr>
      </xdr:nvSpPr>
      <xdr:spPr bwMode="auto">
        <a:xfrm>
          <a:off x="2133600" y="103441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1</xdr:col>
      <xdr:colOff>1400175</xdr:colOff>
      <xdr:row>263</xdr:row>
      <xdr:rowOff>0</xdr:rowOff>
    </xdr:from>
    <xdr:to>
      <xdr:col>1</xdr:col>
      <xdr:colOff>1495425</xdr:colOff>
      <xdr:row>263</xdr:row>
      <xdr:rowOff>295275</xdr:rowOff>
    </xdr:to>
    <xdr:sp macro="" textlink="">
      <xdr:nvSpPr>
        <xdr:cNvPr id="131" name="Cuadro de texto 1028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 txBox="1">
          <a:spLocks noChangeArrowheads="1"/>
        </xdr:cNvSpPr>
      </xdr:nvSpPr>
      <xdr:spPr bwMode="auto">
        <a:xfrm>
          <a:off x="2133600" y="103441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1400175</xdr:colOff>
      <xdr:row>263</xdr:row>
      <xdr:rowOff>0</xdr:rowOff>
    </xdr:from>
    <xdr:ext cx="95250" cy="161925"/>
    <xdr:sp macro="" textlink="">
      <xdr:nvSpPr>
        <xdr:cNvPr id="132" name="Text Box 15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 txBox="1">
          <a:spLocks noChangeArrowheads="1"/>
        </xdr:cNvSpPr>
      </xdr:nvSpPr>
      <xdr:spPr bwMode="auto">
        <a:xfrm>
          <a:off x="2133600" y="103441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1</xdr:col>
      <xdr:colOff>1400175</xdr:colOff>
      <xdr:row>263</xdr:row>
      <xdr:rowOff>0</xdr:rowOff>
    </xdr:from>
    <xdr:to>
      <xdr:col>1</xdr:col>
      <xdr:colOff>1495425</xdr:colOff>
      <xdr:row>263</xdr:row>
      <xdr:rowOff>295275</xdr:rowOff>
    </xdr:to>
    <xdr:sp macro="" textlink="">
      <xdr:nvSpPr>
        <xdr:cNvPr id="133" name="Cuadro de texto 1028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 txBox="1">
          <a:spLocks noChangeArrowheads="1"/>
        </xdr:cNvSpPr>
      </xdr:nvSpPr>
      <xdr:spPr bwMode="auto">
        <a:xfrm>
          <a:off x="2133600" y="103441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1400175</xdr:colOff>
      <xdr:row>565</xdr:row>
      <xdr:rowOff>0</xdr:rowOff>
    </xdr:from>
    <xdr:ext cx="95250" cy="809139"/>
    <xdr:sp macro="" textlink="">
      <xdr:nvSpPr>
        <xdr:cNvPr id="134" name="Text Box 15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 txBox="1">
          <a:spLocks noChangeArrowheads="1"/>
        </xdr:cNvSpPr>
      </xdr:nvSpPr>
      <xdr:spPr bwMode="auto">
        <a:xfrm>
          <a:off x="2133600" y="80895825"/>
          <a:ext cx="95250" cy="8091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1400175</xdr:colOff>
      <xdr:row>286</xdr:row>
      <xdr:rowOff>0</xdr:rowOff>
    </xdr:from>
    <xdr:ext cx="95250" cy="825953"/>
    <xdr:sp macro="" textlink="">
      <xdr:nvSpPr>
        <xdr:cNvPr id="135" name="Text Box 15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 txBox="1">
          <a:spLocks noChangeArrowheads="1"/>
        </xdr:cNvSpPr>
      </xdr:nvSpPr>
      <xdr:spPr bwMode="auto">
        <a:xfrm>
          <a:off x="2133600" y="17030700"/>
          <a:ext cx="95250" cy="825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1400175</xdr:colOff>
      <xdr:row>286</xdr:row>
      <xdr:rowOff>0</xdr:rowOff>
    </xdr:from>
    <xdr:ext cx="95250" cy="825953"/>
    <xdr:sp macro="" textlink="">
      <xdr:nvSpPr>
        <xdr:cNvPr id="136" name="Text Box 15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 txBox="1">
          <a:spLocks noChangeArrowheads="1"/>
        </xdr:cNvSpPr>
      </xdr:nvSpPr>
      <xdr:spPr bwMode="auto">
        <a:xfrm>
          <a:off x="2133600" y="17030700"/>
          <a:ext cx="95250" cy="825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1</xdr:col>
      <xdr:colOff>1400175</xdr:colOff>
      <xdr:row>285</xdr:row>
      <xdr:rowOff>0</xdr:rowOff>
    </xdr:from>
    <xdr:to>
      <xdr:col>1</xdr:col>
      <xdr:colOff>1495425</xdr:colOff>
      <xdr:row>285</xdr:row>
      <xdr:rowOff>295275</xdr:rowOff>
    </xdr:to>
    <xdr:sp macro="" textlink="">
      <xdr:nvSpPr>
        <xdr:cNvPr id="137" name="Cuadro de texto 1028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 txBox="1">
          <a:spLocks noChangeArrowheads="1"/>
        </xdr:cNvSpPr>
      </xdr:nvSpPr>
      <xdr:spPr bwMode="auto">
        <a:xfrm>
          <a:off x="2133600" y="16116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1400175</xdr:colOff>
      <xdr:row>286</xdr:row>
      <xdr:rowOff>0</xdr:rowOff>
    </xdr:from>
    <xdr:ext cx="95250" cy="825953"/>
    <xdr:sp macro="" textlink="">
      <xdr:nvSpPr>
        <xdr:cNvPr id="138" name="Text Box 15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 txBox="1">
          <a:spLocks noChangeArrowheads="1"/>
        </xdr:cNvSpPr>
      </xdr:nvSpPr>
      <xdr:spPr bwMode="auto">
        <a:xfrm>
          <a:off x="2133600" y="17030700"/>
          <a:ext cx="95250" cy="825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1</xdr:col>
      <xdr:colOff>1400175</xdr:colOff>
      <xdr:row>285</xdr:row>
      <xdr:rowOff>0</xdr:rowOff>
    </xdr:from>
    <xdr:to>
      <xdr:col>1</xdr:col>
      <xdr:colOff>1495425</xdr:colOff>
      <xdr:row>285</xdr:row>
      <xdr:rowOff>295275</xdr:rowOff>
    </xdr:to>
    <xdr:sp macro="" textlink="">
      <xdr:nvSpPr>
        <xdr:cNvPr id="139" name="Cuadro de texto 1028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 txBox="1">
          <a:spLocks noChangeArrowheads="1"/>
        </xdr:cNvSpPr>
      </xdr:nvSpPr>
      <xdr:spPr bwMode="auto">
        <a:xfrm>
          <a:off x="2133600" y="16116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1400175</xdr:colOff>
      <xdr:row>285</xdr:row>
      <xdr:rowOff>0</xdr:rowOff>
    </xdr:from>
    <xdr:to>
      <xdr:col>1</xdr:col>
      <xdr:colOff>1495425</xdr:colOff>
      <xdr:row>285</xdr:row>
      <xdr:rowOff>295275</xdr:rowOff>
    </xdr:to>
    <xdr:sp macro="" textlink="">
      <xdr:nvSpPr>
        <xdr:cNvPr id="140" name="Cuadro de texto 1028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 txBox="1">
          <a:spLocks noChangeArrowheads="1"/>
        </xdr:cNvSpPr>
      </xdr:nvSpPr>
      <xdr:spPr bwMode="auto">
        <a:xfrm>
          <a:off x="2133600" y="16116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1400175</xdr:colOff>
      <xdr:row>285</xdr:row>
      <xdr:rowOff>0</xdr:rowOff>
    </xdr:from>
    <xdr:ext cx="95250" cy="161925"/>
    <xdr:sp macro="" textlink="">
      <xdr:nvSpPr>
        <xdr:cNvPr id="141" name="Text Box 15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 txBox="1">
          <a:spLocks noChangeArrowheads="1"/>
        </xdr:cNvSpPr>
      </xdr:nvSpPr>
      <xdr:spPr bwMode="auto">
        <a:xfrm>
          <a:off x="2133600" y="161163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1400175</xdr:colOff>
      <xdr:row>285</xdr:row>
      <xdr:rowOff>0</xdr:rowOff>
    </xdr:from>
    <xdr:ext cx="95250" cy="161925"/>
    <xdr:sp macro="" textlink="">
      <xdr:nvSpPr>
        <xdr:cNvPr id="142" name="Text Box 15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 txBox="1">
          <a:spLocks noChangeArrowheads="1"/>
        </xdr:cNvSpPr>
      </xdr:nvSpPr>
      <xdr:spPr bwMode="auto">
        <a:xfrm>
          <a:off x="2133600" y="161163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1</xdr:col>
      <xdr:colOff>1400175</xdr:colOff>
      <xdr:row>285</xdr:row>
      <xdr:rowOff>0</xdr:rowOff>
    </xdr:from>
    <xdr:to>
      <xdr:col>1</xdr:col>
      <xdr:colOff>1495425</xdr:colOff>
      <xdr:row>285</xdr:row>
      <xdr:rowOff>295275</xdr:rowOff>
    </xdr:to>
    <xdr:sp macro="" textlink="">
      <xdr:nvSpPr>
        <xdr:cNvPr id="143" name="Cuadro de texto 1028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 txBox="1">
          <a:spLocks noChangeArrowheads="1"/>
        </xdr:cNvSpPr>
      </xdr:nvSpPr>
      <xdr:spPr bwMode="auto">
        <a:xfrm>
          <a:off x="2133600" y="16116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1400175</xdr:colOff>
      <xdr:row>285</xdr:row>
      <xdr:rowOff>0</xdr:rowOff>
    </xdr:from>
    <xdr:ext cx="95250" cy="161925"/>
    <xdr:sp macro="" textlink="">
      <xdr:nvSpPr>
        <xdr:cNvPr id="144" name="Text Box 15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 txBox="1">
          <a:spLocks noChangeArrowheads="1"/>
        </xdr:cNvSpPr>
      </xdr:nvSpPr>
      <xdr:spPr bwMode="auto">
        <a:xfrm>
          <a:off x="2133600" y="161163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1</xdr:col>
      <xdr:colOff>1400175</xdr:colOff>
      <xdr:row>285</xdr:row>
      <xdr:rowOff>0</xdr:rowOff>
    </xdr:from>
    <xdr:to>
      <xdr:col>1</xdr:col>
      <xdr:colOff>1495425</xdr:colOff>
      <xdr:row>285</xdr:row>
      <xdr:rowOff>295275</xdr:rowOff>
    </xdr:to>
    <xdr:sp macro="" textlink="">
      <xdr:nvSpPr>
        <xdr:cNvPr id="145" name="Cuadro de texto 1028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 txBox="1">
          <a:spLocks noChangeArrowheads="1"/>
        </xdr:cNvSpPr>
      </xdr:nvSpPr>
      <xdr:spPr bwMode="auto">
        <a:xfrm>
          <a:off x="2133600" y="16116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1400175</xdr:colOff>
      <xdr:row>285</xdr:row>
      <xdr:rowOff>0</xdr:rowOff>
    </xdr:from>
    <xdr:ext cx="95250" cy="161925"/>
    <xdr:sp macro="" textlink="">
      <xdr:nvSpPr>
        <xdr:cNvPr id="146" name="Text Box 15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 txBox="1">
          <a:spLocks noChangeArrowheads="1"/>
        </xdr:cNvSpPr>
      </xdr:nvSpPr>
      <xdr:spPr bwMode="auto">
        <a:xfrm>
          <a:off x="2133600" y="161163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1</xdr:col>
      <xdr:colOff>1400175</xdr:colOff>
      <xdr:row>317</xdr:row>
      <xdr:rowOff>0</xdr:rowOff>
    </xdr:from>
    <xdr:to>
      <xdr:col>1</xdr:col>
      <xdr:colOff>1495425</xdr:colOff>
      <xdr:row>317</xdr:row>
      <xdr:rowOff>295275</xdr:rowOff>
    </xdr:to>
    <xdr:sp macro="" textlink="">
      <xdr:nvSpPr>
        <xdr:cNvPr id="147" name="Cuadro de texto 1028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 txBox="1">
          <a:spLocks noChangeArrowheads="1"/>
        </xdr:cNvSpPr>
      </xdr:nvSpPr>
      <xdr:spPr bwMode="auto">
        <a:xfrm>
          <a:off x="2133600" y="2446972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1400175</xdr:colOff>
      <xdr:row>317</xdr:row>
      <xdr:rowOff>0</xdr:rowOff>
    </xdr:from>
    <xdr:to>
      <xdr:col>1</xdr:col>
      <xdr:colOff>1495425</xdr:colOff>
      <xdr:row>317</xdr:row>
      <xdr:rowOff>295275</xdr:rowOff>
    </xdr:to>
    <xdr:sp macro="" textlink="">
      <xdr:nvSpPr>
        <xdr:cNvPr id="148" name="Cuadro de texto 1028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 txBox="1">
          <a:spLocks noChangeArrowheads="1"/>
        </xdr:cNvSpPr>
      </xdr:nvSpPr>
      <xdr:spPr bwMode="auto">
        <a:xfrm>
          <a:off x="2133600" y="2446972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1400175</xdr:colOff>
      <xdr:row>317</xdr:row>
      <xdr:rowOff>0</xdr:rowOff>
    </xdr:from>
    <xdr:to>
      <xdr:col>1</xdr:col>
      <xdr:colOff>1495425</xdr:colOff>
      <xdr:row>317</xdr:row>
      <xdr:rowOff>295275</xdr:rowOff>
    </xdr:to>
    <xdr:sp macro="" textlink="">
      <xdr:nvSpPr>
        <xdr:cNvPr id="149" name="Cuadro de texto 1028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 txBox="1">
          <a:spLocks noChangeArrowheads="1"/>
        </xdr:cNvSpPr>
      </xdr:nvSpPr>
      <xdr:spPr bwMode="auto">
        <a:xfrm>
          <a:off x="2133600" y="2446972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1400175</xdr:colOff>
      <xdr:row>317</xdr:row>
      <xdr:rowOff>0</xdr:rowOff>
    </xdr:from>
    <xdr:ext cx="95250" cy="161925"/>
    <xdr:sp macro="" textlink="">
      <xdr:nvSpPr>
        <xdr:cNvPr id="150" name="Text Box 15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 txBox="1">
          <a:spLocks noChangeArrowheads="1"/>
        </xdr:cNvSpPr>
      </xdr:nvSpPr>
      <xdr:spPr bwMode="auto">
        <a:xfrm>
          <a:off x="2133600" y="24469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1400175</xdr:colOff>
      <xdr:row>317</xdr:row>
      <xdr:rowOff>0</xdr:rowOff>
    </xdr:from>
    <xdr:ext cx="95250" cy="161925"/>
    <xdr:sp macro="" textlink="">
      <xdr:nvSpPr>
        <xdr:cNvPr id="151" name="Text Box 15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 txBox="1">
          <a:spLocks noChangeArrowheads="1"/>
        </xdr:cNvSpPr>
      </xdr:nvSpPr>
      <xdr:spPr bwMode="auto">
        <a:xfrm>
          <a:off x="2133600" y="24469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1</xdr:col>
      <xdr:colOff>1400175</xdr:colOff>
      <xdr:row>317</xdr:row>
      <xdr:rowOff>0</xdr:rowOff>
    </xdr:from>
    <xdr:to>
      <xdr:col>1</xdr:col>
      <xdr:colOff>1495425</xdr:colOff>
      <xdr:row>317</xdr:row>
      <xdr:rowOff>295275</xdr:rowOff>
    </xdr:to>
    <xdr:sp macro="" textlink="">
      <xdr:nvSpPr>
        <xdr:cNvPr id="152" name="Cuadro de texto 1028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 txBox="1">
          <a:spLocks noChangeArrowheads="1"/>
        </xdr:cNvSpPr>
      </xdr:nvSpPr>
      <xdr:spPr bwMode="auto">
        <a:xfrm>
          <a:off x="2133600" y="2446972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1400175</xdr:colOff>
      <xdr:row>317</xdr:row>
      <xdr:rowOff>0</xdr:rowOff>
    </xdr:from>
    <xdr:ext cx="95250" cy="161925"/>
    <xdr:sp macro="" textlink="">
      <xdr:nvSpPr>
        <xdr:cNvPr id="153" name="Text Box 15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 txBox="1">
          <a:spLocks noChangeArrowheads="1"/>
        </xdr:cNvSpPr>
      </xdr:nvSpPr>
      <xdr:spPr bwMode="auto">
        <a:xfrm>
          <a:off x="2133600" y="24469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1</xdr:col>
      <xdr:colOff>1400175</xdr:colOff>
      <xdr:row>317</xdr:row>
      <xdr:rowOff>0</xdr:rowOff>
    </xdr:from>
    <xdr:to>
      <xdr:col>1</xdr:col>
      <xdr:colOff>1495425</xdr:colOff>
      <xdr:row>317</xdr:row>
      <xdr:rowOff>295275</xdr:rowOff>
    </xdr:to>
    <xdr:sp macro="" textlink="">
      <xdr:nvSpPr>
        <xdr:cNvPr id="154" name="Cuadro de texto 1028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 txBox="1">
          <a:spLocks noChangeArrowheads="1"/>
        </xdr:cNvSpPr>
      </xdr:nvSpPr>
      <xdr:spPr bwMode="auto">
        <a:xfrm>
          <a:off x="2133600" y="2446972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1400175</xdr:colOff>
      <xdr:row>317</xdr:row>
      <xdr:rowOff>0</xdr:rowOff>
    </xdr:from>
    <xdr:ext cx="95250" cy="161925"/>
    <xdr:sp macro="" textlink="">
      <xdr:nvSpPr>
        <xdr:cNvPr id="155" name="Text Box 15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 txBox="1">
          <a:spLocks noChangeArrowheads="1"/>
        </xdr:cNvSpPr>
      </xdr:nvSpPr>
      <xdr:spPr bwMode="auto">
        <a:xfrm>
          <a:off x="2133600" y="24469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1</xdr:col>
      <xdr:colOff>1400175</xdr:colOff>
      <xdr:row>317</xdr:row>
      <xdr:rowOff>0</xdr:rowOff>
    </xdr:from>
    <xdr:to>
      <xdr:col>1</xdr:col>
      <xdr:colOff>1495425</xdr:colOff>
      <xdr:row>317</xdr:row>
      <xdr:rowOff>295275</xdr:rowOff>
    </xdr:to>
    <xdr:sp macro="" textlink="">
      <xdr:nvSpPr>
        <xdr:cNvPr id="156" name="Cuadro de texto 1028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 txBox="1">
          <a:spLocks noChangeArrowheads="1"/>
        </xdr:cNvSpPr>
      </xdr:nvSpPr>
      <xdr:spPr bwMode="auto">
        <a:xfrm>
          <a:off x="2133600" y="2446972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1400175</xdr:colOff>
      <xdr:row>611</xdr:row>
      <xdr:rowOff>0</xdr:rowOff>
    </xdr:from>
    <xdr:ext cx="95250" cy="801688"/>
    <xdr:sp macro="" textlink="">
      <xdr:nvSpPr>
        <xdr:cNvPr id="159" name="Text Box 15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 txBox="1">
          <a:spLocks noChangeArrowheads="1"/>
        </xdr:cNvSpPr>
      </xdr:nvSpPr>
      <xdr:spPr bwMode="auto">
        <a:xfrm>
          <a:off x="2133600" y="91630500"/>
          <a:ext cx="95250" cy="801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1400175</xdr:colOff>
      <xdr:row>611</xdr:row>
      <xdr:rowOff>0</xdr:rowOff>
    </xdr:from>
    <xdr:ext cx="95250" cy="801688"/>
    <xdr:sp macro="" textlink="">
      <xdr:nvSpPr>
        <xdr:cNvPr id="160" name="Text Box 15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 txBox="1">
          <a:spLocks noChangeArrowheads="1"/>
        </xdr:cNvSpPr>
      </xdr:nvSpPr>
      <xdr:spPr bwMode="auto">
        <a:xfrm>
          <a:off x="2133600" y="91630500"/>
          <a:ext cx="95250" cy="801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1400175</xdr:colOff>
      <xdr:row>611</xdr:row>
      <xdr:rowOff>0</xdr:rowOff>
    </xdr:from>
    <xdr:ext cx="95250" cy="801688"/>
    <xdr:sp macro="" textlink="">
      <xdr:nvSpPr>
        <xdr:cNvPr id="161" name="Text Box 15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 txBox="1">
          <a:spLocks noChangeArrowheads="1"/>
        </xdr:cNvSpPr>
      </xdr:nvSpPr>
      <xdr:spPr bwMode="auto">
        <a:xfrm>
          <a:off x="2133600" y="91630500"/>
          <a:ext cx="95250" cy="801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1400175</xdr:colOff>
      <xdr:row>611</xdr:row>
      <xdr:rowOff>0</xdr:rowOff>
    </xdr:from>
    <xdr:ext cx="95250" cy="801688"/>
    <xdr:sp macro="" textlink="">
      <xdr:nvSpPr>
        <xdr:cNvPr id="162" name="Text Box 15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 txBox="1">
          <a:spLocks noChangeArrowheads="1"/>
        </xdr:cNvSpPr>
      </xdr:nvSpPr>
      <xdr:spPr bwMode="auto">
        <a:xfrm>
          <a:off x="2133600" y="91630500"/>
          <a:ext cx="95250" cy="801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1400175</xdr:colOff>
      <xdr:row>611</xdr:row>
      <xdr:rowOff>0</xdr:rowOff>
    </xdr:from>
    <xdr:ext cx="95250" cy="801688"/>
    <xdr:sp macro="" textlink="">
      <xdr:nvSpPr>
        <xdr:cNvPr id="163" name="Text Box 15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 txBox="1">
          <a:spLocks noChangeArrowheads="1"/>
        </xdr:cNvSpPr>
      </xdr:nvSpPr>
      <xdr:spPr bwMode="auto">
        <a:xfrm>
          <a:off x="2133600" y="91630500"/>
          <a:ext cx="95250" cy="801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1400175</xdr:colOff>
      <xdr:row>611</xdr:row>
      <xdr:rowOff>0</xdr:rowOff>
    </xdr:from>
    <xdr:ext cx="95250" cy="801688"/>
    <xdr:sp macro="" textlink="">
      <xdr:nvSpPr>
        <xdr:cNvPr id="164" name="Text Box 15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 txBox="1">
          <a:spLocks noChangeArrowheads="1"/>
        </xdr:cNvSpPr>
      </xdr:nvSpPr>
      <xdr:spPr bwMode="auto">
        <a:xfrm>
          <a:off x="2133600" y="91630500"/>
          <a:ext cx="95250" cy="801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1400175</xdr:colOff>
      <xdr:row>611</xdr:row>
      <xdr:rowOff>0</xdr:rowOff>
    </xdr:from>
    <xdr:ext cx="95250" cy="801688"/>
    <xdr:sp macro="" textlink="">
      <xdr:nvSpPr>
        <xdr:cNvPr id="165" name="Text Box 15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 txBox="1">
          <a:spLocks noChangeArrowheads="1"/>
        </xdr:cNvSpPr>
      </xdr:nvSpPr>
      <xdr:spPr bwMode="auto">
        <a:xfrm>
          <a:off x="2133600" y="91630500"/>
          <a:ext cx="95250" cy="801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1400175</xdr:colOff>
      <xdr:row>611</xdr:row>
      <xdr:rowOff>0</xdr:rowOff>
    </xdr:from>
    <xdr:ext cx="95250" cy="801688"/>
    <xdr:sp macro="" textlink="">
      <xdr:nvSpPr>
        <xdr:cNvPr id="166" name="Text Box 15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 txBox="1">
          <a:spLocks noChangeArrowheads="1"/>
        </xdr:cNvSpPr>
      </xdr:nvSpPr>
      <xdr:spPr bwMode="auto">
        <a:xfrm>
          <a:off x="2133600" y="91630500"/>
          <a:ext cx="95250" cy="801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1400175</xdr:colOff>
      <xdr:row>611</xdr:row>
      <xdr:rowOff>0</xdr:rowOff>
    </xdr:from>
    <xdr:ext cx="95250" cy="801688"/>
    <xdr:sp macro="" textlink="">
      <xdr:nvSpPr>
        <xdr:cNvPr id="167" name="Text Box 15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 txBox="1">
          <a:spLocks noChangeArrowheads="1"/>
        </xdr:cNvSpPr>
      </xdr:nvSpPr>
      <xdr:spPr bwMode="auto">
        <a:xfrm>
          <a:off x="2133600" y="91630500"/>
          <a:ext cx="95250" cy="801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1400175</xdr:colOff>
      <xdr:row>611</xdr:row>
      <xdr:rowOff>0</xdr:rowOff>
    </xdr:from>
    <xdr:ext cx="95250" cy="801688"/>
    <xdr:sp macro="" textlink="">
      <xdr:nvSpPr>
        <xdr:cNvPr id="168" name="Text Box 15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 txBox="1">
          <a:spLocks noChangeArrowheads="1"/>
        </xdr:cNvSpPr>
      </xdr:nvSpPr>
      <xdr:spPr bwMode="auto">
        <a:xfrm>
          <a:off x="2133600" y="91630500"/>
          <a:ext cx="95250" cy="801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1400175</xdr:colOff>
      <xdr:row>611</xdr:row>
      <xdr:rowOff>0</xdr:rowOff>
    </xdr:from>
    <xdr:ext cx="95250" cy="801688"/>
    <xdr:sp macro="" textlink="">
      <xdr:nvSpPr>
        <xdr:cNvPr id="169" name="Text Box 15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 txBox="1">
          <a:spLocks noChangeArrowheads="1"/>
        </xdr:cNvSpPr>
      </xdr:nvSpPr>
      <xdr:spPr bwMode="auto">
        <a:xfrm>
          <a:off x="2133600" y="91630500"/>
          <a:ext cx="95250" cy="801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1400175</xdr:colOff>
      <xdr:row>611</xdr:row>
      <xdr:rowOff>0</xdr:rowOff>
    </xdr:from>
    <xdr:ext cx="95250" cy="801688"/>
    <xdr:sp macro="" textlink="">
      <xdr:nvSpPr>
        <xdr:cNvPr id="170" name="Text Box 15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 txBox="1">
          <a:spLocks noChangeArrowheads="1"/>
        </xdr:cNvSpPr>
      </xdr:nvSpPr>
      <xdr:spPr bwMode="auto">
        <a:xfrm>
          <a:off x="2133600" y="91630500"/>
          <a:ext cx="95250" cy="801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1400175</xdr:colOff>
      <xdr:row>645</xdr:row>
      <xdr:rowOff>0</xdr:rowOff>
    </xdr:from>
    <xdr:ext cx="95250" cy="809625"/>
    <xdr:sp macro="" textlink="">
      <xdr:nvSpPr>
        <xdr:cNvPr id="171" name="Text Box 15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 txBox="1">
          <a:spLocks noChangeArrowheads="1"/>
        </xdr:cNvSpPr>
      </xdr:nvSpPr>
      <xdr:spPr bwMode="auto">
        <a:xfrm>
          <a:off x="2133600" y="99050475"/>
          <a:ext cx="952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1400175</xdr:colOff>
      <xdr:row>645</xdr:row>
      <xdr:rowOff>0</xdr:rowOff>
    </xdr:from>
    <xdr:ext cx="95250" cy="809625"/>
    <xdr:sp macro="" textlink="">
      <xdr:nvSpPr>
        <xdr:cNvPr id="172" name="Text Box 15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 txBox="1">
          <a:spLocks noChangeArrowheads="1"/>
        </xdr:cNvSpPr>
      </xdr:nvSpPr>
      <xdr:spPr bwMode="auto">
        <a:xfrm>
          <a:off x="2133600" y="99050475"/>
          <a:ext cx="952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1</xdr:col>
      <xdr:colOff>1400175</xdr:colOff>
      <xdr:row>645</xdr:row>
      <xdr:rowOff>0</xdr:rowOff>
    </xdr:from>
    <xdr:to>
      <xdr:col>1</xdr:col>
      <xdr:colOff>1495425</xdr:colOff>
      <xdr:row>645</xdr:row>
      <xdr:rowOff>295275</xdr:rowOff>
    </xdr:to>
    <xdr:sp macro="" textlink="">
      <xdr:nvSpPr>
        <xdr:cNvPr id="173" name="Cuadro de texto 1028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 txBox="1">
          <a:spLocks noChangeArrowheads="1"/>
        </xdr:cNvSpPr>
      </xdr:nvSpPr>
      <xdr:spPr bwMode="auto">
        <a:xfrm>
          <a:off x="2133600" y="990504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1400175</xdr:colOff>
      <xdr:row>645</xdr:row>
      <xdr:rowOff>0</xdr:rowOff>
    </xdr:from>
    <xdr:ext cx="95250" cy="809625"/>
    <xdr:sp macro="" textlink="">
      <xdr:nvSpPr>
        <xdr:cNvPr id="174" name="Text Box 15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 txBox="1">
          <a:spLocks noChangeArrowheads="1"/>
        </xdr:cNvSpPr>
      </xdr:nvSpPr>
      <xdr:spPr bwMode="auto">
        <a:xfrm>
          <a:off x="2133600" y="99050475"/>
          <a:ext cx="952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1</xdr:col>
      <xdr:colOff>1400175</xdr:colOff>
      <xdr:row>645</xdr:row>
      <xdr:rowOff>0</xdr:rowOff>
    </xdr:from>
    <xdr:to>
      <xdr:col>1</xdr:col>
      <xdr:colOff>1495425</xdr:colOff>
      <xdr:row>645</xdr:row>
      <xdr:rowOff>295275</xdr:rowOff>
    </xdr:to>
    <xdr:sp macro="" textlink="">
      <xdr:nvSpPr>
        <xdr:cNvPr id="175" name="Cuadro de texto 1028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 txBox="1">
          <a:spLocks noChangeArrowheads="1"/>
        </xdr:cNvSpPr>
      </xdr:nvSpPr>
      <xdr:spPr bwMode="auto">
        <a:xfrm>
          <a:off x="2133600" y="990504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1400175</xdr:colOff>
      <xdr:row>645</xdr:row>
      <xdr:rowOff>0</xdr:rowOff>
    </xdr:from>
    <xdr:ext cx="95250" cy="809625"/>
    <xdr:sp macro="" textlink="">
      <xdr:nvSpPr>
        <xdr:cNvPr id="176" name="Text Box 15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 txBox="1">
          <a:spLocks noChangeArrowheads="1"/>
        </xdr:cNvSpPr>
      </xdr:nvSpPr>
      <xdr:spPr bwMode="auto">
        <a:xfrm>
          <a:off x="2133600" y="99050475"/>
          <a:ext cx="952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1</xdr:col>
      <xdr:colOff>1400175</xdr:colOff>
      <xdr:row>645</xdr:row>
      <xdr:rowOff>0</xdr:rowOff>
    </xdr:from>
    <xdr:to>
      <xdr:col>1</xdr:col>
      <xdr:colOff>1495425</xdr:colOff>
      <xdr:row>645</xdr:row>
      <xdr:rowOff>295275</xdr:rowOff>
    </xdr:to>
    <xdr:sp macro="" textlink="">
      <xdr:nvSpPr>
        <xdr:cNvPr id="177" name="Cuadro de texto 1028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 txBox="1">
          <a:spLocks noChangeArrowheads="1"/>
        </xdr:cNvSpPr>
      </xdr:nvSpPr>
      <xdr:spPr bwMode="auto">
        <a:xfrm>
          <a:off x="2133600" y="990504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1400175</xdr:colOff>
      <xdr:row>611</xdr:row>
      <xdr:rowOff>0</xdr:rowOff>
    </xdr:from>
    <xdr:ext cx="95250" cy="801688"/>
    <xdr:sp macro="" textlink="">
      <xdr:nvSpPr>
        <xdr:cNvPr id="178" name="Text Box 15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 txBox="1">
          <a:spLocks noChangeArrowheads="1"/>
        </xdr:cNvSpPr>
      </xdr:nvSpPr>
      <xdr:spPr bwMode="auto">
        <a:xfrm>
          <a:off x="2133600" y="91630500"/>
          <a:ext cx="95250" cy="801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1400175</xdr:colOff>
      <xdr:row>654</xdr:row>
      <xdr:rowOff>0</xdr:rowOff>
    </xdr:from>
    <xdr:ext cx="95250" cy="801688"/>
    <xdr:sp macro="" textlink="">
      <xdr:nvSpPr>
        <xdr:cNvPr id="179" name="Text Box 15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 txBox="1">
          <a:spLocks noChangeArrowheads="1"/>
        </xdr:cNvSpPr>
      </xdr:nvSpPr>
      <xdr:spPr bwMode="auto">
        <a:xfrm>
          <a:off x="2133600" y="101822250"/>
          <a:ext cx="95250" cy="801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1400175</xdr:colOff>
      <xdr:row>654</xdr:row>
      <xdr:rowOff>0</xdr:rowOff>
    </xdr:from>
    <xdr:ext cx="95250" cy="801688"/>
    <xdr:sp macro="" textlink="">
      <xdr:nvSpPr>
        <xdr:cNvPr id="180" name="Text Box 15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 txBox="1">
          <a:spLocks noChangeArrowheads="1"/>
        </xdr:cNvSpPr>
      </xdr:nvSpPr>
      <xdr:spPr bwMode="auto">
        <a:xfrm>
          <a:off x="2133600" y="101822250"/>
          <a:ext cx="95250" cy="801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1400175</xdr:colOff>
      <xdr:row>654</xdr:row>
      <xdr:rowOff>0</xdr:rowOff>
    </xdr:from>
    <xdr:ext cx="95250" cy="801688"/>
    <xdr:sp macro="" textlink="">
      <xdr:nvSpPr>
        <xdr:cNvPr id="181" name="Text Box 15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 txBox="1">
          <a:spLocks noChangeArrowheads="1"/>
        </xdr:cNvSpPr>
      </xdr:nvSpPr>
      <xdr:spPr bwMode="auto">
        <a:xfrm>
          <a:off x="2133600" y="101822250"/>
          <a:ext cx="95250" cy="801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1400175</xdr:colOff>
      <xdr:row>654</xdr:row>
      <xdr:rowOff>0</xdr:rowOff>
    </xdr:from>
    <xdr:ext cx="95250" cy="801688"/>
    <xdr:sp macro="" textlink="">
      <xdr:nvSpPr>
        <xdr:cNvPr id="182" name="Text Box 15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 txBox="1">
          <a:spLocks noChangeArrowheads="1"/>
        </xdr:cNvSpPr>
      </xdr:nvSpPr>
      <xdr:spPr bwMode="auto">
        <a:xfrm>
          <a:off x="2133600" y="101822250"/>
          <a:ext cx="95250" cy="801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1400175</xdr:colOff>
      <xdr:row>654</xdr:row>
      <xdr:rowOff>0</xdr:rowOff>
    </xdr:from>
    <xdr:ext cx="95250" cy="801688"/>
    <xdr:sp macro="" textlink="">
      <xdr:nvSpPr>
        <xdr:cNvPr id="183" name="Text Box 15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 txBox="1">
          <a:spLocks noChangeArrowheads="1"/>
        </xdr:cNvSpPr>
      </xdr:nvSpPr>
      <xdr:spPr bwMode="auto">
        <a:xfrm>
          <a:off x="2133600" y="101822250"/>
          <a:ext cx="95250" cy="801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1400175</xdr:colOff>
      <xdr:row>654</xdr:row>
      <xdr:rowOff>0</xdr:rowOff>
    </xdr:from>
    <xdr:ext cx="95250" cy="801688"/>
    <xdr:sp macro="" textlink="">
      <xdr:nvSpPr>
        <xdr:cNvPr id="184" name="Text Box 15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 txBox="1">
          <a:spLocks noChangeArrowheads="1"/>
        </xdr:cNvSpPr>
      </xdr:nvSpPr>
      <xdr:spPr bwMode="auto">
        <a:xfrm>
          <a:off x="2133600" y="101822250"/>
          <a:ext cx="95250" cy="801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1400175</xdr:colOff>
      <xdr:row>654</xdr:row>
      <xdr:rowOff>0</xdr:rowOff>
    </xdr:from>
    <xdr:ext cx="95250" cy="801688"/>
    <xdr:sp macro="" textlink="">
      <xdr:nvSpPr>
        <xdr:cNvPr id="185" name="Text Box 15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 txBox="1">
          <a:spLocks noChangeArrowheads="1"/>
        </xdr:cNvSpPr>
      </xdr:nvSpPr>
      <xdr:spPr bwMode="auto">
        <a:xfrm>
          <a:off x="2133600" y="101822250"/>
          <a:ext cx="95250" cy="801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1400175</xdr:colOff>
      <xdr:row>654</xdr:row>
      <xdr:rowOff>0</xdr:rowOff>
    </xdr:from>
    <xdr:ext cx="95250" cy="801688"/>
    <xdr:sp macro="" textlink="">
      <xdr:nvSpPr>
        <xdr:cNvPr id="186" name="Text Box 1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 txBox="1">
          <a:spLocks noChangeArrowheads="1"/>
        </xdr:cNvSpPr>
      </xdr:nvSpPr>
      <xdr:spPr bwMode="auto">
        <a:xfrm>
          <a:off x="2133600" y="101822250"/>
          <a:ext cx="95250" cy="801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1400175</xdr:colOff>
      <xdr:row>654</xdr:row>
      <xdr:rowOff>0</xdr:rowOff>
    </xdr:from>
    <xdr:ext cx="95250" cy="801688"/>
    <xdr:sp macro="" textlink="">
      <xdr:nvSpPr>
        <xdr:cNvPr id="187" name="Text Box 15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 txBox="1">
          <a:spLocks noChangeArrowheads="1"/>
        </xdr:cNvSpPr>
      </xdr:nvSpPr>
      <xdr:spPr bwMode="auto">
        <a:xfrm>
          <a:off x="2133600" y="101822250"/>
          <a:ext cx="95250" cy="801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1400175</xdr:colOff>
      <xdr:row>654</xdr:row>
      <xdr:rowOff>0</xdr:rowOff>
    </xdr:from>
    <xdr:ext cx="95250" cy="801688"/>
    <xdr:sp macro="" textlink="">
      <xdr:nvSpPr>
        <xdr:cNvPr id="188" name="Text Box 15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 txBox="1">
          <a:spLocks noChangeArrowheads="1"/>
        </xdr:cNvSpPr>
      </xdr:nvSpPr>
      <xdr:spPr bwMode="auto">
        <a:xfrm>
          <a:off x="2133600" y="101822250"/>
          <a:ext cx="95250" cy="801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1400175</xdr:colOff>
      <xdr:row>654</xdr:row>
      <xdr:rowOff>0</xdr:rowOff>
    </xdr:from>
    <xdr:ext cx="95250" cy="801688"/>
    <xdr:sp macro="" textlink="">
      <xdr:nvSpPr>
        <xdr:cNvPr id="189" name="Text Box 15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 txBox="1">
          <a:spLocks noChangeArrowheads="1"/>
        </xdr:cNvSpPr>
      </xdr:nvSpPr>
      <xdr:spPr bwMode="auto">
        <a:xfrm>
          <a:off x="2133600" y="101822250"/>
          <a:ext cx="95250" cy="801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1400175</xdr:colOff>
      <xdr:row>654</xdr:row>
      <xdr:rowOff>0</xdr:rowOff>
    </xdr:from>
    <xdr:ext cx="95250" cy="801688"/>
    <xdr:sp macro="" textlink="">
      <xdr:nvSpPr>
        <xdr:cNvPr id="190" name="Text Box 15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 txBox="1">
          <a:spLocks noChangeArrowheads="1"/>
        </xdr:cNvSpPr>
      </xdr:nvSpPr>
      <xdr:spPr bwMode="auto">
        <a:xfrm>
          <a:off x="2133600" y="101822250"/>
          <a:ext cx="95250" cy="801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1400175</xdr:colOff>
      <xdr:row>691</xdr:row>
      <xdr:rowOff>0</xdr:rowOff>
    </xdr:from>
    <xdr:ext cx="95250" cy="809625"/>
    <xdr:sp macro="" textlink="">
      <xdr:nvSpPr>
        <xdr:cNvPr id="191" name="Text Box 15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 txBox="1">
          <a:spLocks noChangeArrowheads="1"/>
        </xdr:cNvSpPr>
      </xdr:nvSpPr>
      <xdr:spPr bwMode="auto">
        <a:xfrm>
          <a:off x="2133600" y="109994700"/>
          <a:ext cx="952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1400175</xdr:colOff>
      <xdr:row>691</xdr:row>
      <xdr:rowOff>0</xdr:rowOff>
    </xdr:from>
    <xdr:ext cx="95250" cy="809625"/>
    <xdr:sp macro="" textlink="">
      <xdr:nvSpPr>
        <xdr:cNvPr id="192" name="Text Box 15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 txBox="1">
          <a:spLocks noChangeArrowheads="1"/>
        </xdr:cNvSpPr>
      </xdr:nvSpPr>
      <xdr:spPr bwMode="auto">
        <a:xfrm>
          <a:off x="2133600" y="109994700"/>
          <a:ext cx="952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1</xdr:col>
      <xdr:colOff>1400175</xdr:colOff>
      <xdr:row>691</xdr:row>
      <xdr:rowOff>0</xdr:rowOff>
    </xdr:from>
    <xdr:to>
      <xdr:col>1</xdr:col>
      <xdr:colOff>1495425</xdr:colOff>
      <xdr:row>691</xdr:row>
      <xdr:rowOff>295275</xdr:rowOff>
    </xdr:to>
    <xdr:sp macro="" textlink="">
      <xdr:nvSpPr>
        <xdr:cNvPr id="193" name="Cuadro de texto 1028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 txBox="1">
          <a:spLocks noChangeArrowheads="1"/>
        </xdr:cNvSpPr>
      </xdr:nvSpPr>
      <xdr:spPr bwMode="auto">
        <a:xfrm>
          <a:off x="2133600" y="1099947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1400175</xdr:colOff>
      <xdr:row>691</xdr:row>
      <xdr:rowOff>0</xdr:rowOff>
    </xdr:from>
    <xdr:ext cx="95250" cy="809625"/>
    <xdr:sp macro="" textlink="">
      <xdr:nvSpPr>
        <xdr:cNvPr id="194" name="Text Box 15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 txBox="1">
          <a:spLocks noChangeArrowheads="1"/>
        </xdr:cNvSpPr>
      </xdr:nvSpPr>
      <xdr:spPr bwMode="auto">
        <a:xfrm>
          <a:off x="2133600" y="109994700"/>
          <a:ext cx="952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1</xdr:col>
      <xdr:colOff>1400175</xdr:colOff>
      <xdr:row>691</xdr:row>
      <xdr:rowOff>0</xdr:rowOff>
    </xdr:from>
    <xdr:to>
      <xdr:col>1</xdr:col>
      <xdr:colOff>1495425</xdr:colOff>
      <xdr:row>691</xdr:row>
      <xdr:rowOff>295275</xdr:rowOff>
    </xdr:to>
    <xdr:sp macro="" textlink="">
      <xdr:nvSpPr>
        <xdr:cNvPr id="195" name="Cuadro de texto 1028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 txBox="1">
          <a:spLocks noChangeArrowheads="1"/>
        </xdr:cNvSpPr>
      </xdr:nvSpPr>
      <xdr:spPr bwMode="auto">
        <a:xfrm>
          <a:off x="2133600" y="1099947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1400175</xdr:colOff>
      <xdr:row>691</xdr:row>
      <xdr:rowOff>0</xdr:rowOff>
    </xdr:from>
    <xdr:ext cx="95250" cy="809625"/>
    <xdr:sp macro="" textlink="">
      <xdr:nvSpPr>
        <xdr:cNvPr id="196" name="Text Box 15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 txBox="1">
          <a:spLocks noChangeArrowheads="1"/>
        </xdr:cNvSpPr>
      </xdr:nvSpPr>
      <xdr:spPr bwMode="auto">
        <a:xfrm>
          <a:off x="2133600" y="109994700"/>
          <a:ext cx="952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1</xdr:col>
      <xdr:colOff>1400175</xdr:colOff>
      <xdr:row>691</xdr:row>
      <xdr:rowOff>0</xdr:rowOff>
    </xdr:from>
    <xdr:to>
      <xdr:col>1</xdr:col>
      <xdr:colOff>1495425</xdr:colOff>
      <xdr:row>691</xdr:row>
      <xdr:rowOff>295275</xdr:rowOff>
    </xdr:to>
    <xdr:sp macro="" textlink="">
      <xdr:nvSpPr>
        <xdr:cNvPr id="197" name="Cuadro de texto 1028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 txBox="1">
          <a:spLocks noChangeArrowheads="1"/>
        </xdr:cNvSpPr>
      </xdr:nvSpPr>
      <xdr:spPr bwMode="auto">
        <a:xfrm>
          <a:off x="2133600" y="1099947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1400175</xdr:colOff>
      <xdr:row>557</xdr:row>
      <xdr:rowOff>0</xdr:rowOff>
    </xdr:from>
    <xdr:ext cx="95250" cy="801687"/>
    <xdr:sp macro="" textlink="">
      <xdr:nvSpPr>
        <xdr:cNvPr id="198" name="Text Box 15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 txBox="1">
          <a:spLocks noChangeArrowheads="1"/>
        </xdr:cNvSpPr>
      </xdr:nvSpPr>
      <xdr:spPr bwMode="auto">
        <a:xfrm>
          <a:off x="2133600" y="79047975"/>
          <a:ext cx="95250" cy="801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1400175</xdr:colOff>
      <xdr:row>557</xdr:row>
      <xdr:rowOff>0</xdr:rowOff>
    </xdr:from>
    <xdr:ext cx="95250" cy="801687"/>
    <xdr:sp macro="" textlink="">
      <xdr:nvSpPr>
        <xdr:cNvPr id="199" name="Text Box 15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 txBox="1">
          <a:spLocks noChangeArrowheads="1"/>
        </xdr:cNvSpPr>
      </xdr:nvSpPr>
      <xdr:spPr bwMode="auto">
        <a:xfrm>
          <a:off x="2133600" y="79047975"/>
          <a:ext cx="95250" cy="801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1400175</xdr:colOff>
      <xdr:row>557</xdr:row>
      <xdr:rowOff>0</xdr:rowOff>
    </xdr:from>
    <xdr:ext cx="95250" cy="801687"/>
    <xdr:sp macro="" textlink="">
      <xdr:nvSpPr>
        <xdr:cNvPr id="200" name="Text Box 15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 txBox="1">
          <a:spLocks noChangeArrowheads="1"/>
        </xdr:cNvSpPr>
      </xdr:nvSpPr>
      <xdr:spPr bwMode="auto">
        <a:xfrm>
          <a:off x="2133600" y="79047975"/>
          <a:ext cx="95250" cy="801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ntrolproyecto\FORTUNA%20(E)\backup\DATOS\Zona4-B\Monte%20Plata\Ac.%20Las%20Guazumas%20Parte%20A-ING.%20INOCENCIO%20GUZMAN%20PEREZ\CUB0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vita\c\backup%20costos%2003\RECLAMACIONES%202005\ZONA%20II\Documents%20and%20Settings\CLAUDIA\Mis%20documentos\TRABAJO%20CLAUDIA\Garibaldy%20Bautista%20(actualizaciones)\analisis%20el%20pino%20junumuc&#250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BRIAN\D\My%20Documents\Documentos%20En%20Uso\Resort%20Bahia%20Estela%20Caribe\My%20Documents\Brian's%20Documents\RESIDENCIAL%20APARTAMENTOS\ROMANA%20DEL%20OESTE\Plaza%20Columbus\WINPROJ\Cespedes\Fiesta\Fiesta%20Area%20de%20Espectaculos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microsoft.com/office/2006/relationships/xlExternalLinkPath/xlStartup" Target="PROYECTO%20PUCMM/BASE%20DATOS%20PARA%20ANALISIS/BASE%20DATOS2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b-02\D\Documents%20and%20Settings\FRED\Mis%20documentos\ARCHIVOS%20PERSONALES\FRED\FRANCISCO\PRESUPUESTO%20MELLIZAS_2_NIVELES_2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rian\c\Mis%20Documentos\Mis%20archivos%20recibidos\VillaVinicioCastillo(1)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BRIAN\D\My%20Documents\Documentos%20En%20Uso\Escuelas%20Publicas\Escuelas%20Armenteros%20Tony%20Hernandez\LOLIN%20NAVE%20PTA%20CANA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b-02\D\PROYECTO%20TERMINACION%20SOFTBALL%20COJPD\CUBICACION\TRABAJOS\Transfer\Costos\Proyectos\Galerias\presup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IS%20DOCUMENTOS\PROYECTO%20TERMINACION%20SOFTBALL%20COJPD\PRESUPUESTO%20MODIFICADO\PRESUPUESTO_FEDOSA_14NOV2005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PS-FS-05\Docs_Compartidos$\Ingenieria\Evaluacion%20y%20Costo\Documentos%20Compartidos%20Evaluacion%20y%20Costo\PASCACIO%20POLANCO\2022\ZONA%20III\Saman&#225;\Ampliaci&#243;n%20Ac.%20M&#250;ltiple%20S&#225;nchez\ESTIMADO%20COSTOS%20SANCHEZ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LAS%20GUARANAS%20FINAL2\Documents%20and%20Settings\dell2\Escritorio\Mis%20documentos\presupuestos%202006\85-06%20Reh.%20y%20Ampl.%20Ac.%20Imbert%20(2da.%20alternativa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RIAN\C\BASE%20DATOS%20PARA%20ANALISIS\BASE%20DATOS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PS-FS-05\Docs_Compartidos$\CARPETA%20MEYVER%20PUJOLS\CASETAS%20DE%20CLORO\PROYECTO\IMBERT_PEAD_21abr0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2.158\pc%20elvita\Documents%20and%20Settings\Costos_01\Desktop\LOMA%20CABRRERA\MOD.%20223-09%20TRABAJOS%20faltantes%20AC.%20LOMA%20DE%20CABRERA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CLAUDIA\Mis%20documentos\TRABAJO%20CLAUDIA\analisis%20seopc\Copia%20de%20Analisis%20PARA%20PRESUPUESTO%20OBRAS%20PUBLICA%20df%20enero%202004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stos01\Mis%20Documentos%20(Costos)\ADDENDAS%20ABRIL%202004\143-04%20%20ADDENDA%20NO.%201%20AC.%20%20EL%20LIMON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b-02\D\PROYECTO%20TERMINACION%20SOFTBALL%20COJPD\CUBICACION\CUBICACION-NUEVA-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CLAUDIA\Mis%20documentos\TRABAJO%20CLAUDIA\Garibaldy%20Bautista%20(actualizaciones)\analisis%20el%20pino%20junumuc&#25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"/>
      <sheetName val="CUB02"/>
      <sheetName val="Módulo1"/>
    </sheetNames>
    <sheetDataSet>
      <sheetData sheetId="0"/>
      <sheetData sheetId="1">
        <row r="1">
          <cell r="U1" t="str">
            <v>/OFHYQQ~</v>
          </cell>
          <cell r="W1" t="str">
            <v>/OFHYQQ~</v>
          </cell>
        </row>
        <row r="2">
          <cell r="U2" t="str">
            <v>/PBA15..N96~</v>
          </cell>
          <cell r="W2" t="str">
            <v>/PBA15..N96~</v>
          </cell>
        </row>
        <row r="3">
          <cell r="U3" t="str">
            <v>HTA1..N14~</v>
          </cell>
          <cell r="W3" t="str">
            <v>HTA1..N14~</v>
          </cell>
        </row>
        <row r="4">
          <cell r="U4" t="str">
            <v>LH{ESC}FECHA DE IMP.@|PAG. -#-~Q</v>
          </cell>
          <cell r="W4" t="str">
            <v>LH{ESC}FECHA DE IMP.@|PAG. -#-~Q</v>
          </cell>
        </row>
        <row r="5">
          <cell r="U5" t="str">
            <v>AA</v>
          </cell>
          <cell r="W5" t="str">
            <v>AA</v>
          </cell>
        </row>
        <row r="6">
          <cell r="S6" t="str">
            <v>{goto}G15~</v>
          </cell>
          <cell r="U6" t="str">
            <v>C2~</v>
          </cell>
          <cell r="W6" t="str">
            <v>C1~</v>
          </cell>
        </row>
        <row r="7">
          <cell r="U7" t="str">
            <v>S</v>
          </cell>
          <cell r="W7" t="str">
            <v>S</v>
          </cell>
        </row>
        <row r="8">
          <cell r="U8" t="str">
            <v>Q</v>
          </cell>
          <cell r="W8" t="str">
            <v>Q</v>
          </cell>
        </row>
        <row r="11">
          <cell r="U11" t="str">
            <v>/PBA98..N132~</v>
          </cell>
          <cell r="W11" t="str">
            <v>/PBA98..N132~</v>
          </cell>
        </row>
        <row r="12">
          <cell r="U12" t="str">
            <v>HTA1..M11~</v>
          </cell>
          <cell r="W12" t="str">
            <v>HTA1..M11~</v>
          </cell>
        </row>
        <row r="13">
          <cell r="U13" t="str">
            <v>LH{ESC}FECHA DE IMP.@|PAG. -5-~Q</v>
          </cell>
          <cell r="W13" t="str">
            <v>LH{ESC}FECHA DE IMP.@|PAG. -5-~Q</v>
          </cell>
        </row>
        <row r="14">
          <cell r="U14" t="str">
            <v>AA</v>
          </cell>
          <cell r="W14" t="str">
            <v>AF</v>
          </cell>
        </row>
        <row r="15">
          <cell r="U15" t="str">
            <v>C2~</v>
          </cell>
          <cell r="W15" t="str">
            <v>AA</v>
          </cell>
        </row>
        <row r="16">
          <cell r="U16" t="str">
            <v>S</v>
          </cell>
          <cell r="W16" t="str">
            <v>C1~</v>
          </cell>
        </row>
        <row r="17">
          <cell r="U17" t="str">
            <v>Q</v>
          </cell>
          <cell r="W17" t="str">
            <v>S</v>
          </cell>
        </row>
        <row r="18">
          <cell r="W18" t="str">
            <v>AF</v>
          </cell>
        </row>
        <row r="244">
          <cell r="W244" t="str">
            <v>Q</v>
          </cell>
        </row>
        <row r="378">
          <cell r="S378" t="str">
            <v>ING. LEANDRO JIMENEZ</v>
          </cell>
          <cell r="U378" t="str">
            <v>ARQ. ESTHER REYES</v>
          </cell>
        </row>
        <row r="379">
          <cell r="S379" t="str">
            <v>ING. MANUEL FELIZ</v>
          </cell>
          <cell r="U379" t="str">
            <v>ING. JOSELINE ACOSTA</v>
          </cell>
        </row>
        <row r="380">
          <cell r="S380" t="str">
            <v>ING. PEDRO MENDOZA REGALADO</v>
          </cell>
          <cell r="U380" t="str">
            <v>ING. EMILIANO MARTINEZ</v>
          </cell>
        </row>
        <row r="381">
          <cell r="S381" t="str">
            <v>ING. IGNACIO SORIANO III-B</v>
          </cell>
          <cell r="U381" t="str">
            <v>AUX. ING. YDELKY AMARANTE</v>
          </cell>
        </row>
        <row r="382">
          <cell r="S382" t="str">
            <v>ING. JUAN RAMON CRUZ</v>
          </cell>
          <cell r="U382" t="str">
            <v>ING. AMELIA SILVERIO</v>
          </cell>
        </row>
        <row r="383">
          <cell r="S383" t="str">
            <v>ING. JESUS DANIEL</v>
          </cell>
          <cell r="U383" t="str">
            <v>ING. MINERVA CABRERA</v>
          </cell>
        </row>
        <row r="384">
          <cell r="S384" t="str">
            <v>ING. LUIS RAMIREZ</v>
          </cell>
          <cell r="U384" t="str">
            <v>ARQ. IRIS CUETO</v>
          </cell>
        </row>
        <row r="385">
          <cell r="S385" t="str">
            <v>ING. GUILLERMO JIMENEZ</v>
          </cell>
          <cell r="U385" t="str">
            <v>ING. ZAIDA MAURICIO</v>
          </cell>
        </row>
        <row r="386">
          <cell r="S386" t="str">
            <v>ING. RAMON CRUZ</v>
          </cell>
          <cell r="U386" t="str">
            <v>ING. FELIX PEREZ</v>
          </cell>
        </row>
        <row r="387">
          <cell r="S387" t="str">
            <v>ING. PEDRO  MARTE</v>
          </cell>
          <cell r="U387" t="str">
            <v>ING. MARCOS PANIAGUA</v>
          </cell>
        </row>
        <row r="388">
          <cell r="S388" t="str">
            <v>ING. ROMAN RAMIREZ</v>
          </cell>
          <cell r="U388" t="str">
            <v>ING. DARWIN MEDOS</v>
          </cell>
        </row>
        <row r="389">
          <cell r="S389" t="str">
            <v>ING. VIRGILIO SANTANA</v>
          </cell>
          <cell r="U389" t="str">
            <v>ING. VILMA ALVAREZ</v>
          </cell>
        </row>
        <row r="390">
          <cell r="S390" t="str">
            <v>ING.  FEDERICO TERRERO</v>
          </cell>
          <cell r="U390" t="str">
            <v>ING. WENDYS NOVAS</v>
          </cell>
        </row>
        <row r="391">
          <cell r="S391" t="str">
            <v>ING. CIRIACO LOPEZ</v>
          </cell>
          <cell r="U391" t="str">
            <v>ING. KATHERYS CRUZ</v>
          </cell>
        </row>
      </sheetData>
      <sheetData sheetId="2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</sheetNames>
    <sheetDataSet>
      <sheetData sheetId="0">
        <row r="9">
          <cell r="C9">
            <v>1525</v>
          </cell>
        </row>
      </sheetData>
      <sheetData sheetId="1"/>
      <sheetData sheetId="2"/>
      <sheetData sheetId="3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"/>
      <sheetName val="EJERCICIO"/>
      <sheetName val="MACHOTE"/>
      <sheetName val="Mov. tierra"/>
      <sheetName val="H.A."/>
      <sheetName val="Cuantia de Acero"/>
      <sheetName val="Muros y Term"/>
      <sheetName val="Ventanas"/>
      <sheetName val="techos"/>
      <sheetName val="pis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NTAS"/>
      <sheetName val="TERMINACION DE SUPERFICIE"/>
      <sheetName val="ANALISIS"/>
      <sheetName val="Pisos marmol y Ceram.laticrete"/>
      <sheetName val="ANALISIS DE COSTOS"/>
      <sheetName val="REVESTIMIENTOS"/>
      <sheetName val="techos"/>
      <sheetName val="Sheet1"/>
      <sheetName val="PISO VIBRAZO GRIS"/>
      <sheetName val="GROUTING"/>
      <sheetName val="MORTEROS"/>
      <sheetName val="PISOS"/>
      <sheetName val="REFERENCIAS"/>
      <sheetName val="LISTADO INSUMOS DEL 2000"/>
      <sheetName val="HORMIGON ARMADO, ZAPATA"/>
      <sheetName val="PINTURA"/>
      <sheetName val="TECHO2"/>
      <sheetName val="ADOQUINES"/>
      <sheetName val="Presupuesto @ 1-10-02"/>
      <sheetName val="Mediciones @ 10-9-02"/>
      <sheetName val="Cotizaciones"/>
      <sheetName val="M.O. Plomería (2)"/>
      <sheetName val="Piezas Plomería (2)"/>
      <sheetName val="Mediciones"/>
      <sheetName val="Análisis Complementarios"/>
      <sheetName val="Bloques"/>
      <sheetName val="Otros"/>
      <sheetName val="Pisos &amp; Revestimientos"/>
      <sheetName val="Vigas"/>
      <sheetName val="Cuantía Acero"/>
      <sheetName val="Cotización Acero"/>
      <sheetName val="Cotizaciones Diversas"/>
      <sheetName val="M.O. Plomería"/>
      <sheetName val="Piezas Plomería"/>
      <sheetName val="Insumos"/>
      <sheetName val="M.O."/>
      <sheetName val="Ponderación"/>
      <sheetName val="Hoja Resumen"/>
      <sheetName val="Apto. #1202"/>
      <sheetName val="Apto. #1203"/>
      <sheetName val="Pisos Terraza Penthou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29">
          <cell r="I29">
            <v>277.11900900900901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"/>
      <sheetName val="SALARIOS"/>
      <sheetName val="M.O."/>
      <sheetName val="HORM. Y MORTEROS."/>
      <sheetName val="ANALISIS FRED"/>
      <sheetName val="ANALISIS"/>
      <sheetName val="Ana.MELLIZAS"/>
      <sheetName val="PRES_BNP"/>
      <sheetName val="PRES_1erNivel"/>
      <sheetName val="PRES_2doNivel"/>
      <sheetName val="Pres_InstSanit."/>
      <sheetName val="Pres_InstElect."/>
      <sheetName val="RESUMEN"/>
      <sheetName val="LISTADO INSUMOS DEL 2000"/>
      <sheetName val="COSTO INDIRECTO"/>
      <sheetName val="OPERADORES EQUIPOS"/>
      <sheetName val="Listado Equipos a utilizar"/>
      <sheetName val="Insumos"/>
      <sheetName val="Analisis Unit. "/>
      <sheetName val="Cargas Sociales"/>
      <sheetName val="EQUIPOS"/>
      <sheetName val="M_O_"/>
      <sheetName val="HORM__Y_MORTEROS_"/>
      <sheetName val="ANALISIS_FRED"/>
      <sheetName val="Ana_MELLIZAS"/>
      <sheetName val="Pres_InstSanit_"/>
      <sheetName val="Pres_InstElect_"/>
      <sheetName val="Listado_Equipos_a_utilizar"/>
      <sheetName val="COSTO_INDIRECTO"/>
      <sheetName val="OPERADORES_EQUIPOS"/>
      <sheetName val="LISTADO_INSUMOS_DEL_2000"/>
      <sheetName val="Analisis_Unit__"/>
      <sheetName val="Cargas_Sociales"/>
      <sheetName val="M_O_1"/>
      <sheetName val="HORM__Y_MORTEROS_1"/>
      <sheetName val="ANALISIS_FRED1"/>
      <sheetName val="Ana_MELLIZAS1"/>
      <sheetName val="Pres_InstSanit_1"/>
      <sheetName val="Pres_InstElect_1"/>
      <sheetName val="Listado_Equipos_a_utilizar1"/>
      <sheetName val="COSTO_INDIRECTO1"/>
      <sheetName val="OPERADORES_EQUIPOS1"/>
      <sheetName val="LISTADO_INSUMOS_DEL_20001"/>
      <sheetName val="Analisis_Unit__1"/>
      <sheetName val="Cargas_Sociales1"/>
      <sheetName val="M_O_2"/>
      <sheetName val="HORM__Y_MORTEROS_2"/>
      <sheetName val="ANALISIS_FRED2"/>
      <sheetName val="Ana_MELLIZAS2"/>
      <sheetName val="Pres_InstSanit_2"/>
      <sheetName val="Pres_InstElect_2"/>
      <sheetName val="Listado_Equipos_a_utilizar2"/>
      <sheetName val="COSTO_INDIRECTO2"/>
      <sheetName val="OPERADORES_EQUIPOS2"/>
      <sheetName val="LISTADO_INSUMOS_DEL_20002"/>
      <sheetName val="Analisis_Unit__2"/>
      <sheetName val="Cargas_Sociales2"/>
      <sheetName val="M_O_3"/>
      <sheetName val="HORM__Y_MORTEROS_3"/>
      <sheetName val="ANALISIS_FRED3"/>
      <sheetName val="Ana_MELLIZAS3"/>
      <sheetName val="Pres_InstSanit_3"/>
      <sheetName val="Pres_InstElect_3"/>
      <sheetName val="Listado_Equipos_a_utilizar3"/>
      <sheetName val="COSTO_INDIRECTO3"/>
      <sheetName val="OPERADORES_EQUIPOS3"/>
      <sheetName val="LISTADO_INSUMOS_DEL_20003"/>
      <sheetName val="Analisis_Unit__3"/>
      <sheetName val="Cargas_Sociales3"/>
      <sheetName val="qqVgas"/>
      <sheetName val="MATERIALES"/>
      <sheetName val="OBRAMANO"/>
      <sheetName val="ANALISIS H-A "/>
      <sheetName val="Jornal"/>
      <sheetName val="Unified Pagos- factura_rep.txt"/>
      <sheetName val="M_O_4"/>
      <sheetName val="HORM__Y_MORTEROS_4"/>
      <sheetName val="ANALISIS_FRED4"/>
      <sheetName val="Ana_MELLIZAS4"/>
      <sheetName val="Pres_InstSanit_4"/>
      <sheetName val="Pres_InstElect_4"/>
      <sheetName val="Listado_Equipos_a_utilizar4"/>
      <sheetName val="COSTO_INDIRECTO4"/>
      <sheetName val="OPERADORES_EQUIPOS4"/>
      <sheetName val="LISTADO_INSUMOS_DEL_20004"/>
      <sheetName val="Analisis_Unit__4"/>
      <sheetName val="Cargas_Sociales4"/>
      <sheetName val="M_O_5"/>
      <sheetName val="HORM__Y_MORTEROS_5"/>
      <sheetName val="ANALISIS_FRED5"/>
      <sheetName val="Ana_MELLIZAS5"/>
      <sheetName val="Pres_InstSanit_5"/>
      <sheetName val="Pres_InstElect_5"/>
      <sheetName val="Listado_Equipos_a_utilizar5"/>
      <sheetName val="COSTO_INDIRECTO5"/>
      <sheetName val="OPERADORES_EQUIPOS5"/>
      <sheetName val="LISTADO_INSUMOS_DEL_20005"/>
      <sheetName val="Analisis_Unit__5"/>
      <sheetName val="Cargas_Sociales5"/>
      <sheetName val="INSUMO"/>
      <sheetName val="MANO DE OBRA"/>
      <sheetName val="Insumos materiales"/>
      <sheetName val="Costos Mano de Obra"/>
      <sheetName val="Ana. Horm mexc mort"/>
    </sheetNames>
    <sheetDataSet>
      <sheetData sheetId="0" refreshError="1">
        <row r="767">
          <cell r="D767">
            <v>20</v>
          </cell>
        </row>
        <row r="770">
          <cell r="D770">
            <v>45.14</v>
          </cell>
        </row>
      </sheetData>
      <sheetData sheetId="1" refreshError="1">
        <row r="10">
          <cell r="C10">
            <v>350</v>
          </cell>
        </row>
      </sheetData>
      <sheetData sheetId="2" refreshError="1"/>
      <sheetData sheetId="3" refreshError="1">
        <row r="10">
          <cell r="C10">
            <v>350</v>
          </cell>
        </row>
        <row r="212">
          <cell r="H212">
            <v>2563.4295469815961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>
        <row r="212">
          <cell r="H212">
            <v>2563.4295469815961</v>
          </cell>
        </row>
      </sheetData>
      <sheetData sheetId="22">
        <row r="212">
          <cell r="H212">
            <v>2563.4295469815961</v>
          </cell>
        </row>
      </sheetData>
      <sheetData sheetId="23">
        <row r="212">
          <cell r="H212">
            <v>2563.4295469815961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>
        <row r="212">
          <cell r="H212">
            <v>2563.4295469815961</v>
          </cell>
        </row>
      </sheetData>
      <sheetData sheetId="34">
        <row r="212">
          <cell r="H212">
            <v>2563.4295469815961</v>
          </cell>
        </row>
      </sheetData>
      <sheetData sheetId="35">
        <row r="212">
          <cell r="H212">
            <v>2563.4295469815961</v>
          </cell>
        </row>
      </sheetData>
      <sheetData sheetId="36"/>
      <sheetData sheetId="37"/>
      <sheetData sheetId="38"/>
      <sheetData sheetId="39"/>
      <sheetData sheetId="40"/>
      <sheetData sheetId="41"/>
      <sheetData sheetId="42">
        <row r="212">
          <cell r="H212">
            <v>2563.4295469815961</v>
          </cell>
        </row>
      </sheetData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 refreshError="1"/>
      <sheetData sheetId="71" refreshError="1"/>
      <sheetData sheetId="72" refreshError="1"/>
      <sheetData sheetId="73" refreshError="1"/>
      <sheetData sheetId="74">
        <row r="10">
          <cell r="C10">
            <v>43335</v>
          </cell>
        </row>
      </sheetData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 refreshError="1"/>
      <sheetData sheetId="100" refreshError="1"/>
      <sheetData sheetId="101" refreshError="1"/>
      <sheetData sheetId="102" refreshError="1"/>
      <sheetData sheetId="103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Villa"/>
      <sheetName val="Terraza"/>
      <sheetName val="Marquesina"/>
      <sheetName val="Gazebo"/>
      <sheetName val="Piscina &amp; Jacuzzi"/>
      <sheetName val="Insumos"/>
      <sheetName val="Cotizaciones"/>
      <sheetName val="M.O."/>
      <sheetName val="ATC"/>
      <sheetName val="Mediciones 1er Nivel"/>
      <sheetName val="Mediciones 2do Nivel"/>
      <sheetName val="Mediciones Terraza"/>
      <sheetName val="Mediciones Marquesinas"/>
      <sheetName val="Mediciones Gazebo"/>
      <sheetName val="Mediciones Piscina"/>
      <sheetName val="Albañilería"/>
      <sheetName val="Bloques"/>
      <sheetName val="Columnas"/>
      <sheetName val="Losas"/>
      <sheetName val="Materiales &amp; Tranporte"/>
      <sheetName val="Muros"/>
      <sheetName val="Otros"/>
      <sheetName val="Pisos &amp; Revestimientos"/>
      <sheetName val="Vigas"/>
      <sheetName val="Zapatas"/>
      <sheetName val="Cuantía Acero"/>
      <sheetName val="Cotización Acero"/>
      <sheetName val="IS Villa"/>
      <sheetName val="IS Gazebo"/>
      <sheetName val="I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ALUZINC"/>
      <sheetName val="ANALISIS ACERO"/>
      <sheetName val="propuesta"/>
      <sheetName val="peso"/>
      <sheetName val="Insumos"/>
      <sheetName val="MANO DE OBRA"/>
      <sheetName val="ANALISIS_ALUZINC"/>
      <sheetName val="ANALISIS_ACERO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/>
      <sheetData sheetId="7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"/>
      <sheetName val="PBlanco"/>
      <sheetName val="Sheet2"/>
      <sheetName val="POriginal"/>
      <sheetName val="PActualizado"/>
      <sheetName val="Comparación"/>
      <sheetName val="Gastos Generales"/>
      <sheetName val="Cub. 01"/>
      <sheetName val="Adicional"/>
      <sheetName val="Analisis Costo"/>
      <sheetName val="FCC-005 ANDAMIOS"/>
      <sheetName val="FCC-002 ACERO"/>
      <sheetName val="FCC-004 CALZOS"/>
      <sheetName val="med.mov.de tierras"/>
      <sheetName val="Materiales"/>
      <sheetName val="Trabajos Generales"/>
      <sheetName val="ANALPRECIO"/>
      <sheetName val="Labor FD1"/>
      <sheetName val="Meses"/>
      <sheetName val="MO"/>
      <sheetName val="Salarios"/>
      <sheetName val="Gastos_Generales"/>
      <sheetName val="Cub__01"/>
      <sheetName val="Analisis_Costo"/>
      <sheetName val="Senalizacion"/>
      <sheetName val="PRESUPUESTO"/>
      <sheetName val="peso"/>
      <sheetName val="Sheet1"/>
      <sheetName val="Sheet3"/>
      <sheetName val="presup."/>
      <sheetName val="Materiales y Precios"/>
      <sheetName val="Gastos_Generales1"/>
      <sheetName val="Cub__011"/>
      <sheetName val="Analisis_Costo1"/>
      <sheetName val="FCC-005_ANDAMIOS"/>
      <sheetName val="FCC-002_ACERO"/>
      <sheetName val="FCC-004_CALZOS"/>
      <sheetName val="Trabajos_Generales"/>
      <sheetName val="med_mov_de_tierras"/>
      <sheetName val="Labor_FD1"/>
      <sheetName val="presup_"/>
      <sheetName val="Gastos_Generales2"/>
      <sheetName val="Cub__012"/>
      <sheetName val="Analisis_Costo2"/>
      <sheetName val="FCC-005_ANDAMIOS1"/>
      <sheetName val="FCC-002_ACERO1"/>
      <sheetName val="FCC-004_CALZOS1"/>
      <sheetName val="Trabajos_Generales1"/>
      <sheetName val="med_mov_de_tierras1"/>
      <sheetName val="Labor_FD11"/>
      <sheetName val="presup_1"/>
      <sheetName val="Gastos_Generales3"/>
      <sheetName val="Cub__013"/>
      <sheetName val="Analisis_Costo3"/>
      <sheetName val="FCC-005_ANDAMIOS2"/>
      <sheetName val="FCC-002_ACERO2"/>
      <sheetName val="FCC-004_CALZOS2"/>
      <sheetName val="Trabajos_Generales2"/>
      <sheetName val="med_mov_de_tierras2"/>
      <sheetName val="Labor_FD12"/>
      <sheetName val="presup_2"/>
      <sheetName val="Gastos_Generales4"/>
      <sheetName val="Cub__014"/>
      <sheetName val="Analisis_Costo4"/>
      <sheetName val="FCC-005_ANDAMIOS3"/>
      <sheetName val="FCC-002_ACERO3"/>
      <sheetName val="FCC-004_CALZOS3"/>
      <sheetName val="Trabajos_Generales3"/>
      <sheetName val="med_mov_de_tierras3"/>
      <sheetName val="Labor_FD13"/>
      <sheetName val="presup_3"/>
      <sheetName val="Insumos"/>
      <sheetName val="electrico"/>
      <sheetName val="anal term"/>
      <sheetName val="Ana-Sanit."/>
      <sheetName val="Anal. horm."/>
      <sheetName val="Mat"/>
      <sheetName val="MANO DE OBRA"/>
      <sheetName val="MANT.TRANSITO"/>
      <sheetName val="LISTAS DESP"/>
      <sheetName val="Gastos_Generales5"/>
      <sheetName val="Cub__015"/>
      <sheetName val="Analisis_Costo5"/>
      <sheetName val="FCC-005_ANDAMIOS4"/>
      <sheetName val="FCC-002_ACERO4"/>
      <sheetName val="FCC-004_CALZOS4"/>
      <sheetName val="Trabajos_Generales4"/>
      <sheetName val="med_mov_de_tierras4"/>
      <sheetName val="Labor_FD14"/>
      <sheetName val="presup_4"/>
      <sheetName val="Gastos_Generales6"/>
      <sheetName val="Cub__016"/>
      <sheetName val="Analisis_Costo6"/>
      <sheetName val="FCC-005_ANDAMIOS5"/>
      <sheetName val="FCC-002_ACERO5"/>
      <sheetName val="FCC-004_CALZOS5"/>
      <sheetName val="med_mov_de_tierras5"/>
      <sheetName val="Trabajos_Generales5"/>
      <sheetName val="Labor_FD15"/>
      <sheetName val="presup_5"/>
      <sheetName val="Materiales_y_Precios"/>
      <sheetName val="MANT_TRANSITO"/>
      <sheetName val="LISTAS_DESP"/>
    </sheetNames>
    <sheetDataSet>
      <sheetData sheetId="0" refreshError="1">
        <row r="4">
          <cell r="A4" t="str">
            <v>Id.</v>
          </cell>
          <cell r="B4" t="str">
            <v>Descripción</v>
          </cell>
          <cell r="C4" t="str">
            <v>Ud</v>
          </cell>
          <cell r="D4" t="str">
            <v>Factor</v>
          </cell>
          <cell r="E4" t="str">
            <v>Precio Base</v>
          </cell>
          <cell r="F4" t="str">
            <v>Precio</v>
          </cell>
        </row>
        <row r="5">
          <cell r="A5" t="str">
            <v>AC</v>
          </cell>
          <cell r="B5" t="str">
            <v>ACEROS Y ALAMBRE DULCE</v>
          </cell>
          <cell r="D5" t="str">
            <v/>
          </cell>
          <cell r="F5" t="str">
            <v/>
          </cell>
        </row>
        <row r="6">
          <cell r="A6" t="str">
            <v>AC01.001</v>
          </cell>
          <cell r="B6" t="str">
            <v>Acero de 1/4" grado 40</v>
          </cell>
          <cell r="C6" t="str">
            <v>qq</v>
          </cell>
          <cell r="D6">
            <v>1</v>
          </cell>
          <cell r="E6">
            <v>145</v>
          </cell>
          <cell r="F6">
            <v>145</v>
          </cell>
        </row>
        <row r="7">
          <cell r="A7" t="str">
            <v>AC01.002</v>
          </cell>
          <cell r="B7" t="str">
            <v>Acero grado 40</v>
          </cell>
          <cell r="C7" t="str">
            <v>qq</v>
          </cell>
          <cell r="D7">
            <v>1</v>
          </cell>
          <cell r="E7">
            <v>270</v>
          </cell>
          <cell r="F7">
            <v>270</v>
          </cell>
        </row>
        <row r="8">
          <cell r="A8" t="str">
            <v>AC01.003</v>
          </cell>
          <cell r="B8" t="str">
            <v>Mallas Electrosoldadas</v>
          </cell>
          <cell r="C8" t="str">
            <v>qq</v>
          </cell>
          <cell r="D8">
            <v>1</v>
          </cell>
          <cell r="E8">
            <v>428</v>
          </cell>
          <cell r="F8">
            <v>428</v>
          </cell>
        </row>
        <row r="9">
          <cell r="A9" t="str">
            <v>AC01.008</v>
          </cell>
          <cell r="B9" t="str">
            <v>Alambre dulce(precio por compra de quintales)</v>
          </cell>
          <cell r="C9" t="str">
            <v>lb</v>
          </cell>
          <cell r="D9">
            <v>1</v>
          </cell>
          <cell r="E9">
            <v>6</v>
          </cell>
          <cell r="F9">
            <v>6</v>
          </cell>
        </row>
        <row r="10">
          <cell r="A10" t="str">
            <v>AC01.009</v>
          </cell>
          <cell r="B10" t="str">
            <v>Coloc acero normal</v>
          </cell>
          <cell r="C10" t="str">
            <v>qq</v>
          </cell>
          <cell r="D10">
            <v>1</v>
          </cell>
          <cell r="E10">
            <v>45</v>
          </cell>
          <cell r="F10">
            <v>45</v>
          </cell>
        </row>
        <row r="11">
          <cell r="A11" t="str">
            <v>AC01.010</v>
          </cell>
          <cell r="B11" t="str">
            <v>Coloc acero en malla.</v>
          </cell>
          <cell r="C11" t="str">
            <v>qq</v>
          </cell>
          <cell r="D11">
            <v>1</v>
          </cell>
          <cell r="E11">
            <v>89</v>
          </cell>
          <cell r="F11">
            <v>89</v>
          </cell>
        </row>
        <row r="12">
          <cell r="A12" t="str">
            <v>AC01.011</v>
          </cell>
          <cell r="B12" t="str">
            <v>Coloc acero dinteles y vigas amarre</v>
          </cell>
          <cell r="C12" t="str">
            <v>m</v>
          </cell>
          <cell r="D12">
            <v>1</v>
          </cell>
          <cell r="E12">
            <v>24</v>
          </cell>
          <cell r="F12">
            <v>24</v>
          </cell>
        </row>
        <row r="13">
          <cell r="A13" t="str">
            <v>AC01.012</v>
          </cell>
          <cell r="B13" t="str">
            <v>Coloc acero de 1/4" en piso o losa</v>
          </cell>
          <cell r="C13" t="str">
            <v>qq</v>
          </cell>
          <cell r="D13">
            <v>1</v>
          </cell>
          <cell r="E13">
            <v>77</v>
          </cell>
          <cell r="F13">
            <v>77</v>
          </cell>
        </row>
        <row r="14">
          <cell r="A14" t="str">
            <v>AC01.013</v>
          </cell>
          <cell r="B14" t="str">
            <v>Coloc acero en rampas de escaleras</v>
          </cell>
          <cell r="C14" t="str">
            <v>u</v>
          </cell>
          <cell r="D14">
            <v>1</v>
          </cell>
          <cell r="E14">
            <v>175</v>
          </cell>
          <cell r="F14">
            <v>175</v>
          </cell>
        </row>
        <row r="15">
          <cell r="A15" t="str">
            <v>AC01.014</v>
          </cell>
          <cell r="B15" t="str">
            <v>Subir acero por planta</v>
          </cell>
          <cell r="C15" t="str">
            <v>qq</v>
          </cell>
          <cell r="D15">
            <v>1</v>
          </cell>
          <cell r="E15">
            <v>3.2</v>
          </cell>
          <cell r="F15">
            <v>3.2</v>
          </cell>
        </row>
        <row r="16">
          <cell r="A16" t="str">
            <v>AG</v>
          </cell>
          <cell r="B16" t="str">
            <v>AGREGADOS</v>
          </cell>
          <cell r="D16" t="str">
            <v/>
          </cell>
          <cell r="F16" t="str">
            <v/>
          </cell>
        </row>
        <row r="17">
          <cell r="A17" t="str">
            <v>AG01.001</v>
          </cell>
          <cell r="B17" t="str">
            <v>Arena triturada y lavada especial para hormigones</v>
          </cell>
          <cell r="C17" t="str">
            <v>m3</v>
          </cell>
          <cell r="D17">
            <v>1.08</v>
          </cell>
          <cell r="E17">
            <v>160</v>
          </cell>
          <cell r="F17">
            <v>172.8</v>
          </cell>
        </row>
        <row r="18">
          <cell r="A18" t="str">
            <v>AG01.002</v>
          </cell>
          <cell r="B18" t="str">
            <v>Arena gruesa lavada</v>
          </cell>
          <cell r="C18" t="str">
            <v>m3</v>
          </cell>
          <cell r="D18">
            <v>1.08</v>
          </cell>
          <cell r="E18">
            <v>160</v>
          </cell>
          <cell r="F18">
            <v>172.8</v>
          </cell>
        </row>
        <row r="19">
          <cell r="A19" t="str">
            <v>AG01.003</v>
          </cell>
          <cell r="B19" t="str">
            <v>Arena fina de Manoguayabo para empañetes</v>
          </cell>
          <cell r="C19" t="str">
            <v>m3</v>
          </cell>
          <cell r="D19">
            <v>1</v>
          </cell>
          <cell r="E19">
            <v>205</v>
          </cell>
          <cell r="F19">
            <v>205</v>
          </cell>
        </row>
        <row r="20">
          <cell r="A20" t="str">
            <v>AG01.004</v>
          </cell>
          <cell r="B20" t="str">
            <v>Arena itabo, de mina</v>
          </cell>
          <cell r="C20" t="str">
            <v>m3</v>
          </cell>
          <cell r="D20">
            <v>1.08</v>
          </cell>
          <cell r="E20">
            <v>115</v>
          </cell>
          <cell r="F20">
            <v>124.2</v>
          </cell>
        </row>
        <row r="21">
          <cell r="A21" t="str">
            <v>AG02.001</v>
          </cell>
          <cell r="B21" t="str">
            <v>Caliche</v>
          </cell>
          <cell r="C21" t="str">
            <v>m3</v>
          </cell>
          <cell r="D21">
            <v>1.08</v>
          </cell>
          <cell r="E21">
            <v>83.33</v>
          </cell>
          <cell r="F21">
            <v>90</v>
          </cell>
        </row>
        <row r="22">
          <cell r="A22" t="str">
            <v>AG03.001</v>
          </cell>
          <cell r="B22" t="str">
            <v>Grava 3/4" - 3/8" triturada</v>
          </cell>
          <cell r="C22" t="str">
            <v>m3</v>
          </cell>
          <cell r="D22">
            <v>1.08</v>
          </cell>
          <cell r="E22">
            <v>160</v>
          </cell>
          <cell r="F22">
            <v>172.8</v>
          </cell>
        </row>
        <row r="23">
          <cell r="A23" t="str">
            <v>AG03.002</v>
          </cell>
          <cell r="B23" t="str">
            <v>Cascajo de mina</v>
          </cell>
          <cell r="C23" t="str">
            <v>m3</v>
          </cell>
          <cell r="D23">
            <v>1</v>
          </cell>
          <cell r="E23">
            <v>108</v>
          </cell>
          <cell r="F23">
            <v>108</v>
          </cell>
        </row>
        <row r="24">
          <cell r="A24" t="str">
            <v>AG03.003</v>
          </cell>
          <cell r="B24" t="str">
            <v>Material para relleno</v>
          </cell>
          <cell r="C24" t="str">
            <v>m3E</v>
          </cell>
          <cell r="D24">
            <v>1</v>
          </cell>
          <cell r="E24">
            <v>192.94</v>
          </cell>
          <cell r="F24">
            <v>192.94</v>
          </cell>
        </row>
        <row r="25">
          <cell r="A25" t="str">
            <v>AG99.001</v>
          </cell>
          <cell r="B25" t="str">
            <v>Bote de materiales</v>
          </cell>
          <cell r="C25" t="str">
            <v>m3</v>
          </cell>
          <cell r="D25">
            <v>1</v>
          </cell>
          <cell r="E25">
            <v>80</v>
          </cell>
          <cell r="F25">
            <v>80</v>
          </cell>
        </row>
        <row r="26">
          <cell r="A26" t="str">
            <v>AG99.001</v>
          </cell>
          <cell r="B26" t="str">
            <v>Bote de materiales</v>
          </cell>
          <cell r="C26" t="str">
            <v>m3</v>
          </cell>
          <cell r="D26">
            <v>1</v>
          </cell>
          <cell r="E26">
            <v>80</v>
          </cell>
          <cell r="F26">
            <v>80</v>
          </cell>
        </row>
        <row r="27">
          <cell r="A27" t="str">
            <v>MT</v>
          </cell>
          <cell r="B27" t="str">
            <v>MOVIMIENTO DE TIERRA</v>
          </cell>
        </row>
        <row r="28">
          <cell r="A28" t="str">
            <v>MT01.001</v>
          </cell>
          <cell r="B28" t="str">
            <v>Carguío</v>
          </cell>
          <cell r="C28" t="str">
            <v>m3E</v>
          </cell>
          <cell r="D28">
            <v>1</v>
          </cell>
          <cell r="E28">
            <v>20</v>
          </cell>
          <cell r="F28">
            <v>20</v>
          </cell>
        </row>
        <row r="29">
          <cell r="A29" t="str">
            <v>MT01.002</v>
          </cell>
          <cell r="B29" t="str">
            <v>Arranque</v>
          </cell>
          <cell r="C29" t="str">
            <v>m3E</v>
          </cell>
          <cell r="D29">
            <v>1</v>
          </cell>
          <cell r="E29">
            <v>4</v>
          </cell>
          <cell r="F29">
            <v>4</v>
          </cell>
        </row>
        <row r="30">
          <cell r="A30" t="str">
            <v>MT01.003</v>
          </cell>
          <cell r="B30" t="str">
            <v>Acarreo Adicional en Ciudad</v>
          </cell>
          <cell r="C30" t="str">
            <v>m3E-Km</v>
          </cell>
          <cell r="D30">
            <v>1</v>
          </cell>
          <cell r="E30">
            <v>3</v>
          </cell>
          <cell r="F30">
            <v>3</v>
          </cell>
        </row>
        <row r="35">
          <cell r="A35" t="str">
            <v>MT01.001</v>
          </cell>
          <cell r="B35" t="str">
            <v>Carguío</v>
          </cell>
          <cell r="C35" t="str">
            <v>m3E</v>
          </cell>
          <cell r="D35">
            <v>1</v>
          </cell>
          <cell r="E35">
            <v>20</v>
          </cell>
          <cell r="F35">
            <v>20</v>
          </cell>
        </row>
        <row r="36">
          <cell r="A36" t="str">
            <v>MT01.002</v>
          </cell>
          <cell r="B36" t="str">
            <v>Arranque</v>
          </cell>
          <cell r="C36" t="str">
            <v>m3E</v>
          </cell>
          <cell r="D36">
            <v>1</v>
          </cell>
          <cell r="E36">
            <v>4</v>
          </cell>
          <cell r="F36">
            <v>4</v>
          </cell>
        </row>
        <row r="37">
          <cell r="A37" t="str">
            <v>MT01.003</v>
          </cell>
          <cell r="B37" t="str">
            <v>Acarreo Adicional en Ciudad</v>
          </cell>
          <cell r="C37" t="str">
            <v>m3E-Km</v>
          </cell>
          <cell r="D37">
            <v>1</v>
          </cell>
          <cell r="E37">
            <v>3</v>
          </cell>
          <cell r="F37">
            <v>3</v>
          </cell>
        </row>
        <row r="38">
          <cell r="A38" t="str">
            <v>EQ</v>
          </cell>
          <cell r="B38" t="str">
            <v>COSTO HORARIO DE MAQUINARIA</v>
          </cell>
        </row>
        <row r="39">
          <cell r="A39" t="str">
            <v>EQ01.</v>
          </cell>
          <cell r="B39" t="str">
            <v>EQUIPOS PROPIOS</v>
          </cell>
        </row>
        <row r="40">
          <cell r="A40" t="str">
            <v>EQ01.001</v>
          </cell>
          <cell r="B40" t="str">
            <v>Retroexcavadora</v>
          </cell>
          <cell r="C40" t="str">
            <v>hr</v>
          </cell>
          <cell r="D40">
            <v>1</v>
          </cell>
          <cell r="E40">
            <v>1200</v>
          </cell>
          <cell r="F40">
            <v>1200</v>
          </cell>
        </row>
        <row r="41">
          <cell r="A41" t="str">
            <v>EQ01.002</v>
          </cell>
          <cell r="B41" t="str">
            <v>Compresor</v>
          </cell>
          <cell r="C41" t="str">
            <v>hr</v>
          </cell>
          <cell r="D41">
            <v>1</v>
          </cell>
          <cell r="E41">
            <v>1200</v>
          </cell>
          <cell r="F41">
            <v>1200</v>
          </cell>
        </row>
        <row r="42">
          <cell r="A42" t="str">
            <v>EQ02.001</v>
          </cell>
          <cell r="B42" t="str">
            <v>Ligadora de 2 fundas</v>
          </cell>
          <cell r="C42" t="str">
            <v>hr</v>
          </cell>
          <cell r="D42">
            <v>1</v>
          </cell>
          <cell r="E42">
            <v>108.58</v>
          </cell>
          <cell r="F42">
            <v>108.58</v>
          </cell>
        </row>
        <row r="43">
          <cell r="A43" t="str">
            <v>EQ02.002</v>
          </cell>
          <cell r="B43" t="str">
            <v>Winche</v>
          </cell>
          <cell r="C43" t="str">
            <v>hr</v>
          </cell>
          <cell r="D43">
            <v>1</v>
          </cell>
          <cell r="E43">
            <v>86.79</v>
          </cell>
          <cell r="F43">
            <v>86.79</v>
          </cell>
        </row>
        <row r="44">
          <cell r="A44" t="str">
            <v>EQ03.001</v>
          </cell>
          <cell r="B44" t="str">
            <v>Compactador de Mano (12"x12")</v>
          </cell>
          <cell r="C44" t="str">
            <v>hr</v>
          </cell>
          <cell r="D44">
            <v>1</v>
          </cell>
          <cell r="E44">
            <v>112.5</v>
          </cell>
          <cell r="F44">
            <v>112.5</v>
          </cell>
        </row>
        <row r="46">
          <cell r="A46" t="str">
            <v>EQ02.001</v>
          </cell>
          <cell r="B46" t="str">
            <v>Ligadora de 2 fundas</v>
          </cell>
          <cell r="C46" t="str">
            <v>hr</v>
          </cell>
          <cell r="D46">
            <v>1</v>
          </cell>
          <cell r="E46">
            <v>108.58</v>
          </cell>
          <cell r="F46">
            <v>108.58</v>
          </cell>
        </row>
        <row r="47">
          <cell r="A47" t="str">
            <v>EQ02.002</v>
          </cell>
          <cell r="B47" t="str">
            <v>Winche</v>
          </cell>
          <cell r="C47" t="str">
            <v>hr</v>
          </cell>
          <cell r="D47">
            <v>1</v>
          </cell>
          <cell r="E47">
            <v>86.79</v>
          </cell>
          <cell r="F47">
            <v>86.79</v>
          </cell>
        </row>
        <row r="48">
          <cell r="A48" t="str">
            <v>EQ03.001</v>
          </cell>
          <cell r="B48" t="str">
            <v>Compactador de Mano (12"x12")</v>
          </cell>
          <cell r="C48" t="str">
            <v>hr</v>
          </cell>
          <cell r="D48">
            <v>1</v>
          </cell>
          <cell r="E48">
            <v>112.5</v>
          </cell>
          <cell r="F48">
            <v>112.5</v>
          </cell>
        </row>
        <row r="49">
          <cell r="A49" t="str">
            <v>JD</v>
          </cell>
          <cell r="B49" t="str">
            <v>JORNALES DIARIOS</v>
          </cell>
        </row>
        <row r="50">
          <cell r="A50" t="str">
            <v>JD01.001</v>
          </cell>
          <cell r="B50" t="str">
            <v>Jornal diario TECNICO NO CALIFICADO O PEON (TNC)</v>
          </cell>
          <cell r="C50" t="str">
            <v>Día</v>
          </cell>
          <cell r="D50">
            <v>1</v>
          </cell>
          <cell r="E50">
            <v>125</v>
          </cell>
          <cell r="F50">
            <v>125</v>
          </cell>
        </row>
        <row r="51">
          <cell r="A51" t="str">
            <v>JD01.002</v>
          </cell>
          <cell r="B51" t="str">
            <v>Jornal diario TECNICO CALIFICADO (TC)</v>
          </cell>
          <cell r="C51" t="str">
            <v>Día</v>
          </cell>
          <cell r="D51">
            <v>1</v>
          </cell>
          <cell r="E51">
            <v>135</v>
          </cell>
          <cell r="F51">
            <v>135</v>
          </cell>
        </row>
        <row r="52">
          <cell r="A52" t="str">
            <v>JD01.003</v>
          </cell>
          <cell r="B52" t="str">
            <v>Jornal diario AYUDANTE (AY)</v>
          </cell>
          <cell r="C52" t="str">
            <v>Día</v>
          </cell>
          <cell r="D52">
            <v>1</v>
          </cell>
          <cell r="E52">
            <v>150</v>
          </cell>
          <cell r="F52">
            <v>150</v>
          </cell>
        </row>
        <row r="53">
          <cell r="A53" t="str">
            <v>JD01.004</v>
          </cell>
          <cell r="B53" t="str">
            <v>Jornal diario Operario de TERCERA CATEGORIA (OP3)</v>
          </cell>
          <cell r="C53" t="str">
            <v>Día</v>
          </cell>
          <cell r="D53">
            <v>1</v>
          </cell>
          <cell r="E53">
            <v>175</v>
          </cell>
          <cell r="F53">
            <v>175</v>
          </cell>
        </row>
        <row r="54">
          <cell r="A54" t="str">
            <v>JD01.005</v>
          </cell>
          <cell r="B54" t="str">
            <v>Jornal diario Operario de SEGUNDA CATEGORIA (OP2)</v>
          </cell>
          <cell r="C54" t="str">
            <v>Día</v>
          </cell>
          <cell r="D54">
            <v>1</v>
          </cell>
          <cell r="E54">
            <v>250</v>
          </cell>
          <cell r="F54">
            <v>250</v>
          </cell>
        </row>
        <row r="55">
          <cell r="A55" t="str">
            <v>JD01.006</v>
          </cell>
          <cell r="B55" t="str">
            <v>Jornal diario Operario de PRIMERA CATEGORIA (OP1)</v>
          </cell>
          <cell r="C55" t="str">
            <v>Día</v>
          </cell>
          <cell r="D55">
            <v>1</v>
          </cell>
          <cell r="E55">
            <v>300</v>
          </cell>
          <cell r="F55">
            <v>300</v>
          </cell>
        </row>
        <row r="56">
          <cell r="A56" t="str">
            <v>JD01.007</v>
          </cell>
          <cell r="B56" t="str">
            <v>Jornal diario MAESTRO</v>
          </cell>
          <cell r="C56" t="str">
            <v>Día</v>
          </cell>
          <cell r="D56">
            <v>1</v>
          </cell>
          <cell r="E56">
            <v>350</v>
          </cell>
          <cell r="F56">
            <v>350</v>
          </cell>
        </row>
        <row r="57">
          <cell r="A57" t="str">
            <v>JD01.008</v>
          </cell>
          <cell r="B57" t="str">
            <v>Brigada de Topografía</v>
          </cell>
          <cell r="C57" t="str">
            <v>Día</v>
          </cell>
          <cell r="D57">
            <v>1</v>
          </cell>
          <cell r="E57">
            <v>1000</v>
          </cell>
          <cell r="F57">
            <v>1000</v>
          </cell>
        </row>
        <row r="65">
          <cell r="A65" t="str">
            <v>JD01.006</v>
          </cell>
          <cell r="B65" t="str">
            <v>Jornal diario Operario de PRIMERA CATEGORIA (OP1)</v>
          </cell>
          <cell r="C65" t="str">
            <v>Día</v>
          </cell>
          <cell r="D65">
            <v>1</v>
          </cell>
          <cell r="E65">
            <v>300</v>
          </cell>
          <cell r="F65">
            <v>300</v>
          </cell>
        </row>
        <row r="66">
          <cell r="A66" t="str">
            <v>JD01.007</v>
          </cell>
          <cell r="B66" t="str">
            <v>Jornal diario MAESTRO</v>
          </cell>
          <cell r="C66" t="str">
            <v>Día</v>
          </cell>
          <cell r="D66">
            <v>1</v>
          </cell>
          <cell r="E66">
            <v>350</v>
          </cell>
          <cell r="F66">
            <v>350</v>
          </cell>
        </row>
        <row r="67">
          <cell r="A67" t="str">
            <v>JD01.008</v>
          </cell>
          <cell r="B67" t="str">
            <v>Brigada de Topografía</v>
          </cell>
          <cell r="C67" t="str">
            <v>Día</v>
          </cell>
          <cell r="D67">
            <v>1</v>
          </cell>
          <cell r="E67">
            <v>1000</v>
          </cell>
          <cell r="F67">
            <v>1000</v>
          </cell>
        </row>
        <row r="68">
          <cell r="A68" t="str">
            <v>AL</v>
          </cell>
          <cell r="B68" t="str">
            <v>ALFARERIA</v>
          </cell>
          <cell r="D68" t="str">
            <v/>
          </cell>
          <cell r="F68" t="str">
            <v/>
          </cell>
        </row>
        <row r="69">
          <cell r="A69" t="str">
            <v>AL01.001</v>
          </cell>
          <cell r="B69" t="str">
            <v>Ladrillos macisos 2" x 4" x 8"</v>
          </cell>
          <cell r="C69" t="str">
            <v>u</v>
          </cell>
          <cell r="D69">
            <v>1</v>
          </cell>
          <cell r="E69">
            <v>4</v>
          </cell>
          <cell r="F69">
            <v>4</v>
          </cell>
        </row>
        <row r="70">
          <cell r="A70" t="str">
            <v>AL01.002</v>
          </cell>
          <cell r="B70" t="str">
            <v>Ladrillos biscochos 2" x 2" x 8"</v>
          </cell>
          <cell r="C70" t="str">
            <v>u</v>
          </cell>
          <cell r="D70">
            <v>1</v>
          </cell>
          <cell r="E70">
            <v>3.3</v>
          </cell>
          <cell r="F70">
            <v>3.3</v>
          </cell>
        </row>
        <row r="71">
          <cell r="A71" t="str">
            <v>AL01.003</v>
          </cell>
          <cell r="B71" t="str">
            <v>Losas de barro tipo Feria grande</v>
          </cell>
          <cell r="C71" t="str">
            <v>u</v>
          </cell>
          <cell r="D71">
            <v>1</v>
          </cell>
          <cell r="E71">
            <v>3.1</v>
          </cell>
          <cell r="F71">
            <v>3.1</v>
          </cell>
        </row>
        <row r="72">
          <cell r="A72" t="str">
            <v>AL01.004</v>
          </cell>
          <cell r="B72" t="str">
            <v>Losa de barro tipo feria pequeña</v>
          </cell>
          <cell r="C72" t="str">
            <v>u</v>
          </cell>
          <cell r="D72">
            <v>1</v>
          </cell>
          <cell r="E72">
            <v>1.3</v>
          </cell>
          <cell r="F72">
            <v>1.3</v>
          </cell>
        </row>
        <row r="73">
          <cell r="A73" t="str">
            <v>AL01.005</v>
          </cell>
          <cell r="B73" t="str">
            <v>Losa de barro exagonal grande</v>
          </cell>
          <cell r="C73" t="str">
            <v>u</v>
          </cell>
          <cell r="D73">
            <v>1</v>
          </cell>
          <cell r="E73">
            <v>3.5</v>
          </cell>
          <cell r="F73">
            <v>3.5</v>
          </cell>
        </row>
        <row r="74">
          <cell r="A74" t="str">
            <v>AL01.006</v>
          </cell>
          <cell r="B74" t="str">
            <v>Losa de barro exagonal  pequeña.</v>
          </cell>
          <cell r="C74" t="str">
            <v>u</v>
          </cell>
          <cell r="D74">
            <v>1</v>
          </cell>
          <cell r="E74">
            <v>1.6</v>
          </cell>
          <cell r="F74">
            <v>1.6</v>
          </cell>
        </row>
        <row r="75">
          <cell r="A75" t="str">
            <v>AL01.007</v>
          </cell>
          <cell r="B75" t="str">
            <v>Losa de barro de 8" x 8"</v>
          </cell>
          <cell r="C75" t="str">
            <v>u</v>
          </cell>
          <cell r="D75">
            <v>1</v>
          </cell>
          <cell r="E75">
            <v>3.5</v>
          </cell>
          <cell r="F75">
            <v>3.5</v>
          </cell>
        </row>
        <row r="76">
          <cell r="A76" t="str">
            <v>AL01.008</v>
          </cell>
          <cell r="B76" t="str">
            <v>Zócalos de barro de 10 1/2" x 3"</v>
          </cell>
          <cell r="C76" t="str">
            <v>u</v>
          </cell>
          <cell r="D76">
            <v>1</v>
          </cell>
          <cell r="E76">
            <v>3</v>
          </cell>
          <cell r="F76">
            <v>3</v>
          </cell>
        </row>
        <row r="77">
          <cell r="A77" t="str">
            <v>AL01.009</v>
          </cell>
          <cell r="B77" t="str">
            <v>Calados corrientes de barro en 6" x 6" x 6"</v>
          </cell>
          <cell r="C77" t="str">
            <v>u</v>
          </cell>
          <cell r="D77">
            <v>1</v>
          </cell>
          <cell r="E77">
            <v>3.74</v>
          </cell>
          <cell r="F77">
            <v>3.74</v>
          </cell>
        </row>
        <row r="78">
          <cell r="A78" t="str">
            <v>AL01.010</v>
          </cell>
          <cell r="B78" t="str">
            <v>Calados corrientes de barro en 8" x 8" x 6"</v>
          </cell>
          <cell r="C78" t="str">
            <v>u</v>
          </cell>
          <cell r="D78">
            <v>1</v>
          </cell>
          <cell r="E78">
            <v>5.0199999999999996</v>
          </cell>
          <cell r="F78">
            <v>5.0199999999999996</v>
          </cell>
        </row>
        <row r="79">
          <cell r="A79" t="str">
            <v>AL01.011</v>
          </cell>
          <cell r="B79" t="str">
            <v>Tejas de 14"</v>
          </cell>
          <cell r="C79" t="str">
            <v>u</v>
          </cell>
          <cell r="D79">
            <v>1</v>
          </cell>
          <cell r="E79">
            <v>4.2</v>
          </cell>
          <cell r="F79">
            <v>4.2</v>
          </cell>
        </row>
        <row r="80">
          <cell r="A80" t="str">
            <v>AL01.012</v>
          </cell>
          <cell r="B80" t="str">
            <v>Caballete de 1', para tejas "Floridianas"</v>
          </cell>
          <cell r="C80" t="str">
            <v>u</v>
          </cell>
          <cell r="D80">
            <v>1</v>
          </cell>
          <cell r="E80">
            <v>13.2</v>
          </cell>
          <cell r="F80">
            <v>13.2</v>
          </cell>
        </row>
        <row r="81">
          <cell r="A81" t="str">
            <v>BF</v>
          </cell>
          <cell r="B81" t="str">
            <v>BAÑO, FREGADERO Y CALENTADOR</v>
          </cell>
          <cell r="D81" t="str">
            <v/>
          </cell>
          <cell r="F81" t="str">
            <v/>
          </cell>
        </row>
        <row r="82">
          <cell r="A82" t="str">
            <v>BF01.</v>
          </cell>
          <cell r="B82" t="str">
            <v>Baños</v>
          </cell>
          <cell r="D82" t="str">
            <v/>
          </cell>
          <cell r="F82" t="str">
            <v/>
          </cell>
        </row>
        <row r="83">
          <cell r="A83" t="str">
            <v>BF01.001</v>
          </cell>
          <cell r="B83" t="str">
            <v>Juego baño, 3 pzas. Color, sin Accesorios</v>
          </cell>
          <cell r="C83" t="str">
            <v>jgo</v>
          </cell>
          <cell r="D83">
            <v>1</v>
          </cell>
          <cell r="E83">
            <v>4840</v>
          </cell>
          <cell r="F83">
            <v>4840</v>
          </cell>
        </row>
        <row r="84">
          <cell r="A84" t="str">
            <v>BF01.002</v>
          </cell>
          <cell r="B84" t="str">
            <v>Juego baño 3 pzas. Blanco, sin Accesorios</v>
          </cell>
          <cell r="C84" t="str">
            <v>jgo</v>
          </cell>
          <cell r="D84">
            <v>1</v>
          </cell>
          <cell r="E84">
            <v>4610</v>
          </cell>
          <cell r="F84">
            <v>4610</v>
          </cell>
        </row>
        <row r="85">
          <cell r="A85" t="str">
            <v>BF01.003</v>
          </cell>
          <cell r="B85" t="str">
            <v>Inodoro Color, corriente, "Isabela", con tapa, sin accesorios</v>
          </cell>
          <cell r="C85" t="str">
            <v>u</v>
          </cell>
          <cell r="D85">
            <v>1</v>
          </cell>
          <cell r="E85">
            <v>1365</v>
          </cell>
          <cell r="F85">
            <v>1365</v>
          </cell>
        </row>
        <row r="86">
          <cell r="A86" t="str">
            <v>BF01.004</v>
          </cell>
          <cell r="B86" t="str">
            <v>Inodoro Blanco, con tapa, "Simplex",sin accesorios</v>
          </cell>
          <cell r="C86" t="str">
            <v>u</v>
          </cell>
          <cell r="D86">
            <v>1</v>
          </cell>
          <cell r="E86">
            <v>1065</v>
          </cell>
          <cell r="F86">
            <v>1065</v>
          </cell>
        </row>
        <row r="87">
          <cell r="A87" t="str">
            <v>BF01.005</v>
          </cell>
          <cell r="B87" t="str">
            <v>Inodoro Blanco sin tapa, "Simplex", sin accesorios</v>
          </cell>
          <cell r="C87" t="str">
            <v>u</v>
          </cell>
          <cell r="D87">
            <v>1</v>
          </cell>
          <cell r="E87">
            <v>975</v>
          </cell>
          <cell r="F87">
            <v>975</v>
          </cell>
        </row>
        <row r="88">
          <cell r="A88" t="str">
            <v>BF01.006</v>
          </cell>
          <cell r="B88" t="str">
            <v>Inodoro Color, Alargado, con tapa, "Royal",sin accesorios</v>
          </cell>
          <cell r="C88" t="str">
            <v>u</v>
          </cell>
          <cell r="D88">
            <v>1</v>
          </cell>
          <cell r="E88">
            <v>1975</v>
          </cell>
          <cell r="F88">
            <v>1975</v>
          </cell>
        </row>
        <row r="89">
          <cell r="A89" t="str">
            <v>BF01.007</v>
          </cell>
          <cell r="B89" t="str">
            <v>Inodoro Blanco, Alargado, con tapa, "Royal",sin accesorios</v>
          </cell>
          <cell r="C89" t="str">
            <v>u</v>
          </cell>
          <cell r="D89">
            <v>1</v>
          </cell>
          <cell r="E89">
            <v>1800</v>
          </cell>
          <cell r="F89">
            <v>1800</v>
          </cell>
        </row>
        <row r="90">
          <cell r="A90" t="str">
            <v>BF01.008</v>
          </cell>
          <cell r="B90" t="str">
            <v>Inodoro Fluxometro Blanco, "Royal", sin válvula</v>
          </cell>
          <cell r="C90" t="str">
            <v>u</v>
          </cell>
          <cell r="D90">
            <v>1</v>
          </cell>
          <cell r="E90">
            <v>985</v>
          </cell>
          <cell r="F90">
            <v>985</v>
          </cell>
        </row>
        <row r="91">
          <cell r="A91" t="str">
            <v>BF01.009</v>
          </cell>
          <cell r="B91" t="str">
            <v>Lavamanos Color, 19"x17","Isabela", sin mezcladora y sin accesorios</v>
          </cell>
          <cell r="C91" t="str">
            <v>u</v>
          </cell>
          <cell r="D91">
            <v>1</v>
          </cell>
          <cell r="E91">
            <v>440</v>
          </cell>
          <cell r="F91">
            <v>440</v>
          </cell>
        </row>
        <row r="92">
          <cell r="A92" t="str">
            <v>BF01.010</v>
          </cell>
          <cell r="B92" t="str">
            <v>Lavamanos Blanco, 19"x17","Isabela", sin mezcladora y sin accesorios</v>
          </cell>
          <cell r="C92" t="str">
            <v>u</v>
          </cell>
          <cell r="D92">
            <v>1</v>
          </cell>
          <cell r="E92">
            <v>385</v>
          </cell>
          <cell r="F92">
            <v>385</v>
          </cell>
        </row>
        <row r="93">
          <cell r="A93" t="str">
            <v>BF01.011</v>
          </cell>
          <cell r="B93" t="str">
            <v>Lavamanos ovalado "SAONA" a COLOR, sin mezcladora  y sin accesorios</v>
          </cell>
          <cell r="C93" t="str">
            <v>u</v>
          </cell>
          <cell r="D93">
            <v>1</v>
          </cell>
          <cell r="E93">
            <v>695</v>
          </cell>
          <cell r="F93">
            <v>695</v>
          </cell>
        </row>
        <row r="94">
          <cell r="A94" t="str">
            <v>BF01.012</v>
          </cell>
          <cell r="B94" t="str">
            <v>Lavamanos ovalado, "Saona" a BLANCO, sin mezcladora y Accesorios.</v>
          </cell>
          <cell r="C94" t="str">
            <v>u</v>
          </cell>
          <cell r="D94">
            <v>1</v>
          </cell>
          <cell r="E94">
            <v>625</v>
          </cell>
          <cell r="F94">
            <v>625</v>
          </cell>
        </row>
        <row r="95">
          <cell r="A95" t="str">
            <v>BF01.013</v>
          </cell>
          <cell r="B95" t="str">
            <v>Orinal pequeño, Blanco, sin la llave</v>
          </cell>
          <cell r="C95" t="str">
            <v>u</v>
          </cell>
          <cell r="D95">
            <v>1</v>
          </cell>
          <cell r="E95">
            <v>630</v>
          </cell>
          <cell r="F95">
            <v>630</v>
          </cell>
        </row>
        <row r="96">
          <cell r="A96" t="str">
            <v>BF01.014</v>
          </cell>
          <cell r="B96" t="str">
            <v>Orinal 1/2 falda, Blanco, sin llave y sin válvula</v>
          </cell>
          <cell r="C96" t="str">
            <v>u</v>
          </cell>
          <cell r="D96">
            <v>1</v>
          </cell>
          <cell r="E96">
            <v>2645</v>
          </cell>
          <cell r="F96">
            <v>2645</v>
          </cell>
        </row>
        <row r="97">
          <cell r="A97" t="str">
            <v>BF01.015</v>
          </cell>
          <cell r="B97" t="str">
            <v>Orinal falda entera, Blanco, sin llave y sin válvula</v>
          </cell>
          <cell r="C97" t="str">
            <v>u</v>
          </cell>
          <cell r="D97">
            <v>1</v>
          </cell>
          <cell r="E97">
            <v>5625</v>
          </cell>
          <cell r="F97">
            <v>5625</v>
          </cell>
        </row>
        <row r="98">
          <cell r="A98" t="str">
            <v>BF01.016</v>
          </cell>
          <cell r="B98" t="str">
            <v>Bidet a Color "Royal", sin mezcladora y sin accesorios</v>
          </cell>
          <cell r="C98" t="str">
            <v>u</v>
          </cell>
          <cell r="D98">
            <v>1</v>
          </cell>
          <cell r="E98">
            <v>825</v>
          </cell>
          <cell r="F98">
            <v>825</v>
          </cell>
        </row>
        <row r="99">
          <cell r="A99" t="str">
            <v>BF01.017</v>
          </cell>
          <cell r="B99" t="str">
            <v>Bidet Blanco "Royal", sin mezcladora y sin accesorios</v>
          </cell>
          <cell r="C99" t="str">
            <v>u</v>
          </cell>
          <cell r="D99">
            <v>1</v>
          </cell>
          <cell r="E99">
            <v>740</v>
          </cell>
          <cell r="F99">
            <v>740</v>
          </cell>
        </row>
        <row r="100">
          <cell r="A100" t="str">
            <v>BF01.018</v>
          </cell>
          <cell r="B100" t="str">
            <v>Bañera a Color, Hierro Fundido, sin mezcladora y sin ducha</v>
          </cell>
          <cell r="C100" t="str">
            <v>u</v>
          </cell>
          <cell r="D100">
            <v>1</v>
          </cell>
          <cell r="E100">
            <v>5825</v>
          </cell>
          <cell r="F100">
            <v>5825</v>
          </cell>
        </row>
        <row r="101">
          <cell r="A101" t="str">
            <v>BF01.019</v>
          </cell>
          <cell r="B101" t="str">
            <v>Bañera Blanca, Hierro Fundido, sin mezcladora y sin ducha</v>
          </cell>
          <cell r="C101" t="str">
            <v>u</v>
          </cell>
          <cell r="D101">
            <v>1</v>
          </cell>
          <cell r="E101">
            <v>4695</v>
          </cell>
          <cell r="F101">
            <v>4695</v>
          </cell>
        </row>
        <row r="102">
          <cell r="A102" t="str">
            <v>BF01.020</v>
          </cell>
          <cell r="B102" t="str">
            <v>Bañera a Color, liviana, sin mezcladora y sin ducha</v>
          </cell>
          <cell r="C102" t="str">
            <v>u</v>
          </cell>
          <cell r="D102">
            <v>1</v>
          </cell>
          <cell r="E102">
            <v>2425</v>
          </cell>
          <cell r="F102">
            <v>2425</v>
          </cell>
        </row>
        <row r="103">
          <cell r="A103" t="str">
            <v>BF01.021</v>
          </cell>
          <cell r="B103" t="str">
            <v>Bañera a Blanca, liviana, sin mezcladora y sin ducha</v>
          </cell>
          <cell r="C103" t="str">
            <v>u</v>
          </cell>
          <cell r="D103">
            <v>1</v>
          </cell>
          <cell r="E103">
            <v>2425</v>
          </cell>
          <cell r="F103">
            <v>2425</v>
          </cell>
        </row>
        <row r="104">
          <cell r="A104" t="str">
            <v>BF02.</v>
          </cell>
          <cell r="B104" t="str">
            <v>Fregadero</v>
          </cell>
          <cell r="D104" t="str">
            <v/>
          </cell>
          <cell r="F104" t="str">
            <v/>
          </cell>
        </row>
        <row r="105">
          <cell r="A105" t="str">
            <v>BF02.001</v>
          </cell>
          <cell r="B105" t="str">
            <v>Fregadero/Bar acero inox.,20"x 21", sin mezcladora y sin accesorios</v>
          </cell>
          <cell r="C105" t="str">
            <v>u</v>
          </cell>
          <cell r="D105">
            <v>1</v>
          </cell>
          <cell r="E105">
            <v>450</v>
          </cell>
          <cell r="F105">
            <v>350</v>
          </cell>
        </row>
        <row r="106">
          <cell r="A106" t="str">
            <v>BF02.002</v>
          </cell>
          <cell r="B106" t="str">
            <v>Fregadero Sencillo acero inox.,25"x22, sin mezcladora y sin accesorios</v>
          </cell>
          <cell r="C106" t="str">
            <v>u</v>
          </cell>
          <cell r="D106">
            <v>1</v>
          </cell>
          <cell r="E106">
            <v>500</v>
          </cell>
          <cell r="F106">
            <v>400</v>
          </cell>
        </row>
        <row r="107">
          <cell r="A107" t="str">
            <v>BF02.003</v>
          </cell>
          <cell r="B107" t="str">
            <v>Fregadero Doble acero inox.,33"x22",sin mezcladora y sin accesorios</v>
          </cell>
          <cell r="C107" t="str">
            <v>u</v>
          </cell>
          <cell r="D107">
            <v>1</v>
          </cell>
          <cell r="E107">
            <v>750</v>
          </cell>
          <cell r="F107">
            <v>775</v>
          </cell>
        </row>
        <row r="108">
          <cell r="A108" t="str">
            <v>BF03.</v>
          </cell>
          <cell r="B108" t="str">
            <v>Calentador</v>
          </cell>
          <cell r="D108" t="str">
            <v/>
          </cell>
          <cell r="F108" t="str">
            <v/>
          </cell>
        </row>
        <row r="109">
          <cell r="A109" t="str">
            <v>BF03.001</v>
          </cell>
          <cell r="B109" t="str">
            <v>Calentador eléctrico de 20 galones (criollo)</v>
          </cell>
          <cell r="C109" t="str">
            <v>u</v>
          </cell>
          <cell r="D109">
            <v>1</v>
          </cell>
          <cell r="E109">
            <v>1675</v>
          </cell>
          <cell r="F109">
            <v>1675</v>
          </cell>
        </row>
        <row r="110">
          <cell r="A110" t="str">
            <v>BF03.002</v>
          </cell>
          <cell r="B110" t="str">
            <v>Calentador eléctrico de 30 galones (criollo)</v>
          </cell>
          <cell r="C110" t="str">
            <v>u</v>
          </cell>
          <cell r="D110">
            <v>1</v>
          </cell>
          <cell r="E110">
            <v>2095</v>
          </cell>
          <cell r="F110">
            <v>2095</v>
          </cell>
        </row>
        <row r="111">
          <cell r="A111" t="str">
            <v>BF03.003</v>
          </cell>
          <cell r="B111" t="str">
            <v>Calentador eléctrico de 40 galones (criollo)</v>
          </cell>
          <cell r="C111" t="str">
            <v>u</v>
          </cell>
          <cell r="D111">
            <v>1</v>
          </cell>
          <cell r="E111">
            <v>2825</v>
          </cell>
          <cell r="F111">
            <v>2825</v>
          </cell>
        </row>
        <row r="112">
          <cell r="A112" t="str">
            <v>BF03.004</v>
          </cell>
          <cell r="B112" t="str">
            <v>Calentador eléctrico de 60 galones (criollo)</v>
          </cell>
          <cell r="C112" t="str">
            <v>u</v>
          </cell>
          <cell r="D112">
            <v>1</v>
          </cell>
          <cell r="E112">
            <v>4325</v>
          </cell>
          <cell r="F112">
            <v>4325</v>
          </cell>
        </row>
        <row r="113">
          <cell r="A113" t="str">
            <v>BF03.005</v>
          </cell>
          <cell r="B113" t="str">
            <v>Calentador eléctrico de 20 galones (USA)</v>
          </cell>
          <cell r="C113" t="str">
            <v>u</v>
          </cell>
          <cell r="D113">
            <v>1</v>
          </cell>
          <cell r="E113">
            <v>4125</v>
          </cell>
          <cell r="F113">
            <v>4125</v>
          </cell>
        </row>
        <row r="114">
          <cell r="A114" t="str">
            <v>BF03.006</v>
          </cell>
          <cell r="B114" t="str">
            <v>Calentador eléctrico de 30 galones (USA)</v>
          </cell>
          <cell r="C114" t="str">
            <v>u</v>
          </cell>
          <cell r="D114">
            <v>1</v>
          </cell>
          <cell r="E114">
            <v>4325</v>
          </cell>
          <cell r="F114">
            <v>4325</v>
          </cell>
        </row>
        <row r="115">
          <cell r="A115" t="str">
            <v>BF03.007</v>
          </cell>
          <cell r="B115" t="str">
            <v>Calentador eléctrico de 40 galones (USA)</v>
          </cell>
          <cell r="C115" t="str">
            <v>u</v>
          </cell>
          <cell r="D115">
            <v>1</v>
          </cell>
          <cell r="E115">
            <v>4550</v>
          </cell>
          <cell r="F115">
            <v>4550</v>
          </cell>
        </row>
        <row r="116">
          <cell r="A116" t="str">
            <v>BF03.008</v>
          </cell>
          <cell r="B116" t="str">
            <v>Calentador eléctrico de 50 galones (USA)</v>
          </cell>
          <cell r="C116" t="str">
            <v>u</v>
          </cell>
          <cell r="D116">
            <v>1</v>
          </cell>
          <cell r="E116">
            <v>4825</v>
          </cell>
          <cell r="F116">
            <v>4825</v>
          </cell>
        </row>
        <row r="117">
          <cell r="A117" t="str">
            <v>BF04.</v>
          </cell>
          <cell r="B117" t="str">
            <v>Accesorios</v>
          </cell>
          <cell r="D117" t="str">
            <v/>
          </cell>
          <cell r="F117" t="str">
            <v/>
          </cell>
        </row>
        <row r="118">
          <cell r="A118" t="str">
            <v>BF04.001</v>
          </cell>
          <cell r="B118" t="str">
            <v>Botiquín corriente, cromado, 1 puerta, luz</v>
          </cell>
          <cell r="C118" t="str">
            <v>u</v>
          </cell>
          <cell r="D118">
            <v>1</v>
          </cell>
          <cell r="E118">
            <v>850</v>
          </cell>
          <cell r="F118">
            <v>850</v>
          </cell>
        </row>
        <row r="119">
          <cell r="A119" t="str">
            <v>BF04.002</v>
          </cell>
          <cell r="B119" t="str">
            <v>Botiquín corriente, cromado, 2 puertas, luz</v>
          </cell>
          <cell r="C119" t="str">
            <v>u</v>
          </cell>
          <cell r="D119">
            <v>1</v>
          </cell>
          <cell r="E119">
            <v>995</v>
          </cell>
          <cell r="F119">
            <v>995</v>
          </cell>
        </row>
        <row r="120">
          <cell r="A120" t="str">
            <v>BF04.003</v>
          </cell>
          <cell r="B120" t="str">
            <v>Botiquín cromado, 3 puertas, 3 luces</v>
          </cell>
          <cell r="C120" t="str">
            <v>u</v>
          </cell>
          <cell r="D120">
            <v>1</v>
          </cell>
          <cell r="E120">
            <v>1875</v>
          </cell>
          <cell r="F120">
            <v>1875</v>
          </cell>
        </row>
        <row r="121">
          <cell r="A121" t="str">
            <v>BF04.004</v>
          </cell>
          <cell r="B121" t="str">
            <v>Botiquín cromado, 3 puertas, 2 luces, 3 cajones</v>
          </cell>
          <cell r="C121" t="str">
            <v>u</v>
          </cell>
          <cell r="D121">
            <v>1</v>
          </cell>
          <cell r="E121">
            <v>2375</v>
          </cell>
          <cell r="F121">
            <v>2375</v>
          </cell>
        </row>
        <row r="122">
          <cell r="A122" t="str">
            <v>BF04.005</v>
          </cell>
          <cell r="B122" t="str">
            <v>Botiquín madera americana, 16"x27", 1 puerta</v>
          </cell>
          <cell r="C122" t="str">
            <v>u</v>
          </cell>
          <cell r="D122">
            <v>1</v>
          </cell>
          <cell r="E122">
            <v>1500</v>
          </cell>
          <cell r="F122">
            <v>1500</v>
          </cell>
        </row>
        <row r="123">
          <cell r="A123" t="str">
            <v>BF04.006</v>
          </cell>
          <cell r="B123" t="str">
            <v>Botiquín madera americana, 36"x30",3 puertas</v>
          </cell>
          <cell r="C123" t="str">
            <v>u</v>
          </cell>
          <cell r="D123">
            <v>1</v>
          </cell>
          <cell r="E123">
            <v>2850</v>
          </cell>
          <cell r="F123">
            <v>2850</v>
          </cell>
        </row>
        <row r="124">
          <cell r="A124" t="str">
            <v>BF04.007</v>
          </cell>
          <cell r="B124" t="str">
            <v>Ducha completa, cromada</v>
          </cell>
          <cell r="C124" t="str">
            <v>u</v>
          </cell>
          <cell r="D124">
            <v>1</v>
          </cell>
          <cell r="E124">
            <v>22</v>
          </cell>
          <cell r="F124">
            <v>22</v>
          </cell>
        </row>
        <row r="125">
          <cell r="A125" t="str">
            <v>BF04.008</v>
          </cell>
          <cell r="B125" t="str">
            <v>Llave angular de 3/8", "Taiwan"</v>
          </cell>
          <cell r="C125" t="str">
            <v>u</v>
          </cell>
          <cell r="D125">
            <v>1</v>
          </cell>
          <cell r="E125">
            <v>18</v>
          </cell>
          <cell r="F125">
            <v>18</v>
          </cell>
        </row>
        <row r="126">
          <cell r="A126" t="str">
            <v>BF04.009</v>
          </cell>
          <cell r="B126" t="str">
            <v>Llave de chorro de 1/2", "Nibco"</v>
          </cell>
          <cell r="C126" t="str">
            <v>u</v>
          </cell>
          <cell r="D126">
            <v>1</v>
          </cell>
          <cell r="E126">
            <v>45</v>
          </cell>
          <cell r="F126">
            <v>45</v>
          </cell>
        </row>
        <row r="127">
          <cell r="A127" t="str">
            <v>BF04.010</v>
          </cell>
          <cell r="B127" t="str">
            <v xml:space="preserve">Llave sencilla cromada, para lavamanos pequeño </v>
          </cell>
          <cell r="C127" t="str">
            <v>u</v>
          </cell>
          <cell r="D127">
            <v>1</v>
          </cell>
          <cell r="E127">
            <v>36</v>
          </cell>
          <cell r="F127">
            <v>36</v>
          </cell>
        </row>
        <row r="128">
          <cell r="A128" t="str">
            <v>BF04.011</v>
          </cell>
          <cell r="B128" t="str">
            <v>Llave cromada, para orinal pequeño</v>
          </cell>
          <cell r="C128" t="str">
            <v>u</v>
          </cell>
          <cell r="D128">
            <v>1</v>
          </cell>
          <cell r="E128">
            <v>85</v>
          </cell>
          <cell r="F128">
            <v>85</v>
          </cell>
        </row>
        <row r="129">
          <cell r="A129" t="str">
            <v>BF04.012</v>
          </cell>
          <cell r="B129" t="str">
            <v>Llave de empotrar de 1/2", cromada</v>
          </cell>
          <cell r="C129" t="str">
            <v>u</v>
          </cell>
          <cell r="D129">
            <v>1</v>
          </cell>
          <cell r="E129">
            <v>91</v>
          </cell>
          <cell r="F129">
            <v>91</v>
          </cell>
        </row>
        <row r="130">
          <cell r="A130" t="str">
            <v>BF04.013</v>
          </cell>
          <cell r="B130" t="str">
            <v>Válvula 3/4" para orinal flúxometro</v>
          </cell>
          <cell r="C130" t="str">
            <v>u</v>
          </cell>
          <cell r="D130">
            <v>1</v>
          </cell>
          <cell r="E130">
            <v>1025</v>
          </cell>
          <cell r="F130">
            <v>1025</v>
          </cell>
        </row>
        <row r="131">
          <cell r="A131" t="str">
            <v>BF04.014</v>
          </cell>
          <cell r="B131" t="str">
            <v>Válvula 1" par orinal flúxometro</v>
          </cell>
          <cell r="C131" t="str">
            <v>u</v>
          </cell>
          <cell r="D131">
            <v>1</v>
          </cell>
          <cell r="E131">
            <v>1065</v>
          </cell>
          <cell r="F131">
            <v>1065</v>
          </cell>
        </row>
        <row r="132">
          <cell r="A132" t="str">
            <v>BF04.015</v>
          </cell>
          <cell r="B132" t="str">
            <v>Tubo flexible con tuerca para lavamanos</v>
          </cell>
          <cell r="C132" t="str">
            <v>u</v>
          </cell>
          <cell r="D132">
            <v>1</v>
          </cell>
          <cell r="E132">
            <v>25</v>
          </cell>
          <cell r="F132">
            <v>25</v>
          </cell>
        </row>
        <row r="133">
          <cell r="A133" t="str">
            <v>BF04.016</v>
          </cell>
          <cell r="B133" t="str">
            <v>Tubo flexible con tuerca para inodoros</v>
          </cell>
          <cell r="C133" t="str">
            <v>u</v>
          </cell>
          <cell r="D133">
            <v>1</v>
          </cell>
          <cell r="E133">
            <v>25</v>
          </cell>
          <cell r="F133">
            <v>25</v>
          </cell>
        </row>
        <row r="134">
          <cell r="A134" t="str">
            <v>BF04.018</v>
          </cell>
          <cell r="B134" t="str">
            <v>Niple 3/8" x 2 1/2", cromado</v>
          </cell>
          <cell r="C134" t="str">
            <v>u</v>
          </cell>
          <cell r="D134">
            <v>1</v>
          </cell>
          <cell r="E134">
            <v>9</v>
          </cell>
          <cell r="F134">
            <v>9</v>
          </cell>
        </row>
        <row r="135">
          <cell r="A135" t="str">
            <v>BF04.019</v>
          </cell>
          <cell r="B135" t="str">
            <v>Junta de Cera</v>
          </cell>
          <cell r="C135" t="str">
            <v>u</v>
          </cell>
          <cell r="D135">
            <v>1</v>
          </cell>
          <cell r="E135">
            <v>8.5</v>
          </cell>
          <cell r="F135">
            <v>8.5</v>
          </cell>
        </row>
        <row r="136">
          <cell r="A136" t="str">
            <v>BF04.020</v>
          </cell>
          <cell r="B136" t="str">
            <v>Arandela Plástica de 3" ó 4", para inodoros</v>
          </cell>
          <cell r="C136" t="str">
            <v>u</v>
          </cell>
          <cell r="D136">
            <v>1</v>
          </cell>
          <cell r="E136">
            <v>28</v>
          </cell>
          <cell r="F136">
            <v>28</v>
          </cell>
        </row>
        <row r="137">
          <cell r="A137" t="str">
            <v>BF04.021</v>
          </cell>
          <cell r="B137" t="str">
            <v>Tornillos para fijar arandela (Juego)</v>
          </cell>
          <cell r="C137" t="str">
            <v>u</v>
          </cell>
          <cell r="D137">
            <v>1</v>
          </cell>
          <cell r="E137">
            <v>2.25</v>
          </cell>
          <cell r="F137">
            <v>2.25</v>
          </cell>
        </row>
        <row r="138">
          <cell r="A138" t="str">
            <v>BF04.022</v>
          </cell>
          <cell r="B138" t="str">
            <v>Palometas fijar lavamanos, en aluminio</v>
          </cell>
          <cell r="C138" t="str">
            <v>par</v>
          </cell>
          <cell r="D138">
            <v>1</v>
          </cell>
          <cell r="E138">
            <v>9</v>
          </cell>
          <cell r="F138">
            <v>9</v>
          </cell>
        </row>
        <row r="139">
          <cell r="A139" t="str">
            <v>BF04.023</v>
          </cell>
          <cell r="B139" t="str">
            <v>Mezcladora para bañera, con desagüe, "PRICE PFISTER USA"</v>
          </cell>
          <cell r="C139" t="str">
            <v>u</v>
          </cell>
          <cell r="D139">
            <v>1</v>
          </cell>
          <cell r="E139">
            <v>975</v>
          </cell>
          <cell r="F139">
            <v>975</v>
          </cell>
        </row>
        <row r="140">
          <cell r="A140" t="str">
            <v>BF04.024</v>
          </cell>
          <cell r="B140" t="str">
            <v>Mezcladora para bidet , "PRICE PFISTER USA", con boquilla</v>
          </cell>
          <cell r="C140" t="str">
            <v>u</v>
          </cell>
          <cell r="D140">
            <v>1</v>
          </cell>
          <cell r="E140">
            <v>1750</v>
          </cell>
          <cell r="F140">
            <v>1750</v>
          </cell>
        </row>
        <row r="141">
          <cell r="A141" t="str">
            <v>BF04.025</v>
          </cell>
          <cell r="B141" t="str">
            <v>Mezcladora para lavamanos "PRICE PFISTER USA" con boquilla</v>
          </cell>
          <cell r="C141" t="str">
            <v>u</v>
          </cell>
          <cell r="D141">
            <v>1</v>
          </cell>
          <cell r="E141">
            <v>675</v>
          </cell>
          <cell r="F141">
            <v>675</v>
          </cell>
        </row>
        <row r="142">
          <cell r="A142" t="str">
            <v>BF04.026</v>
          </cell>
          <cell r="B142" t="str">
            <v>Mezcladora para fregadero "PRICE PFISTER USA", con manguera</v>
          </cell>
          <cell r="C142" t="str">
            <v>u</v>
          </cell>
          <cell r="D142">
            <v>1</v>
          </cell>
          <cell r="E142">
            <v>725</v>
          </cell>
          <cell r="F142">
            <v>725</v>
          </cell>
        </row>
        <row r="143">
          <cell r="A143" t="str">
            <v>BF04.027</v>
          </cell>
          <cell r="B143" t="str">
            <v>Boquilla para lavamanos, automática, cromada, "Sayco"</v>
          </cell>
          <cell r="C143" t="str">
            <v>u</v>
          </cell>
          <cell r="D143">
            <v>1</v>
          </cell>
          <cell r="E143">
            <v>100</v>
          </cell>
          <cell r="F143">
            <v>100</v>
          </cell>
        </row>
        <row r="144">
          <cell r="A144" t="str">
            <v>BF04.028</v>
          </cell>
          <cell r="B144" t="str">
            <v>Boquilla para lavamanos, PVC</v>
          </cell>
          <cell r="C144" t="str">
            <v>u</v>
          </cell>
          <cell r="D144">
            <v>1</v>
          </cell>
          <cell r="E144">
            <v>16</v>
          </cell>
          <cell r="F144">
            <v>16</v>
          </cell>
        </row>
        <row r="145">
          <cell r="A145" t="str">
            <v>BF04.029</v>
          </cell>
          <cell r="B145" t="str">
            <v>Boquilla para fregadero, cromada (c/u)</v>
          </cell>
          <cell r="C145" t="str">
            <v>u</v>
          </cell>
          <cell r="D145">
            <v>1</v>
          </cell>
          <cell r="E145">
            <v>39</v>
          </cell>
          <cell r="F145">
            <v>39</v>
          </cell>
        </row>
        <row r="146">
          <cell r="A146" t="str">
            <v>BF04.030</v>
          </cell>
          <cell r="B146" t="str">
            <v>Boquilla para lavadero, cromada, con tapón</v>
          </cell>
          <cell r="C146" t="str">
            <v>u</v>
          </cell>
          <cell r="D146">
            <v>1</v>
          </cell>
          <cell r="E146">
            <v>22</v>
          </cell>
          <cell r="F146">
            <v>22</v>
          </cell>
        </row>
        <row r="147">
          <cell r="A147" t="str">
            <v>BF04.031</v>
          </cell>
          <cell r="B147" t="str">
            <v>Boquilla para lavadero, PVC, con tapón</v>
          </cell>
          <cell r="C147" t="str">
            <v>u</v>
          </cell>
          <cell r="D147">
            <v>1</v>
          </cell>
          <cell r="E147">
            <v>15.5</v>
          </cell>
          <cell r="F147">
            <v>15.5</v>
          </cell>
        </row>
        <row r="148">
          <cell r="A148" t="str">
            <v>BF04.032</v>
          </cell>
          <cell r="B148" t="str">
            <v>Rejilla 3"x1 1/2",cromada, para piso</v>
          </cell>
          <cell r="C148" t="str">
            <v>u</v>
          </cell>
          <cell r="D148">
            <v>1</v>
          </cell>
          <cell r="E148">
            <v>16.5</v>
          </cell>
          <cell r="F148">
            <v>16.5</v>
          </cell>
        </row>
        <row r="149">
          <cell r="A149" t="str">
            <v>BF04.033</v>
          </cell>
          <cell r="B149" t="str">
            <v>Rejilla 4",aluminio para piso</v>
          </cell>
          <cell r="C149" t="str">
            <v>u</v>
          </cell>
          <cell r="D149">
            <v>1</v>
          </cell>
          <cell r="E149">
            <v>8</v>
          </cell>
          <cell r="F149">
            <v>8</v>
          </cell>
        </row>
        <row r="150">
          <cell r="A150" t="str">
            <v>BF04.034</v>
          </cell>
          <cell r="B150" t="str">
            <v>Sifón lavamanos, 1 1/4", cromado, completo "Nibco"</v>
          </cell>
          <cell r="C150" t="str">
            <v>u</v>
          </cell>
          <cell r="D150">
            <v>1</v>
          </cell>
          <cell r="E150">
            <v>200</v>
          </cell>
          <cell r="F150">
            <v>200</v>
          </cell>
        </row>
        <row r="151">
          <cell r="A151" t="str">
            <v>BF04.035</v>
          </cell>
          <cell r="B151" t="str">
            <v>Sifón lavamanos 1 1/4", PVC</v>
          </cell>
          <cell r="C151" t="str">
            <v>u</v>
          </cell>
          <cell r="D151">
            <v>1</v>
          </cell>
          <cell r="E151">
            <v>25</v>
          </cell>
          <cell r="F151">
            <v>25</v>
          </cell>
        </row>
        <row r="152">
          <cell r="A152" t="str">
            <v>BF04.036</v>
          </cell>
          <cell r="B152" t="str">
            <v>Sifón fregadero 1 1/2", PVC</v>
          </cell>
          <cell r="C152" t="str">
            <v>u</v>
          </cell>
          <cell r="D152">
            <v>1</v>
          </cell>
          <cell r="E152">
            <v>17</v>
          </cell>
          <cell r="F152">
            <v>17</v>
          </cell>
        </row>
        <row r="153">
          <cell r="A153" t="str">
            <v>BF04.037</v>
          </cell>
          <cell r="B153" t="str">
            <v>Desagüe para bañera, PVC</v>
          </cell>
          <cell r="C153" t="str">
            <v>u</v>
          </cell>
          <cell r="D153">
            <v>1</v>
          </cell>
          <cell r="E153">
            <v>175</v>
          </cell>
          <cell r="F153">
            <v>175</v>
          </cell>
        </row>
        <row r="154">
          <cell r="A154" t="str">
            <v>BF04.038</v>
          </cell>
          <cell r="B154" t="str">
            <v>Desagüe doble para fegadero, PVC</v>
          </cell>
          <cell r="C154" t="str">
            <v>u</v>
          </cell>
          <cell r="D154">
            <v>1</v>
          </cell>
          <cell r="E154">
            <v>32</v>
          </cell>
          <cell r="F154">
            <v>32</v>
          </cell>
        </row>
        <row r="155">
          <cell r="A155" t="str">
            <v>BF04.039</v>
          </cell>
          <cell r="B155" t="str">
            <v>Cola extensión lavamanos 1 1/4" x 8", cromada</v>
          </cell>
          <cell r="C155" t="str">
            <v>u</v>
          </cell>
          <cell r="D155">
            <v>1</v>
          </cell>
          <cell r="E155">
            <v>23</v>
          </cell>
          <cell r="F155">
            <v>23</v>
          </cell>
        </row>
        <row r="156">
          <cell r="A156" t="str">
            <v>BF04.040</v>
          </cell>
          <cell r="B156" t="str">
            <v>Cola extensión lavamanos 1 1/2" x 8", cromada</v>
          </cell>
          <cell r="C156" t="str">
            <v>u</v>
          </cell>
          <cell r="D156">
            <v>1</v>
          </cell>
          <cell r="E156">
            <v>25</v>
          </cell>
          <cell r="F156">
            <v>25</v>
          </cell>
        </row>
        <row r="157">
          <cell r="A157" t="str">
            <v>BF04.041</v>
          </cell>
          <cell r="B157" t="str">
            <v>Cola extensión lavamanos 1 1/2" x 8", PVC</v>
          </cell>
          <cell r="C157" t="str">
            <v>u</v>
          </cell>
          <cell r="D157">
            <v>1</v>
          </cell>
          <cell r="E157">
            <v>10.5</v>
          </cell>
          <cell r="F157">
            <v>10.5</v>
          </cell>
        </row>
        <row r="158">
          <cell r="A158" t="str">
            <v>BF04.042</v>
          </cell>
          <cell r="B158" t="str">
            <v>Cubrefalta de 3/8", cromado</v>
          </cell>
          <cell r="C158" t="str">
            <v>u</v>
          </cell>
          <cell r="D158">
            <v>1</v>
          </cell>
          <cell r="E158">
            <v>1.5</v>
          </cell>
          <cell r="F158">
            <v>1.5</v>
          </cell>
        </row>
        <row r="159">
          <cell r="A159" t="str">
            <v>BF04.043</v>
          </cell>
          <cell r="B159" t="str">
            <v>Cubrefalta de 1/2", cromado</v>
          </cell>
          <cell r="C159" t="str">
            <v>u</v>
          </cell>
          <cell r="D159">
            <v>1</v>
          </cell>
          <cell r="E159">
            <v>2.5</v>
          </cell>
          <cell r="F159">
            <v>2.5</v>
          </cell>
        </row>
        <row r="160">
          <cell r="A160" t="str">
            <v>BF04.044</v>
          </cell>
          <cell r="B160" t="str">
            <v>Cubrefalta de 3/4", cromado</v>
          </cell>
          <cell r="C160" t="str">
            <v>u</v>
          </cell>
          <cell r="D160">
            <v>1</v>
          </cell>
          <cell r="E160">
            <v>1.75</v>
          </cell>
          <cell r="F160">
            <v>1.75</v>
          </cell>
        </row>
        <row r="161">
          <cell r="A161" t="str">
            <v>BF04.045</v>
          </cell>
          <cell r="B161" t="str">
            <v>Cepillera cromada corriente</v>
          </cell>
          <cell r="C161" t="str">
            <v>u</v>
          </cell>
          <cell r="D161">
            <v>1</v>
          </cell>
          <cell r="E161">
            <v>18.75</v>
          </cell>
          <cell r="F161">
            <v>18.75</v>
          </cell>
        </row>
        <row r="162">
          <cell r="A162" t="str">
            <v>BF04.046</v>
          </cell>
          <cell r="B162" t="str">
            <v>Gancho cromado doble, corriente</v>
          </cell>
          <cell r="C162" t="str">
            <v>u</v>
          </cell>
          <cell r="D162">
            <v>1</v>
          </cell>
          <cell r="E162">
            <v>12.8</v>
          </cell>
          <cell r="F162">
            <v>12.8</v>
          </cell>
        </row>
        <row r="163">
          <cell r="A163" t="str">
            <v>BF04.047</v>
          </cell>
          <cell r="B163" t="str">
            <v>Jabonera para bañera, con agarradera, cromada, corriente</v>
          </cell>
          <cell r="C163" t="str">
            <v>u</v>
          </cell>
          <cell r="D163">
            <v>1</v>
          </cell>
          <cell r="E163">
            <v>85</v>
          </cell>
          <cell r="F163">
            <v>85</v>
          </cell>
        </row>
        <row r="164">
          <cell r="A164" t="str">
            <v>BF04.048</v>
          </cell>
          <cell r="B164" t="str">
            <v>Jabonera para bañera, sin agarradera, cromada, corriente</v>
          </cell>
          <cell r="C164" t="str">
            <v>u</v>
          </cell>
          <cell r="D164">
            <v>1</v>
          </cell>
          <cell r="E164">
            <v>80</v>
          </cell>
          <cell r="F164">
            <v>80</v>
          </cell>
        </row>
        <row r="165">
          <cell r="A165" t="str">
            <v>BF04.049</v>
          </cell>
          <cell r="B165" t="str">
            <v>Jabonera líquida, cromada, corriente</v>
          </cell>
          <cell r="C165" t="str">
            <v>u</v>
          </cell>
          <cell r="D165">
            <v>1</v>
          </cell>
          <cell r="E165">
            <v>100</v>
          </cell>
          <cell r="F165">
            <v>100</v>
          </cell>
        </row>
        <row r="166">
          <cell r="A166" t="str">
            <v>BF04.050</v>
          </cell>
          <cell r="B166" t="str">
            <v>Papelera empotrada, cromada, corriente</v>
          </cell>
          <cell r="C166" t="str">
            <v>u</v>
          </cell>
          <cell r="D166">
            <v>1</v>
          </cell>
          <cell r="E166">
            <v>99</v>
          </cell>
          <cell r="F166">
            <v>99</v>
          </cell>
        </row>
        <row r="167">
          <cell r="A167" t="str">
            <v>BF04.051</v>
          </cell>
          <cell r="B167" t="str">
            <v>Toallero 24" cromado corriente</v>
          </cell>
          <cell r="C167" t="str">
            <v>u</v>
          </cell>
          <cell r="D167">
            <v>1</v>
          </cell>
          <cell r="E167">
            <v>51</v>
          </cell>
          <cell r="F167">
            <v>51</v>
          </cell>
        </row>
        <row r="168">
          <cell r="A168" t="str">
            <v>BF04.052</v>
          </cell>
          <cell r="B168" t="str">
            <v>Toallero 30" cromado corriente</v>
          </cell>
          <cell r="C168" t="str">
            <v>u</v>
          </cell>
          <cell r="D168">
            <v>1</v>
          </cell>
          <cell r="E168">
            <v>80</v>
          </cell>
          <cell r="F168">
            <v>80</v>
          </cell>
        </row>
        <row r="169">
          <cell r="A169" t="str">
            <v>BF04.053</v>
          </cell>
          <cell r="B169" t="str">
            <v>Toallero 24" acero inoxidable</v>
          </cell>
          <cell r="C169" t="str">
            <v>u</v>
          </cell>
          <cell r="D169">
            <v>1</v>
          </cell>
          <cell r="E169">
            <v>104</v>
          </cell>
          <cell r="F169">
            <v>104</v>
          </cell>
        </row>
        <row r="170">
          <cell r="A170" t="str">
            <v>BF04.054</v>
          </cell>
          <cell r="B170" t="str">
            <v>Toallero 30" acero inoxidable</v>
          </cell>
          <cell r="C170" t="str">
            <v>u</v>
          </cell>
          <cell r="D170">
            <v>1</v>
          </cell>
          <cell r="E170">
            <v>146</v>
          </cell>
          <cell r="F170">
            <v>146</v>
          </cell>
        </row>
        <row r="171">
          <cell r="A171" t="str">
            <v>BL</v>
          </cell>
          <cell r="B171" t="str">
            <v>BLOQUES</v>
          </cell>
          <cell r="D171" t="str">
            <v/>
          </cell>
          <cell r="F171" t="str">
            <v/>
          </cell>
        </row>
        <row r="172">
          <cell r="A172" t="str">
            <v>BL01.</v>
          </cell>
          <cell r="B172" t="str">
            <v>Bloques de Barro</v>
          </cell>
        </row>
        <row r="173">
          <cell r="A173" t="str">
            <v>BL01.001</v>
          </cell>
          <cell r="B173" t="str">
            <v>Bloques de Barro de 4"</v>
          </cell>
          <cell r="C173" t="str">
            <v>u</v>
          </cell>
          <cell r="D173">
            <v>1.08</v>
          </cell>
          <cell r="E173">
            <v>5.94</v>
          </cell>
          <cell r="F173">
            <v>6.42</v>
          </cell>
        </row>
        <row r="174">
          <cell r="A174" t="str">
            <v>BL01.002</v>
          </cell>
          <cell r="B174" t="str">
            <v>Bloques de Barro de 6"</v>
          </cell>
          <cell r="C174" t="str">
            <v>u</v>
          </cell>
          <cell r="D174">
            <v>1.08</v>
          </cell>
          <cell r="E174">
            <v>7.56</v>
          </cell>
          <cell r="F174">
            <v>8.16</v>
          </cell>
        </row>
        <row r="175">
          <cell r="A175" t="str">
            <v>BL01.003</v>
          </cell>
          <cell r="B175" t="str">
            <v>Bloques de Barro de 8"</v>
          </cell>
          <cell r="C175" t="str">
            <v>u</v>
          </cell>
          <cell r="D175">
            <v>1.08</v>
          </cell>
          <cell r="E175">
            <v>10</v>
          </cell>
          <cell r="F175">
            <v>10.8</v>
          </cell>
        </row>
        <row r="176">
          <cell r="A176" t="str">
            <v>BL01.004</v>
          </cell>
          <cell r="B176" t="str">
            <v>Bloques de Barro de 5" (forjados)</v>
          </cell>
          <cell r="C176" t="str">
            <v>u</v>
          </cell>
          <cell r="D176">
            <v>1.08</v>
          </cell>
          <cell r="E176">
            <v>7</v>
          </cell>
          <cell r="F176">
            <v>7.56</v>
          </cell>
        </row>
        <row r="177">
          <cell r="A177" t="str">
            <v>BL02.</v>
          </cell>
          <cell r="B177" t="str">
            <v>Bloques de Cemento</v>
          </cell>
          <cell r="D177" t="str">
            <v/>
          </cell>
          <cell r="F177" t="str">
            <v/>
          </cell>
        </row>
        <row r="178">
          <cell r="A178" t="str">
            <v>BL02.001</v>
          </cell>
          <cell r="B178" t="str">
            <v>Bloque de hormigón 4"</v>
          </cell>
          <cell r="C178" t="str">
            <v>u</v>
          </cell>
          <cell r="D178">
            <v>1.08</v>
          </cell>
          <cell r="E178">
            <v>4.8600000000000003</v>
          </cell>
          <cell r="F178">
            <v>5.25</v>
          </cell>
        </row>
        <row r="179">
          <cell r="A179" t="str">
            <v>BL02.002</v>
          </cell>
          <cell r="B179" t="str">
            <v>Bloque de hormigón 6"</v>
          </cell>
          <cell r="C179" t="str">
            <v>u</v>
          </cell>
          <cell r="D179">
            <v>1.08</v>
          </cell>
          <cell r="E179">
            <v>6.39</v>
          </cell>
          <cell r="F179">
            <v>6.9</v>
          </cell>
        </row>
        <row r="180">
          <cell r="A180" t="str">
            <v>BL02.003</v>
          </cell>
          <cell r="B180" t="str">
            <v>Bloque de hormigón 8"</v>
          </cell>
          <cell r="C180" t="str">
            <v>u</v>
          </cell>
          <cell r="D180">
            <v>1.08</v>
          </cell>
          <cell r="E180">
            <v>8.3699999999999992</v>
          </cell>
          <cell r="F180">
            <v>9.0399999999999991</v>
          </cell>
        </row>
        <row r="181">
          <cell r="A181" t="str">
            <v>BL02.004</v>
          </cell>
          <cell r="B181" t="str">
            <v>Bloque de hormigón 5" para verjas</v>
          </cell>
          <cell r="C181" t="str">
            <v>u</v>
          </cell>
          <cell r="D181">
            <v>1.08</v>
          </cell>
          <cell r="E181">
            <v>5.9</v>
          </cell>
          <cell r="F181">
            <v>6.37</v>
          </cell>
        </row>
        <row r="182">
          <cell r="A182" t="str">
            <v>BL02.005</v>
          </cell>
          <cell r="B182" t="str">
            <v>Bloque de hormigón 10"</v>
          </cell>
          <cell r="C182" t="str">
            <v>u</v>
          </cell>
          <cell r="D182">
            <v>1.08</v>
          </cell>
          <cell r="E182">
            <v>18.8</v>
          </cell>
          <cell r="F182">
            <v>20.3</v>
          </cell>
        </row>
        <row r="183">
          <cell r="A183" t="str">
            <v>BL02.006</v>
          </cell>
          <cell r="B183" t="str">
            <v>Bloque de hormigón 12"</v>
          </cell>
          <cell r="C183" t="str">
            <v>u</v>
          </cell>
          <cell r="D183">
            <v>1.08</v>
          </cell>
          <cell r="E183">
            <v>18.399999999999999</v>
          </cell>
          <cell r="F183">
            <v>19.87</v>
          </cell>
        </row>
        <row r="184">
          <cell r="A184" t="str">
            <v>BL02.007</v>
          </cell>
          <cell r="B184" t="str">
            <v>Bloque Rusticanales de 4", gris</v>
          </cell>
          <cell r="C184" t="str">
            <v>u</v>
          </cell>
          <cell r="D184">
            <v>1.08</v>
          </cell>
          <cell r="E184">
            <v>20.25</v>
          </cell>
          <cell r="F184">
            <v>21.87</v>
          </cell>
        </row>
        <row r="185">
          <cell r="A185" t="str">
            <v>BL02.008</v>
          </cell>
          <cell r="B185" t="str">
            <v>Bloque Rusticanales de 8", gris</v>
          </cell>
          <cell r="C185" t="str">
            <v>u</v>
          </cell>
          <cell r="D185">
            <v>1.08</v>
          </cell>
          <cell r="E185">
            <v>26.95</v>
          </cell>
          <cell r="F185">
            <v>29.11</v>
          </cell>
        </row>
        <row r="186">
          <cell r="A186" t="str">
            <v>BL02.009</v>
          </cell>
          <cell r="B186" t="str">
            <v>Bloque de 6"x8"x8", liso ( 1/2 bloque de 6")</v>
          </cell>
          <cell r="C186" t="str">
            <v>u</v>
          </cell>
          <cell r="D186">
            <v>1.08</v>
          </cell>
          <cell r="E186">
            <v>4.0999999999999996</v>
          </cell>
          <cell r="F186">
            <v>4.43</v>
          </cell>
        </row>
        <row r="187">
          <cell r="A187" t="str">
            <v>BL02.010</v>
          </cell>
          <cell r="B187" t="str">
            <v>Bloque de 8"x8"x8" , liso ( 1/2 bloque de 8")</v>
          </cell>
          <cell r="C187" t="str">
            <v>u</v>
          </cell>
          <cell r="D187">
            <v>1.08</v>
          </cell>
          <cell r="E187">
            <v>5.4</v>
          </cell>
          <cell r="F187">
            <v>5.83</v>
          </cell>
        </row>
        <row r="188">
          <cell r="A188" t="str">
            <v>BL02.011</v>
          </cell>
          <cell r="B188" t="str">
            <v>Bloque ornamental 8"x8"x16", gris (TICARUST)</v>
          </cell>
          <cell r="C188" t="str">
            <v>u</v>
          </cell>
          <cell r="D188">
            <v>1.08</v>
          </cell>
          <cell r="E188">
            <v>17.149999999999999</v>
          </cell>
          <cell r="F188">
            <v>18.52</v>
          </cell>
        </row>
        <row r="189">
          <cell r="A189" t="str">
            <v>BL02.012</v>
          </cell>
          <cell r="B189" t="str">
            <v>Bloque calado 6", tipo persiana</v>
          </cell>
          <cell r="C189" t="str">
            <v>u</v>
          </cell>
          <cell r="D189">
            <v>1.08</v>
          </cell>
          <cell r="E189">
            <v>8</v>
          </cell>
          <cell r="F189">
            <v>8.64</v>
          </cell>
        </row>
        <row r="190">
          <cell r="A190" t="str">
            <v>BL02.013</v>
          </cell>
          <cell r="B190" t="str">
            <v>Acarreo bloque de hormigón 4"</v>
          </cell>
          <cell r="C190" t="str">
            <v>u</v>
          </cell>
          <cell r="D190">
            <v>1.08</v>
          </cell>
          <cell r="E190">
            <v>0.52</v>
          </cell>
          <cell r="F190">
            <v>0.56000000000000005</v>
          </cell>
        </row>
        <row r="191">
          <cell r="A191" t="str">
            <v>BL02.014</v>
          </cell>
          <cell r="B191" t="str">
            <v>Acarreo bloque de hormigón 5", para verjas</v>
          </cell>
          <cell r="C191" t="str">
            <v>u</v>
          </cell>
          <cell r="D191">
            <v>1.08</v>
          </cell>
          <cell r="E191">
            <v>0.55000000000000004</v>
          </cell>
          <cell r="F191">
            <v>0.59</v>
          </cell>
        </row>
        <row r="192">
          <cell r="A192" t="str">
            <v>BL02.015</v>
          </cell>
          <cell r="B192" t="str">
            <v>Acarreo bloque de hormigón 6"</v>
          </cell>
          <cell r="C192" t="str">
            <v>u</v>
          </cell>
          <cell r="D192">
            <v>1.08</v>
          </cell>
          <cell r="E192">
            <v>0.56000000000000005</v>
          </cell>
          <cell r="F192">
            <v>0.6</v>
          </cell>
        </row>
        <row r="193">
          <cell r="A193" t="str">
            <v>BL02.016</v>
          </cell>
          <cell r="B193" t="str">
            <v>Acarreo bloque de hormigón 8"</v>
          </cell>
          <cell r="C193" t="str">
            <v>u</v>
          </cell>
          <cell r="D193">
            <v>1.08</v>
          </cell>
          <cell r="E193">
            <v>0.63</v>
          </cell>
          <cell r="F193">
            <v>0.68</v>
          </cell>
        </row>
        <row r="194">
          <cell r="A194" t="str">
            <v>BL02.017</v>
          </cell>
          <cell r="B194" t="str">
            <v>Acarreo bloque de hormigón 10"</v>
          </cell>
          <cell r="C194" t="str">
            <v>u</v>
          </cell>
          <cell r="D194">
            <v>1.08</v>
          </cell>
          <cell r="E194">
            <v>1</v>
          </cell>
          <cell r="F194">
            <v>1.08</v>
          </cell>
        </row>
        <row r="195">
          <cell r="A195" t="str">
            <v>BL02.018</v>
          </cell>
          <cell r="B195" t="str">
            <v>Acarreo bloque de hormigón 12"</v>
          </cell>
          <cell r="C195" t="str">
            <v>u</v>
          </cell>
          <cell r="D195">
            <v>1.08</v>
          </cell>
          <cell r="E195">
            <v>1.19</v>
          </cell>
          <cell r="F195">
            <v>1.29</v>
          </cell>
        </row>
        <row r="196">
          <cell r="A196" t="str">
            <v>BL02.019</v>
          </cell>
          <cell r="B196" t="str">
            <v>Acarreo Bloque Rusticanales de 4", gris</v>
          </cell>
          <cell r="C196" t="str">
            <v>u</v>
          </cell>
          <cell r="D196">
            <v>1.08</v>
          </cell>
          <cell r="E196">
            <v>0.56999999999999995</v>
          </cell>
          <cell r="F196">
            <v>0.62</v>
          </cell>
        </row>
        <row r="197">
          <cell r="A197" t="str">
            <v>BL02.020</v>
          </cell>
          <cell r="B197" t="str">
            <v>Acarreo Bloque Rusticanales de 8", gris</v>
          </cell>
          <cell r="C197" t="str">
            <v>u</v>
          </cell>
          <cell r="D197">
            <v>1.08</v>
          </cell>
          <cell r="E197">
            <v>0.78</v>
          </cell>
          <cell r="F197">
            <v>0.84</v>
          </cell>
        </row>
        <row r="198">
          <cell r="A198" t="str">
            <v>BL02.021</v>
          </cell>
          <cell r="B198" t="str">
            <v>Acarreo Bloque de 6"x8"x8", liso ( 1/2 Acarreo Bloque de 6")</v>
          </cell>
          <cell r="C198" t="str">
            <v>u</v>
          </cell>
          <cell r="D198">
            <v>1.08</v>
          </cell>
          <cell r="E198">
            <v>0.3</v>
          </cell>
          <cell r="F198">
            <v>0.32</v>
          </cell>
        </row>
        <row r="199">
          <cell r="A199" t="str">
            <v>BL02.022</v>
          </cell>
          <cell r="B199" t="str">
            <v>Acarreo Bloque de 8"x8"x8" , liso ( 1/2 Acarreo Bloque de 8")</v>
          </cell>
          <cell r="C199" t="str">
            <v>u</v>
          </cell>
          <cell r="D199">
            <v>1.08</v>
          </cell>
          <cell r="E199">
            <v>0.34</v>
          </cell>
          <cell r="F199">
            <v>0.37</v>
          </cell>
        </row>
        <row r="200">
          <cell r="A200" t="str">
            <v>BL02.023</v>
          </cell>
          <cell r="B200" t="str">
            <v>Acarreo Bloque ornamental 8"x8"x16", gris (TICARUST)</v>
          </cell>
          <cell r="C200" t="str">
            <v>u</v>
          </cell>
          <cell r="D200">
            <v>1.08</v>
          </cell>
          <cell r="E200">
            <v>0.53</v>
          </cell>
          <cell r="F200">
            <v>0.56999999999999995</v>
          </cell>
        </row>
        <row r="201">
          <cell r="A201" t="str">
            <v>BL02.024</v>
          </cell>
          <cell r="B201" t="str">
            <v>Acarreo Bloque calado 6", tipo persiana</v>
          </cell>
          <cell r="C201" t="str">
            <v>u</v>
          </cell>
          <cell r="D201">
            <v>1.08</v>
          </cell>
          <cell r="E201">
            <v>0.53</v>
          </cell>
          <cell r="F201">
            <v>0.56999999999999995</v>
          </cell>
        </row>
        <row r="202">
          <cell r="A202" t="str">
            <v>BL99.001</v>
          </cell>
          <cell r="B202" t="str">
            <v>Bloques de Cristal</v>
          </cell>
          <cell r="C202" t="str">
            <v>u</v>
          </cell>
          <cell r="D202">
            <v>1.08</v>
          </cell>
          <cell r="E202">
            <v>80</v>
          </cell>
          <cell r="F202">
            <v>86.4</v>
          </cell>
        </row>
        <row r="203">
          <cell r="A203" t="str">
            <v>BL99.011</v>
          </cell>
          <cell r="B203" t="str">
            <v>Acarreo de Bloques de Cristal</v>
          </cell>
          <cell r="C203" t="str">
            <v>u</v>
          </cell>
          <cell r="D203">
            <v>1.08</v>
          </cell>
          <cell r="E203">
            <v>4</v>
          </cell>
          <cell r="F203">
            <v>4.32</v>
          </cell>
        </row>
        <row r="204">
          <cell r="A204" t="str">
            <v>BO</v>
          </cell>
          <cell r="B204" t="str">
            <v>BOMBA DE AGUA PARA CISTERNAS</v>
          </cell>
          <cell r="D204" t="str">
            <v/>
          </cell>
          <cell r="F204" t="str">
            <v/>
          </cell>
        </row>
        <row r="205">
          <cell r="A205" t="str">
            <v>BO01.002</v>
          </cell>
          <cell r="B205" t="str">
            <v>Bomba de 3/4 H.P., sin tanque</v>
          </cell>
          <cell r="C205" t="str">
            <v>u</v>
          </cell>
          <cell r="D205">
            <v>1</v>
          </cell>
          <cell r="E205">
            <v>2500</v>
          </cell>
          <cell r="F205">
            <v>2500</v>
          </cell>
        </row>
        <row r="206">
          <cell r="A206" t="str">
            <v>BO01.008</v>
          </cell>
          <cell r="B206" t="str">
            <v>Tanque hidroneumático de 42 gls, criollo</v>
          </cell>
          <cell r="C206" t="str">
            <v>u</v>
          </cell>
          <cell r="D206">
            <v>1</v>
          </cell>
          <cell r="E206">
            <v>1000</v>
          </cell>
          <cell r="F206">
            <v>1000</v>
          </cell>
        </row>
        <row r="207">
          <cell r="A207" t="str">
            <v>CC</v>
          </cell>
          <cell r="B207" t="str">
            <v>CEMENTOS Y CALES</v>
          </cell>
          <cell r="D207" t="str">
            <v/>
          </cell>
          <cell r="F207" t="str">
            <v/>
          </cell>
        </row>
        <row r="208">
          <cell r="A208" t="str">
            <v>CC01.001</v>
          </cell>
          <cell r="B208" t="str">
            <v>Cal Pomier (50 lbs)</v>
          </cell>
          <cell r="C208" t="str">
            <v>fda</v>
          </cell>
          <cell r="D208">
            <v>1</v>
          </cell>
          <cell r="E208">
            <v>59</v>
          </cell>
          <cell r="F208">
            <v>59</v>
          </cell>
        </row>
        <row r="209">
          <cell r="A209" t="str">
            <v>CC01.002</v>
          </cell>
          <cell r="B209" t="str">
            <v>Cemento Blanco (90 lbs)</v>
          </cell>
          <cell r="C209" t="str">
            <v>fda</v>
          </cell>
          <cell r="D209">
            <v>1</v>
          </cell>
          <cell r="E209">
            <v>180</v>
          </cell>
          <cell r="F209">
            <v>180</v>
          </cell>
        </row>
        <row r="210">
          <cell r="A210" t="str">
            <v>CC01.003</v>
          </cell>
          <cell r="B210" t="str">
            <v>Cemento Gris ("Portland")</v>
          </cell>
          <cell r="C210" t="str">
            <v>fda</v>
          </cell>
          <cell r="D210">
            <v>1</v>
          </cell>
          <cell r="E210">
            <v>69</v>
          </cell>
          <cell r="F210">
            <v>69</v>
          </cell>
        </row>
        <row r="211">
          <cell r="A211" t="str">
            <v>CC02.001</v>
          </cell>
          <cell r="B211" t="str">
            <v>Cemento para Grouting Expansivo</v>
          </cell>
          <cell r="C211" t="str">
            <v>fda</v>
          </cell>
          <cell r="D211">
            <v>1</v>
          </cell>
          <cell r="E211">
            <v>500</v>
          </cell>
          <cell r="F211">
            <v>500</v>
          </cell>
        </row>
        <row r="212">
          <cell r="A212" t="str">
            <v>CC02.002</v>
          </cell>
          <cell r="B212" t="str">
            <v>Cemento para Grouting Portland</v>
          </cell>
          <cell r="C212" t="str">
            <v>fda</v>
          </cell>
          <cell r="D212">
            <v>1</v>
          </cell>
          <cell r="E212">
            <v>67</v>
          </cell>
          <cell r="F212">
            <v>67</v>
          </cell>
        </row>
        <row r="213">
          <cell r="A213" t="str">
            <v>CC02.003</v>
          </cell>
          <cell r="B213" t="str">
            <v>Supracure</v>
          </cell>
          <cell r="C213" t="str">
            <v>gl</v>
          </cell>
          <cell r="D213">
            <v>1</v>
          </cell>
          <cell r="E213">
            <v>97.2</v>
          </cell>
          <cell r="F213">
            <v>97.2</v>
          </cell>
        </row>
        <row r="214">
          <cell r="A214" t="str">
            <v>CC02.004</v>
          </cell>
          <cell r="B214" t="str">
            <v>Superplastificante</v>
          </cell>
          <cell r="C214" t="str">
            <v>gl</v>
          </cell>
          <cell r="D214">
            <v>1</v>
          </cell>
          <cell r="E214">
            <v>91.8</v>
          </cell>
          <cell r="F214">
            <v>91.8</v>
          </cell>
        </row>
        <row r="215">
          <cell r="A215" t="str">
            <v>CC02.002</v>
          </cell>
          <cell r="B215" t="str">
            <v>Cemento para Grouting Portland</v>
          </cell>
          <cell r="C215" t="str">
            <v>fda</v>
          </cell>
          <cell r="D215">
            <v>1</v>
          </cell>
          <cell r="E215">
            <v>67</v>
          </cell>
          <cell r="F215">
            <v>67</v>
          </cell>
        </row>
        <row r="216">
          <cell r="A216" t="str">
            <v>CC02.003</v>
          </cell>
          <cell r="B216" t="str">
            <v>Supracure</v>
          </cell>
          <cell r="C216" t="str">
            <v>gl</v>
          </cell>
          <cell r="D216">
            <v>1</v>
          </cell>
          <cell r="E216">
            <v>97.2</v>
          </cell>
          <cell r="F216">
            <v>97.2</v>
          </cell>
        </row>
        <row r="217">
          <cell r="A217" t="str">
            <v>CC02.004</v>
          </cell>
          <cell r="B217" t="str">
            <v>Superplastificante</v>
          </cell>
          <cell r="C217" t="str">
            <v>gl</v>
          </cell>
          <cell r="D217">
            <v>1</v>
          </cell>
          <cell r="E217">
            <v>91.8</v>
          </cell>
          <cell r="F217">
            <v>91.8</v>
          </cell>
        </row>
        <row r="218">
          <cell r="A218" t="str">
            <v>CE</v>
          </cell>
          <cell r="B218" t="str">
            <v>CERAMICAS</v>
          </cell>
          <cell r="D218" t="str">
            <v/>
          </cell>
          <cell r="F218" t="str">
            <v/>
          </cell>
        </row>
        <row r="219">
          <cell r="A219" t="str">
            <v>CE01.001</v>
          </cell>
          <cell r="B219" t="str">
            <v>Cerámica Criolla 15x15, monocolor</v>
          </cell>
          <cell r="C219" t="str">
            <v>m2</v>
          </cell>
          <cell r="D219">
            <v>1</v>
          </cell>
          <cell r="E219">
            <v>175</v>
          </cell>
          <cell r="F219">
            <v>175</v>
          </cell>
        </row>
        <row r="220">
          <cell r="A220" t="str">
            <v>CE01.002</v>
          </cell>
          <cell r="B220" t="str">
            <v>Cerámica Criolla 15x15, blanca</v>
          </cell>
          <cell r="C220" t="str">
            <v>m2</v>
          </cell>
          <cell r="D220">
            <v>1</v>
          </cell>
          <cell r="E220">
            <v>175</v>
          </cell>
          <cell r="F220">
            <v>175</v>
          </cell>
        </row>
        <row r="221">
          <cell r="A221" t="str">
            <v>CE01.010</v>
          </cell>
          <cell r="B221" t="str">
            <v>Cerámica Importada (Carabela). Costo Medio</v>
          </cell>
          <cell r="C221" t="str">
            <v>m2</v>
          </cell>
          <cell r="D221">
            <v>1</v>
          </cell>
          <cell r="E221">
            <v>250</v>
          </cell>
          <cell r="F221">
            <v>250</v>
          </cell>
        </row>
        <row r="222">
          <cell r="A222" t="str">
            <v>CE01.011</v>
          </cell>
          <cell r="B222" t="str">
            <v>Corte de Chazos</v>
          </cell>
          <cell r="C222" t="str">
            <v>u</v>
          </cell>
          <cell r="D222">
            <v>1</v>
          </cell>
          <cell r="E222">
            <v>2.6</v>
          </cell>
          <cell r="F222">
            <v>2.6</v>
          </cell>
        </row>
        <row r="223">
          <cell r="A223" t="str">
            <v>CE01.012</v>
          </cell>
          <cell r="B223" t="str">
            <v>Estopa</v>
          </cell>
          <cell r="C223" t="str">
            <v>lb</v>
          </cell>
          <cell r="D223">
            <v>1</v>
          </cell>
          <cell r="E223">
            <v>12</v>
          </cell>
          <cell r="F223">
            <v>12</v>
          </cell>
        </row>
        <row r="224">
          <cell r="A224" t="str">
            <v>CE01.021</v>
          </cell>
          <cell r="B224" t="str">
            <v>Zócalos 8x30 Cerámica Importada (Carabela), Costo medio</v>
          </cell>
          <cell r="C224" t="str">
            <v>u</v>
          </cell>
          <cell r="D224">
            <v>1</v>
          </cell>
          <cell r="E224">
            <v>12</v>
          </cell>
          <cell r="F224">
            <v>12</v>
          </cell>
        </row>
        <row r="225">
          <cell r="A225" t="str">
            <v>CJ</v>
          </cell>
          <cell r="B225" t="str">
            <v>CERRAJERIA</v>
          </cell>
          <cell r="D225" t="str">
            <v/>
          </cell>
          <cell r="F225" t="str">
            <v/>
          </cell>
        </row>
        <row r="226">
          <cell r="A226" t="str">
            <v>CJ01.001</v>
          </cell>
          <cell r="B226" t="str">
            <v>Llavín corriente, doble puño con llave y seguro</v>
          </cell>
          <cell r="C226" t="str">
            <v>u</v>
          </cell>
          <cell r="D226">
            <v>1</v>
          </cell>
          <cell r="E226">
            <v>125</v>
          </cell>
          <cell r="F226">
            <v>125</v>
          </cell>
        </row>
        <row r="227">
          <cell r="A227" t="str">
            <v>CJ01.002</v>
          </cell>
          <cell r="B227" t="str">
            <v>Llavín de Calidad, doble puño con llave y seguro</v>
          </cell>
          <cell r="C227" t="str">
            <v>u</v>
          </cell>
          <cell r="D227">
            <v>1</v>
          </cell>
          <cell r="E227">
            <v>425</v>
          </cell>
          <cell r="F227">
            <v>425</v>
          </cell>
        </row>
        <row r="228">
          <cell r="A228" t="str">
            <v>CJ01.003</v>
          </cell>
          <cell r="B228" t="str">
            <v>Bisagras STANLEY 3 1/2" x 3 1/2" doradas</v>
          </cell>
          <cell r="C228" t="str">
            <v>par</v>
          </cell>
          <cell r="D228">
            <v>1</v>
          </cell>
          <cell r="E228">
            <v>44</v>
          </cell>
          <cell r="F228">
            <v>44</v>
          </cell>
        </row>
        <row r="229">
          <cell r="A229" t="str">
            <v>CJ01.004</v>
          </cell>
          <cell r="B229" t="str">
            <v>Bisagras VAIVEN de piso, americana</v>
          </cell>
          <cell r="C229" t="str">
            <v>ud</v>
          </cell>
          <cell r="D229">
            <v>1</v>
          </cell>
          <cell r="E229">
            <v>480</v>
          </cell>
          <cell r="F229">
            <v>480</v>
          </cell>
        </row>
        <row r="230">
          <cell r="A230" t="str">
            <v>CJ01.007</v>
          </cell>
          <cell r="B230" t="str">
            <v>Tornillos de 3" x 14</v>
          </cell>
          <cell r="C230" t="str">
            <v>u</v>
          </cell>
          <cell r="D230">
            <v>1</v>
          </cell>
          <cell r="E230">
            <v>1.95</v>
          </cell>
          <cell r="F230">
            <v>1.95</v>
          </cell>
        </row>
        <row r="231">
          <cell r="A231" t="str">
            <v>CJ01.008</v>
          </cell>
          <cell r="B231" t="str">
            <v>Tarugos plásticos de 3/8" x 2"</v>
          </cell>
          <cell r="C231" t="str">
            <v>u</v>
          </cell>
          <cell r="D231">
            <v>1</v>
          </cell>
          <cell r="E231">
            <v>0.6</v>
          </cell>
          <cell r="F231">
            <v>0.6</v>
          </cell>
        </row>
        <row r="232">
          <cell r="A232" t="str">
            <v>EB</v>
          </cell>
          <cell r="B232" t="str">
            <v>EBANISTERIA</v>
          </cell>
          <cell r="D232" t="str">
            <v/>
          </cell>
          <cell r="F232" t="str">
            <v/>
          </cell>
        </row>
        <row r="233">
          <cell r="A233" t="str">
            <v>EB01.001</v>
          </cell>
          <cell r="B233" t="str">
            <v>Marco de pino en 2" x 4"</v>
          </cell>
          <cell r="C233" t="str">
            <v>p</v>
          </cell>
          <cell r="D233">
            <v>1</v>
          </cell>
          <cell r="E233">
            <v>17.5</v>
          </cell>
          <cell r="F233">
            <v>17.5</v>
          </cell>
        </row>
        <row r="234">
          <cell r="A234" t="str">
            <v>EB01.002</v>
          </cell>
          <cell r="B234" t="str">
            <v>Marco de caoba en 2" x 4"</v>
          </cell>
          <cell r="C234" t="str">
            <v>p</v>
          </cell>
          <cell r="D234">
            <v>1</v>
          </cell>
          <cell r="E234">
            <v>62.5</v>
          </cell>
          <cell r="F234">
            <v>62.5</v>
          </cell>
        </row>
        <row r="235">
          <cell r="A235" t="str">
            <v>EB01.003</v>
          </cell>
          <cell r="B235" t="str">
            <v>Puerta en Plywood 3/16"</v>
          </cell>
          <cell r="C235" t="str">
            <v>p2</v>
          </cell>
          <cell r="D235">
            <v>1</v>
          </cell>
          <cell r="E235">
            <v>35</v>
          </cell>
          <cell r="F235">
            <v>35</v>
          </cell>
        </row>
        <row r="236">
          <cell r="A236" t="str">
            <v>EB01.004</v>
          </cell>
          <cell r="B236" t="str">
            <v>Puerta panelada en Pino</v>
          </cell>
          <cell r="C236" t="str">
            <v>p2</v>
          </cell>
          <cell r="D236">
            <v>1</v>
          </cell>
          <cell r="E236">
            <v>68</v>
          </cell>
          <cell r="F236">
            <v>68</v>
          </cell>
        </row>
        <row r="237">
          <cell r="A237" t="str">
            <v>EB01.005</v>
          </cell>
          <cell r="B237" t="str">
            <v>Puerta panelada en Caoba</v>
          </cell>
          <cell r="C237" t="str">
            <v>p2</v>
          </cell>
          <cell r="D237">
            <v>1</v>
          </cell>
          <cell r="E237">
            <v>180</v>
          </cell>
          <cell r="F237">
            <v>180</v>
          </cell>
        </row>
        <row r="238">
          <cell r="A238" t="str">
            <v>EB01.006</v>
          </cell>
          <cell r="B238" t="str">
            <v>Puerta panelada especial en Caoba (Para Puerta Principal)</v>
          </cell>
          <cell r="C238" t="str">
            <v>p3</v>
          </cell>
          <cell r="D238">
            <v>1</v>
          </cell>
          <cell r="E238">
            <v>250</v>
          </cell>
          <cell r="F238">
            <v>250</v>
          </cell>
        </row>
        <row r="239">
          <cell r="A239" t="str">
            <v>EB01.007</v>
          </cell>
          <cell r="B239" t="str">
            <v>Gabinete de piso en Pino</v>
          </cell>
          <cell r="C239" t="str">
            <v>p</v>
          </cell>
          <cell r="D239">
            <v>1</v>
          </cell>
          <cell r="E239">
            <v>650</v>
          </cell>
          <cell r="F239">
            <v>650</v>
          </cell>
        </row>
        <row r="240">
          <cell r="A240" t="str">
            <v>EB01.008</v>
          </cell>
          <cell r="B240" t="str">
            <v>Gabinete de pared en Pino</v>
          </cell>
          <cell r="C240" t="str">
            <v>p</v>
          </cell>
          <cell r="D240">
            <v>1</v>
          </cell>
          <cell r="E240">
            <v>550</v>
          </cell>
          <cell r="F240">
            <v>550</v>
          </cell>
        </row>
        <row r="241">
          <cell r="A241" t="str">
            <v>EB01.016</v>
          </cell>
          <cell r="B241" t="str">
            <v>Montura puertas (incluye marco y llavín)</v>
          </cell>
          <cell r="C241" t="str">
            <v>u</v>
          </cell>
          <cell r="D241">
            <v>1</v>
          </cell>
          <cell r="E241">
            <v>250</v>
          </cell>
          <cell r="F241">
            <v>250</v>
          </cell>
        </row>
        <row r="242">
          <cell r="A242" t="str">
            <v>EB01.017</v>
          </cell>
          <cell r="B242" t="str">
            <v>Aplicación laca todo costo (por puerta)</v>
          </cell>
          <cell r="C242" t="str">
            <v>u</v>
          </cell>
          <cell r="D242">
            <v>1</v>
          </cell>
          <cell r="E242">
            <v>500</v>
          </cell>
          <cell r="F242">
            <v>500</v>
          </cell>
        </row>
        <row r="243">
          <cell r="A243" t="str">
            <v>EB02.001</v>
          </cell>
          <cell r="B243" t="str">
            <v>Tope de Marmolite "Alpha"</v>
          </cell>
          <cell r="C243" t="str">
            <v>p2</v>
          </cell>
          <cell r="D243">
            <v>1</v>
          </cell>
          <cell r="E243">
            <v>85</v>
          </cell>
          <cell r="F243">
            <v>85</v>
          </cell>
        </row>
        <row r="244">
          <cell r="A244" t="str">
            <v>EB02.002</v>
          </cell>
          <cell r="B244" t="str">
            <v>Tope de Marmolite Natural.  Incluye Instalación.</v>
          </cell>
          <cell r="C244" t="str">
            <v>p2</v>
          </cell>
          <cell r="D244">
            <v>1</v>
          </cell>
          <cell r="E244">
            <v>85</v>
          </cell>
          <cell r="F244">
            <v>85</v>
          </cell>
        </row>
        <row r="245">
          <cell r="A245" t="str">
            <v>EB02.003</v>
          </cell>
          <cell r="B245" t="str">
            <v>Tope de Marmolite Color.  Incluye Instalación.</v>
          </cell>
          <cell r="C245" t="str">
            <v>p2</v>
          </cell>
          <cell r="D245">
            <v>1</v>
          </cell>
          <cell r="E245">
            <v>120</v>
          </cell>
          <cell r="F245">
            <v>120</v>
          </cell>
        </row>
        <row r="246">
          <cell r="A246" t="str">
            <v>EB02.004</v>
          </cell>
          <cell r="B246" t="str">
            <v>Tope de Marmolite - Granitop.  Incluye Instalación.</v>
          </cell>
          <cell r="C246" t="str">
            <v>p2</v>
          </cell>
          <cell r="D246">
            <v>1.08</v>
          </cell>
          <cell r="E246">
            <v>150</v>
          </cell>
          <cell r="F246">
            <v>162</v>
          </cell>
        </row>
        <row r="247">
          <cell r="A247" t="str">
            <v>EL</v>
          </cell>
          <cell r="B247" t="str">
            <v>ELECTRICIDAD</v>
          </cell>
          <cell r="D247" t="str">
            <v/>
          </cell>
          <cell r="F247" t="str">
            <v/>
          </cell>
        </row>
        <row r="248">
          <cell r="A248" t="str">
            <v>EL01.001</v>
          </cell>
          <cell r="B248" t="str">
            <v>Caja rectangular 2x4 de 1/2", americana</v>
          </cell>
          <cell r="C248" t="str">
            <v>u</v>
          </cell>
          <cell r="D248">
            <v>1</v>
          </cell>
          <cell r="E248">
            <v>7.95</v>
          </cell>
          <cell r="F248">
            <v>7.95</v>
          </cell>
        </row>
        <row r="249">
          <cell r="A249" t="str">
            <v>EL01.002</v>
          </cell>
          <cell r="B249" t="str">
            <v>Caja rectangular 2x4 de 3/4", americana</v>
          </cell>
          <cell r="C249" t="str">
            <v>u</v>
          </cell>
          <cell r="D249">
            <v>1</v>
          </cell>
          <cell r="E249">
            <v>8</v>
          </cell>
          <cell r="F249">
            <v>8</v>
          </cell>
        </row>
        <row r="250">
          <cell r="A250" t="str">
            <v>EL01.003</v>
          </cell>
          <cell r="B250" t="str">
            <v>Caja octagonal de 1/2", americana</v>
          </cell>
          <cell r="C250" t="str">
            <v>u</v>
          </cell>
          <cell r="D250">
            <v>1</v>
          </cell>
          <cell r="E250">
            <v>8.9499999999999993</v>
          </cell>
          <cell r="F250">
            <v>8.9499999999999993</v>
          </cell>
        </row>
        <row r="251">
          <cell r="A251" t="str">
            <v>EL01.004</v>
          </cell>
          <cell r="B251" t="str">
            <v>Caja octagonal de 3/4", americana</v>
          </cell>
          <cell r="C251" t="str">
            <v>u</v>
          </cell>
          <cell r="D251">
            <v>1</v>
          </cell>
          <cell r="E251">
            <v>8.9499999999999993</v>
          </cell>
          <cell r="F251">
            <v>8.9499999999999993</v>
          </cell>
        </row>
        <row r="252">
          <cell r="A252" t="str">
            <v>EL01.005</v>
          </cell>
          <cell r="B252" t="str">
            <v>Roseta porcelana americana</v>
          </cell>
          <cell r="C252" t="str">
            <v>u</v>
          </cell>
          <cell r="D252">
            <v>1</v>
          </cell>
          <cell r="E252">
            <v>18</v>
          </cell>
          <cell r="F252">
            <v>18</v>
          </cell>
        </row>
        <row r="253">
          <cell r="A253" t="str">
            <v>EL01.006</v>
          </cell>
          <cell r="B253" t="str">
            <v>Tubo 1/2" x 10', PVC</v>
          </cell>
          <cell r="C253" t="str">
            <v>u</v>
          </cell>
          <cell r="D253">
            <v>1</v>
          </cell>
          <cell r="E253">
            <v>6.95</v>
          </cell>
          <cell r="F253">
            <v>6.95</v>
          </cell>
        </row>
        <row r="254">
          <cell r="A254" t="str">
            <v>EL01.007</v>
          </cell>
          <cell r="B254" t="str">
            <v>Tubo 3/4" x 10', PVC</v>
          </cell>
          <cell r="C254" t="str">
            <v>u</v>
          </cell>
          <cell r="D254">
            <v>1</v>
          </cell>
          <cell r="E254">
            <v>10.95</v>
          </cell>
          <cell r="F254">
            <v>10.95</v>
          </cell>
        </row>
        <row r="255">
          <cell r="A255" t="str">
            <v>EL01.008</v>
          </cell>
          <cell r="B255" t="str">
            <v>Tubo 1" x 10', PVC</v>
          </cell>
          <cell r="C255" t="str">
            <v>u</v>
          </cell>
          <cell r="D255">
            <v>1</v>
          </cell>
          <cell r="E255">
            <v>17</v>
          </cell>
          <cell r="F255">
            <v>17</v>
          </cell>
        </row>
        <row r="256">
          <cell r="A256" t="str">
            <v>EL01.009</v>
          </cell>
          <cell r="B256" t="str">
            <v>Tubo 1 1/2" x 10', PVC</v>
          </cell>
          <cell r="C256" t="str">
            <v>u</v>
          </cell>
          <cell r="D256">
            <v>1</v>
          </cell>
          <cell r="E256">
            <v>20</v>
          </cell>
          <cell r="F256">
            <v>20</v>
          </cell>
        </row>
        <row r="257">
          <cell r="A257" t="str">
            <v>EL01.010</v>
          </cell>
          <cell r="B257" t="str">
            <v>Tubo 2" x 10', PVC</v>
          </cell>
          <cell r="C257" t="str">
            <v>u</v>
          </cell>
          <cell r="D257">
            <v>1</v>
          </cell>
          <cell r="E257">
            <v>23</v>
          </cell>
          <cell r="F257">
            <v>23</v>
          </cell>
        </row>
        <row r="258">
          <cell r="A258" t="str">
            <v>EL01.011</v>
          </cell>
          <cell r="B258" t="str">
            <v>Codo PVC Eléctrico de 1/2"</v>
          </cell>
          <cell r="C258" t="str">
            <v>u</v>
          </cell>
          <cell r="D258">
            <v>1</v>
          </cell>
          <cell r="E258">
            <v>6.95</v>
          </cell>
          <cell r="F258">
            <v>6.95</v>
          </cell>
        </row>
        <row r="259">
          <cell r="A259" t="str">
            <v>EL01.012</v>
          </cell>
          <cell r="B259" t="str">
            <v>Codo PVC Eléctrico de 3/4"</v>
          </cell>
          <cell r="C259" t="str">
            <v>u</v>
          </cell>
          <cell r="D259">
            <v>1</v>
          </cell>
          <cell r="E259">
            <v>10.95</v>
          </cell>
          <cell r="F259">
            <v>10.95</v>
          </cell>
        </row>
        <row r="260">
          <cell r="A260" t="str">
            <v>EL01.013</v>
          </cell>
          <cell r="B260" t="str">
            <v>Alambre Duplo # 18, St.</v>
          </cell>
          <cell r="C260" t="str">
            <v>p</v>
          </cell>
          <cell r="D260">
            <v>1</v>
          </cell>
          <cell r="E260">
            <v>0.86</v>
          </cell>
          <cell r="F260">
            <v>0.86</v>
          </cell>
        </row>
        <row r="261">
          <cell r="A261" t="str">
            <v>EL01.014</v>
          </cell>
          <cell r="B261" t="str">
            <v>Alambre THW # 14, St.</v>
          </cell>
          <cell r="C261" t="str">
            <v>p</v>
          </cell>
          <cell r="D261">
            <v>1</v>
          </cell>
          <cell r="E261">
            <v>0.69</v>
          </cell>
          <cell r="F261">
            <v>0.69</v>
          </cell>
        </row>
        <row r="262">
          <cell r="A262" t="str">
            <v>EL01.015</v>
          </cell>
          <cell r="B262" t="str">
            <v>Alambre THW # 12, St.</v>
          </cell>
          <cell r="C262" t="str">
            <v>p</v>
          </cell>
          <cell r="D262">
            <v>1</v>
          </cell>
          <cell r="E262">
            <v>0.93</v>
          </cell>
          <cell r="F262">
            <v>0.93</v>
          </cell>
        </row>
        <row r="263">
          <cell r="A263" t="str">
            <v>EL01.016</v>
          </cell>
          <cell r="B263" t="str">
            <v>Alambre THW # 10, St.</v>
          </cell>
          <cell r="C263" t="str">
            <v>p</v>
          </cell>
          <cell r="D263">
            <v>1</v>
          </cell>
          <cell r="E263">
            <v>1.5</v>
          </cell>
          <cell r="F263">
            <v>1.5</v>
          </cell>
        </row>
        <row r="264">
          <cell r="A264" t="str">
            <v>EL01.017</v>
          </cell>
          <cell r="B264" t="str">
            <v>Alambre THW # 8, St.</v>
          </cell>
          <cell r="C264" t="str">
            <v>p</v>
          </cell>
          <cell r="D264">
            <v>1</v>
          </cell>
          <cell r="E264">
            <v>2.77</v>
          </cell>
          <cell r="F264">
            <v>2.77</v>
          </cell>
        </row>
        <row r="265">
          <cell r="A265" t="str">
            <v>EL01.018</v>
          </cell>
          <cell r="B265" t="str">
            <v>Alambre THW # 6, St.</v>
          </cell>
          <cell r="C265" t="str">
            <v>p</v>
          </cell>
          <cell r="D265">
            <v>1</v>
          </cell>
          <cell r="E265">
            <v>3.99</v>
          </cell>
          <cell r="F265">
            <v>3.99</v>
          </cell>
        </row>
        <row r="266">
          <cell r="A266" t="str">
            <v>EL01.019</v>
          </cell>
          <cell r="B266" t="str">
            <v>Alambre THW # 4, St.</v>
          </cell>
          <cell r="C266" t="str">
            <v>p</v>
          </cell>
          <cell r="D266">
            <v>1</v>
          </cell>
          <cell r="E266">
            <v>6.3</v>
          </cell>
          <cell r="F266">
            <v>6.3</v>
          </cell>
        </row>
        <row r="267">
          <cell r="A267" t="str">
            <v>EL01.020</v>
          </cell>
          <cell r="B267" t="str">
            <v>Alambre THW # 2, St.</v>
          </cell>
          <cell r="C267" t="str">
            <v>p</v>
          </cell>
          <cell r="D267">
            <v>1</v>
          </cell>
          <cell r="E267">
            <v>9.25</v>
          </cell>
          <cell r="F267">
            <v>9.25</v>
          </cell>
        </row>
        <row r="268">
          <cell r="A268" t="str">
            <v>EL01.021</v>
          </cell>
          <cell r="B268" t="str">
            <v>Alambre THW # 1/0, St.</v>
          </cell>
          <cell r="C268" t="str">
            <v>p</v>
          </cell>
          <cell r="D268">
            <v>1</v>
          </cell>
          <cell r="E268">
            <v>17.739999999999998</v>
          </cell>
          <cell r="F268">
            <v>17.739999999999998</v>
          </cell>
        </row>
        <row r="269">
          <cell r="A269" t="str">
            <v>EL01.022</v>
          </cell>
          <cell r="B269" t="str">
            <v>Tape eléctrico</v>
          </cell>
          <cell r="C269" t="str">
            <v>p</v>
          </cell>
          <cell r="D269">
            <v>1</v>
          </cell>
          <cell r="E269">
            <v>46</v>
          </cell>
          <cell r="F269">
            <v>46</v>
          </cell>
        </row>
        <row r="270">
          <cell r="A270" t="str">
            <v>EL01.023</v>
          </cell>
          <cell r="B270" t="str">
            <v>Interruptor sencillo, luminex</v>
          </cell>
          <cell r="C270" t="str">
            <v>u</v>
          </cell>
          <cell r="D270">
            <v>1</v>
          </cell>
          <cell r="E270">
            <v>16.95</v>
          </cell>
          <cell r="F270">
            <v>16.95</v>
          </cell>
        </row>
        <row r="271">
          <cell r="A271" t="str">
            <v>EL01.024</v>
          </cell>
          <cell r="B271" t="str">
            <v>Interruptor doble, luminex</v>
          </cell>
          <cell r="C271" t="str">
            <v>u</v>
          </cell>
          <cell r="D271">
            <v>1</v>
          </cell>
          <cell r="E271">
            <v>28.95</v>
          </cell>
          <cell r="F271">
            <v>28.95</v>
          </cell>
        </row>
        <row r="272">
          <cell r="A272" t="str">
            <v>EL01.025</v>
          </cell>
          <cell r="B272" t="str">
            <v>Interruptor triple, LUMINEX</v>
          </cell>
          <cell r="C272" t="str">
            <v>u</v>
          </cell>
          <cell r="D272">
            <v>1</v>
          </cell>
          <cell r="E272">
            <v>42</v>
          </cell>
          <cell r="F272">
            <v>42</v>
          </cell>
        </row>
        <row r="273">
          <cell r="A273" t="str">
            <v>EL01.026</v>
          </cell>
          <cell r="B273" t="str">
            <v>Interruptor sencillo de tres vias, Luminex</v>
          </cell>
          <cell r="C273" t="str">
            <v>u</v>
          </cell>
          <cell r="D273">
            <v>1</v>
          </cell>
          <cell r="E273">
            <v>20.95</v>
          </cell>
          <cell r="F273">
            <v>20.95</v>
          </cell>
        </row>
        <row r="274">
          <cell r="A274" t="str">
            <v>EL01.027</v>
          </cell>
          <cell r="B274" t="str">
            <v>Interruptor sencillo de cuatro vias, Vimar</v>
          </cell>
          <cell r="C274" t="str">
            <v>u</v>
          </cell>
          <cell r="D274">
            <v>1</v>
          </cell>
          <cell r="E274">
            <v>62</v>
          </cell>
          <cell r="F274">
            <v>62</v>
          </cell>
        </row>
        <row r="275">
          <cell r="A275" t="str">
            <v>EL01.028</v>
          </cell>
          <cell r="B275" t="str">
            <v>Interruptor piloto americano, Levinton</v>
          </cell>
          <cell r="C275" t="str">
            <v>u</v>
          </cell>
          <cell r="D275">
            <v>1</v>
          </cell>
          <cell r="E275">
            <v>66</v>
          </cell>
          <cell r="F275">
            <v>66</v>
          </cell>
        </row>
        <row r="276">
          <cell r="A276" t="str">
            <v>EL01.029</v>
          </cell>
          <cell r="B276" t="str">
            <v>Tomacorriente doble 110 V.</v>
          </cell>
          <cell r="C276" t="str">
            <v>u</v>
          </cell>
          <cell r="D276">
            <v>1</v>
          </cell>
          <cell r="E276">
            <v>21.95</v>
          </cell>
          <cell r="F276">
            <v>21.95</v>
          </cell>
        </row>
        <row r="277">
          <cell r="A277" t="str">
            <v>EL01.030</v>
          </cell>
          <cell r="B277" t="str">
            <v>Tomacorriente sencillo 220 V.</v>
          </cell>
          <cell r="C277" t="str">
            <v>u</v>
          </cell>
          <cell r="D277">
            <v>1</v>
          </cell>
          <cell r="E277">
            <v>30</v>
          </cell>
          <cell r="F277">
            <v>30</v>
          </cell>
        </row>
        <row r="278">
          <cell r="A278" t="str">
            <v>EL01.031</v>
          </cell>
          <cell r="B278" t="str">
            <v>Boton timbre, Luminex</v>
          </cell>
          <cell r="C278" t="str">
            <v>u</v>
          </cell>
          <cell r="D278">
            <v>1</v>
          </cell>
          <cell r="E278">
            <v>18.95</v>
          </cell>
          <cell r="F278">
            <v>18.95</v>
          </cell>
        </row>
        <row r="279">
          <cell r="A279" t="str">
            <v>EL01.032</v>
          </cell>
          <cell r="B279" t="str">
            <v>Timbre</v>
          </cell>
          <cell r="C279" t="str">
            <v>u</v>
          </cell>
          <cell r="D279">
            <v>1</v>
          </cell>
          <cell r="E279">
            <v>99</v>
          </cell>
          <cell r="F279">
            <v>99</v>
          </cell>
        </row>
        <row r="280">
          <cell r="A280" t="str">
            <v>EL01.036</v>
          </cell>
          <cell r="B280" t="str">
            <v>Caja distribución 2 a 4 circuitos</v>
          </cell>
          <cell r="C280" t="str">
            <v>u</v>
          </cell>
          <cell r="D280">
            <v>1</v>
          </cell>
          <cell r="E280">
            <v>179</v>
          </cell>
          <cell r="F280">
            <v>179</v>
          </cell>
        </row>
        <row r="281">
          <cell r="A281" t="str">
            <v>EL01.037</v>
          </cell>
          <cell r="B281" t="str">
            <v>Caja distribución 4 a 8 circuitos</v>
          </cell>
          <cell r="C281" t="str">
            <v>u</v>
          </cell>
          <cell r="D281">
            <v>1</v>
          </cell>
          <cell r="E281">
            <v>204</v>
          </cell>
          <cell r="F281">
            <v>204</v>
          </cell>
        </row>
        <row r="282">
          <cell r="A282" t="str">
            <v>EL01.038</v>
          </cell>
          <cell r="B282" t="str">
            <v>Caja distribución 8 a 12 circuitos</v>
          </cell>
          <cell r="C282" t="str">
            <v>u</v>
          </cell>
          <cell r="D282">
            <v>1</v>
          </cell>
          <cell r="E282">
            <v>385</v>
          </cell>
          <cell r="F282">
            <v>385</v>
          </cell>
        </row>
        <row r="283">
          <cell r="A283" t="str">
            <v>EL01.039</v>
          </cell>
          <cell r="B283" t="str">
            <v>Caja distribución 8 a 16 circuitos</v>
          </cell>
          <cell r="C283" t="str">
            <v>u</v>
          </cell>
          <cell r="D283">
            <v>1</v>
          </cell>
          <cell r="E283">
            <v>460</v>
          </cell>
          <cell r="F283">
            <v>460</v>
          </cell>
        </row>
        <row r="284">
          <cell r="A284" t="str">
            <v>EL01.040</v>
          </cell>
          <cell r="B284" t="str">
            <v>Caja distribución 12 a 24 circuitos</v>
          </cell>
          <cell r="C284" t="str">
            <v>u</v>
          </cell>
          <cell r="D284">
            <v>1</v>
          </cell>
          <cell r="E284">
            <v>510</v>
          </cell>
          <cell r="F284">
            <v>510</v>
          </cell>
        </row>
        <row r="285">
          <cell r="A285" t="str">
            <v>EL01.040</v>
          </cell>
          <cell r="B285" t="str">
            <v>Breakers</v>
          </cell>
          <cell r="C285" t="str">
            <v>u</v>
          </cell>
          <cell r="D285">
            <v>1</v>
          </cell>
          <cell r="E285">
            <v>60</v>
          </cell>
          <cell r="F285">
            <v>60</v>
          </cell>
        </row>
        <row r="286">
          <cell r="A286" t="str">
            <v>EX</v>
          </cell>
          <cell r="B286" t="str">
            <v>EXCAVACIONES</v>
          </cell>
          <cell r="D286" t="str">
            <v/>
          </cell>
          <cell r="F286" t="str">
            <v/>
          </cell>
        </row>
        <row r="287">
          <cell r="A287" t="str">
            <v>EX01.001</v>
          </cell>
          <cell r="B287" t="str">
            <v>Exc. Roca con Compresor hasta 3.00 m. de profundidad</v>
          </cell>
          <cell r="C287" t="str">
            <v>m3</v>
          </cell>
          <cell r="D287">
            <v>1</v>
          </cell>
          <cell r="E287">
            <v>290</v>
          </cell>
          <cell r="F287">
            <v>290</v>
          </cell>
        </row>
        <row r="288">
          <cell r="A288" t="str">
            <v>EX01.002</v>
          </cell>
          <cell r="B288" t="str">
            <v>Exc. Roca con Compresor  3.01 - 5.00 m de profundidad</v>
          </cell>
          <cell r="C288" t="str">
            <v>m3</v>
          </cell>
          <cell r="D288">
            <v>1</v>
          </cell>
          <cell r="E288">
            <v>310</v>
          </cell>
          <cell r="F288">
            <v>310</v>
          </cell>
        </row>
        <row r="289">
          <cell r="A289" t="str">
            <v>EX01.003</v>
          </cell>
          <cell r="B289" t="str">
            <v>Exc. Roca con Compresor  5.01 - 7.00 m de profundidad</v>
          </cell>
          <cell r="C289" t="str">
            <v>m3</v>
          </cell>
          <cell r="D289">
            <v>1</v>
          </cell>
          <cell r="E289">
            <v>340</v>
          </cell>
          <cell r="F289">
            <v>340</v>
          </cell>
        </row>
        <row r="290">
          <cell r="A290" t="str">
            <v>EX01.004</v>
          </cell>
          <cell r="B290" t="str">
            <v>Exc. Roca Dura a Mano hasta 3 m profundidad</v>
          </cell>
          <cell r="C290" t="str">
            <v>m3</v>
          </cell>
          <cell r="D290">
            <v>1</v>
          </cell>
          <cell r="E290">
            <v>256</v>
          </cell>
          <cell r="F290">
            <v>256</v>
          </cell>
        </row>
        <row r="291">
          <cell r="A291" t="str">
            <v>EX01.005</v>
          </cell>
          <cell r="B291" t="str">
            <v>Exc. Roca Dura a Mano 3.01 - 5.00 m. de profundidad</v>
          </cell>
          <cell r="C291" t="str">
            <v>m3</v>
          </cell>
          <cell r="D291">
            <v>1</v>
          </cell>
          <cell r="E291">
            <v>271</v>
          </cell>
          <cell r="F291">
            <v>271</v>
          </cell>
        </row>
        <row r="292">
          <cell r="A292" t="str">
            <v>EX01.006</v>
          </cell>
          <cell r="B292" t="str">
            <v>Exc. Roca Dura a Mano 5.01 - 7.00 m. de profundidad</v>
          </cell>
          <cell r="C292" t="str">
            <v>m3</v>
          </cell>
          <cell r="D292">
            <v>1</v>
          </cell>
          <cell r="E292">
            <v>293</v>
          </cell>
          <cell r="F292">
            <v>293</v>
          </cell>
        </row>
        <row r="293">
          <cell r="A293" t="str">
            <v>EX01.007</v>
          </cell>
          <cell r="B293" t="str">
            <v>Exc. Roca Blanda a Mano hasta 3.00 m. de profundidad</v>
          </cell>
          <cell r="C293" t="str">
            <v>m3</v>
          </cell>
          <cell r="D293">
            <v>1</v>
          </cell>
          <cell r="E293">
            <v>204</v>
          </cell>
          <cell r="F293">
            <v>204</v>
          </cell>
        </row>
        <row r="294">
          <cell r="A294" t="str">
            <v>EX01.008</v>
          </cell>
          <cell r="B294" t="str">
            <v>Exc. Roca Blanda a Mano 3.01 - 5.00 m. de profundidad</v>
          </cell>
          <cell r="C294" t="str">
            <v>m3</v>
          </cell>
          <cell r="D294">
            <v>1</v>
          </cell>
          <cell r="E294">
            <v>217</v>
          </cell>
          <cell r="F294">
            <v>217</v>
          </cell>
        </row>
        <row r="295">
          <cell r="A295" t="str">
            <v>EX01.009</v>
          </cell>
          <cell r="B295" t="str">
            <v>Exc. Roca Blanda a Mano 5.01 - 7.00 m. de profundidad</v>
          </cell>
          <cell r="C295" t="str">
            <v>m3</v>
          </cell>
          <cell r="D295">
            <v>1</v>
          </cell>
          <cell r="E295">
            <v>235</v>
          </cell>
          <cell r="F295">
            <v>235</v>
          </cell>
        </row>
        <row r="296">
          <cell r="A296" t="str">
            <v>EX01.010</v>
          </cell>
          <cell r="B296" t="str">
            <v>Exc. Roca Tosca a Mano hasta 3.00 m. de profundidad</v>
          </cell>
          <cell r="C296" t="str">
            <v>m3</v>
          </cell>
          <cell r="D296">
            <v>1</v>
          </cell>
          <cell r="E296">
            <v>176</v>
          </cell>
          <cell r="F296">
            <v>176</v>
          </cell>
        </row>
        <row r="297">
          <cell r="A297" t="str">
            <v>EX01.011</v>
          </cell>
          <cell r="B297" t="str">
            <v>Exc. Roca Tosca a Mano 3.01 - 5.00 m. de profundidad</v>
          </cell>
          <cell r="C297" t="str">
            <v>m3</v>
          </cell>
          <cell r="D297">
            <v>1</v>
          </cell>
          <cell r="E297">
            <v>187</v>
          </cell>
          <cell r="F297">
            <v>187</v>
          </cell>
        </row>
        <row r="298">
          <cell r="A298" t="str">
            <v>EX01.012</v>
          </cell>
          <cell r="B298" t="str">
            <v>Exc. Roca Tosca a Mano 5.01 - 7.00 m. de profundidad</v>
          </cell>
          <cell r="C298" t="str">
            <v>m3</v>
          </cell>
          <cell r="D298">
            <v>1</v>
          </cell>
          <cell r="E298">
            <v>202</v>
          </cell>
          <cell r="F298">
            <v>202</v>
          </cell>
        </row>
        <row r="299">
          <cell r="A299" t="str">
            <v>EX02.001</v>
          </cell>
          <cell r="B299" t="str">
            <v>Exc. Caliche a Mano hasta 3.00 m. de profundidad</v>
          </cell>
          <cell r="C299" t="str">
            <v>m3</v>
          </cell>
          <cell r="D299">
            <v>1</v>
          </cell>
          <cell r="E299">
            <v>128</v>
          </cell>
          <cell r="F299">
            <v>128</v>
          </cell>
        </row>
        <row r="300">
          <cell r="A300" t="str">
            <v>EX02.002</v>
          </cell>
          <cell r="B300" t="str">
            <v>Exc. Caliche a Mano 3.01 - 5.00 m. de profundidad</v>
          </cell>
          <cell r="C300" t="str">
            <v>m3</v>
          </cell>
          <cell r="D300">
            <v>1</v>
          </cell>
          <cell r="E300">
            <v>140</v>
          </cell>
          <cell r="F300">
            <v>140</v>
          </cell>
        </row>
        <row r="301">
          <cell r="A301" t="str">
            <v>EX02.003</v>
          </cell>
          <cell r="B301" t="str">
            <v>Exc. Caliche a Mano 5.01 - 7.00 m. de profundidad</v>
          </cell>
          <cell r="C301" t="str">
            <v>m3</v>
          </cell>
          <cell r="D301">
            <v>1</v>
          </cell>
          <cell r="E301">
            <v>153</v>
          </cell>
          <cell r="F301">
            <v>153</v>
          </cell>
        </row>
        <row r="302">
          <cell r="A302" t="str">
            <v>EX03.001</v>
          </cell>
          <cell r="B302" t="str">
            <v>Exc. Tierra a Mano hasta 3.00 m. de profundidad</v>
          </cell>
          <cell r="C302" t="str">
            <v>m3</v>
          </cell>
          <cell r="D302">
            <v>1</v>
          </cell>
          <cell r="E302">
            <v>79</v>
          </cell>
          <cell r="F302">
            <v>79</v>
          </cell>
        </row>
        <row r="303">
          <cell r="A303" t="str">
            <v>EX03.002</v>
          </cell>
          <cell r="B303" t="str">
            <v>Exc. Tierra a Mano 3.01 - 5.00 m. de profundidad</v>
          </cell>
          <cell r="C303" t="str">
            <v>m3</v>
          </cell>
          <cell r="D303">
            <v>1</v>
          </cell>
          <cell r="E303">
            <v>88</v>
          </cell>
          <cell r="F303">
            <v>88</v>
          </cell>
        </row>
        <row r="304">
          <cell r="A304" t="str">
            <v>EX03.003</v>
          </cell>
          <cell r="B304" t="str">
            <v>Exc. Tierra a Mano 5.01 - 7.00 m. de profundidad</v>
          </cell>
          <cell r="C304" t="str">
            <v>m3</v>
          </cell>
          <cell r="D304">
            <v>1</v>
          </cell>
          <cell r="E304">
            <v>96</v>
          </cell>
          <cell r="F304">
            <v>96</v>
          </cell>
        </row>
        <row r="305">
          <cell r="A305" t="str">
            <v>HO</v>
          </cell>
          <cell r="B305" t="str">
            <v>HORMIGON</v>
          </cell>
          <cell r="D305" t="str">
            <v/>
          </cell>
          <cell r="F305" t="str">
            <v/>
          </cell>
        </row>
        <row r="306">
          <cell r="A306" t="str">
            <v>HO01.001</v>
          </cell>
          <cell r="B306" t="str">
            <v>Hormigón industrial 100 kg/cm2</v>
          </cell>
          <cell r="C306" t="str">
            <v>m3</v>
          </cell>
          <cell r="D306">
            <v>1.08</v>
          </cell>
          <cell r="E306">
            <v>970</v>
          </cell>
          <cell r="F306">
            <v>1047.5999999999999</v>
          </cell>
        </row>
        <row r="307">
          <cell r="A307" t="str">
            <v>HO01.002</v>
          </cell>
          <cell r="B307" t="str">
            <v>Hormigón industrial 140 kg/cm2</v>
          </cell>
          <cell r="C307" t="str">
            <v>m3</v>
          </cell>
          <cell r="D307">
            <v>1.08</v>
          </cell>
          <cell r="E307">
            <v>1020</v>
          </cell>
          <cell r="F307">
            <v>1101.5999999999999</v>
          </cell>
        </row>
        <row r="308">
          <cell r="A308" t="str">
            <v>HO01.003</v>
          </cell>
          <cell r="B308" t="str">
            <v>Hormigón industrial 160 kg/cm2</v>
          </cell>
          <cell r="C308" t="str">
            <v>m3</v>
          </cell>
          <cell r="D308">
            <v>1.08</v>
          </cell>
          <cell r="E308">
            <v>1045</v>
          </cell>
          <cell r="F308">
            <v>1128.5999999999999</v>
          </cell>
        </row>
        <row r="309">
          <cell r="A309" t="str">
            <v>HO01.004</v>
          </cell>
          <cell r="B309" t="str">
            <v>Hormigón industrial 180 kg/cm2</v>
          </cell>
          <cell r="C309" t="str">
            <v>m3</v>
          </cell>
          <cell r="D309">
            <v>1.08</v>
          </cell>
          <cell r="E309">
            <v>1090</v>
          </cell>
          <cell r="F309">
            <v>1177.2</v>
          </cell>
        </row>
        <row r="310">
          <cell r="A310" t="str">
            <v>HO01.005</v>
          </cell>
          <cell r="B310" t="str">
            <v>Hormigón industrial 210 kg/cm2</v>
          </cell>
          <cell r="C310" t="str">
            <v>m3</v>
          </cell>
          <cell r="D310">
            <v>1.08</v>
          </cell>
          <cell r="E310">
            <v>1140</v>
          </cell>
          <cell r="F310">
            <v>1231.2</v>
          </cell>
        </row>
        <row r="311">
          <cell r="A311" t="str">
            <v>HO01.006</v>
          </cell>
          <cell r="B311" t="str">
            <v>Hormigón industrial 240 kg/cm3</v>
          </cell>
          <cell r="C311" t="str">
            <v>m3</v>
          </cell>
          <cell r="D311">
            <v>1.08</v>
          </cell>
          <cell r="E311">
            <v>1195</v>
          </cell>
          <cell r="F311">
            <v>1290.5999999999999</v>
          </cell>
        </row>
        <row r="312">
          <cell r="A312" t="str">
            <v>HO01.007</v>
          </cell>
          <cell r="B312" t="str">
            <v>Hormigón industrial 250 kg/cm3</v>
          </cell>
          <cell r="C312" t="str">
            <v>m3</v>
          </cell>
          <cell r="D312">
            <v>1.08</v>
          </cell>
          <cell r="E312">
            <v>1230</v>
          </cell>
          <cell r="F312">
            <v>1328.4</v>
          </cell>
        </row>
        <row r="313">
          <cell r="A313" t="str">
            <v>HO01.008</v>
          </cell>
          <cell r="B313" t="str">
            <v>Hormigón industrial 260 kg/cm3</v>
          </cell>
          <cell r="C313" t="str">
            <v>m3</v>
          </cell>
          <cell r="D313">
            <v>1.08</v>
          </cell>
          <cell r="E313">
            <v>1255</v>
          </cell>
          <cell r="F313">
            <v>1355.4</v>
          </cell>
        </row>
        <row r="314">
          <cell r="A314" t="str">
            <v>HO01.009</v>
          </cell>
          <cell r="B314" t="str">
            <v>Hormigón industrial 280 kg/cm3</v>
          </cell>
          <cell r="C314" t="str">
            <v>m3</v>
          </cell>
          <cell r="D314">
            <v>1.08</v>
          </cell>
          <cell r="E314">
            <v>1310</v>
          </cell>
          <cell r="F314">
            <v>1414.8</v>
          </cell>
        </row>
        <row r="315">
          <cell r="A315" t="str">
            <v>HO01.010</v>
          </cell>
          <cell r="B315" t="str">
            <v>Hormigón industrial 300 kg/cm3</v>
          </cell>
          <cell r="C315" t="str">
            <v>m3</v>
          </cell>
          <cell r="D315">
            <v>1.08</v>
          </cell>
          <cell r="E315">
            <v>1365</v>
          </cell>
          <cell r="F315">
            <v>1474.2</v>
          </cell>
        </row>
        <row r="316">
          <cell r="A316" t="str">
            <v>HO01.011</v>
          </cell>
          <cell r="B316" t="str">
            <v>Hormigón industrial 315 kg/cm3</v>
          </cell>
          <cell r="C316" t="str">
            <v>m3</v>
          </cell>
          <cell r="D316">
            <v>1.08</v>
          </cell>
          <cell r="E316">
            <v>1415</v>
          </cell>
          <cell r="F316">
            <v>1528.2</v>
          </cell>
        </row>
        <row r="317">
          <cell r="A317" t="str">
            <v>HO01.012</v>
          </cell>
          <cell r="B317" t="str">
            <v>Hormigón industrial 350 kg/cm3</v>
          </cell>
          <cell r="C317" t="str">
            <v>m3</v>
          </cell>
          <cell r="D317">
            <v>1.08</v>
          </cell>
          <cell r="E317">
            <v>1510</v>
          </cell>
          <cell r="F317">
            <v>1630.8</v>
          </cell>
        </row>
        <row r="318">
          <cell r="A318" t="str">
            <v>HO01.013</v>
          </cell>
          <cell r="B318" t="str">
            <v>Hormigón industrial 400 kg/cm3</v>
          </cell>
          <cell r="C318" t="str">
            <v>m3</v>
          </cell>
          <cell r="D318">
            <v>1.08</v>
          </cell>
          <cell r="E318">
            <v>1605</v>
          </cell>
          <cell r="F318">
            <v>1733.4</v>
          </cell>
        </row>
        <row r="319">
          <cell r="A319" t="str">
            <v>HO02.001</v>
          </cell>
          <cell r="B319" t="str">
            <v>Instalación de Bomba</v>
          </cell>
          <cell r="C319" t="str">
            <v>vez</v>
          </cell>
          <cell r="D319">
            <v>1.08</v>
          </cell>
          <cell r="E319">
            <v>500</v>
          </cell>
          <cell r="F319">
            <v>540</v>
          </cell>
        </row>
        <row r="320">
          <cell r="A320" t="str">
            <v>HO02.002</v>
          </cell>
          <cell r="B320" t="str">
            <v>Bombeo Hormigón</v>
          </cell>
          <cell r="C320" t="str">
            <v>m3</v>
          </cell>
          <cell r="D320">
            <v>1.08</v>
          </cell>
          <cell r="E320">
            <v>90</v>
          </cell>
          <cell r="F320">
            <v>97.2</v>
          </cell>
        </row>
        <row r="321">
          <cell r="A321" t="str">
            <v>HO02.003</v>
          </cell>
          <cell r="B321" t="str">
            <v>Vaciado y ligado con ligadora</v>
          </cell>
          <cell r="C321" t="str">
            <v>m3</v>
          </cell>
          <cell r="D321">
            <v>1</v>
          </cell>
          <cell r="E321">
            <v>106.52</v>
          </cell>
          <cell r="F321">
            <v>106.52</v>
          </cell>
        </row>
        <row r="322">
          <cell r="A322" t="str">
            <v>HO02.004</v>
          </cell>
          <cell r="B322" t="str">
            <v>Vaciado y ligado a mano</v>
          </cell>
          <cell r="C322" t="str">
            <v>m3</v>
          </cell>
          <cell r="D322">
            <v>1</v>
          </cell>
          <cell r="E322">
            <v>188.27</v>
          </cell>
          <cell r="F322">
            <v>188.27</v>
          </cell>
        </row>
        <row r="323">
          <cell r="A323" t="str">
            <v>HO03.001</v>
          </cell>
          <cell r="B323" t="str">
            <v>Aditivo "PDA 25-R" (5 Gls)</v>
          </cell>
          <cell r="C323" t="str">
            <v>gl</v>
          </cell>
          <cell r="D323">
            <v>1</v>
          </cell>
          <cell r="E323">
            <v>108.61</v>
          </cell>
          <cell r="F323">
            <v>108.61</v>
          </cell>
        </row>
        <row r="324">
          <cell r="A324" t="str">
            <v>HO03.002</v>
          </cell>
          <cell r="B324" t="str">
            <v>Agua (camión de 2,000 - 2,500 gls)</v>
          </cell>
          <cell r="C324" t="str">
            <v>gl</v>
          </cell>
          <cell r="D324">
            <v>1</v>
          </cell>
          <cell r="E324">
            <v>0.1</v>
          </cell>
          <cell r="F324">
            <v>0.1</v>
          </cell>
        </row>
        <row r="325">
          <cell r="A325" t="str">
            <v>HO04.001</v>
          </cell>
          <cell r="B325" t="str">
            <v>Vibrado del Hormigón</v>
          </cell>
          <cell r="C325" t="str">
            <v>m3</v>
          </cell>
          <cell r="D325">
            <v>1</v>
          </cell>
          <cell r="E325">
            <v>0.9</v>
          </cell>
          <cell r="F325">
            <v>0.9</v>
          </cell>
        </row>
        <row r="326">
          <cell r="A326" t="str">
            <v>IM</v>
          </cell>
          <cell r="B326" t="str">
            <v>IMPERMEABILIZANTES</v>
          </cell>
          <cell r="D326" t="str">
            <v/>
          </cell>
          <cell r="F326" t="str">
            <v/>
          </cell>
        </row>
        <row r="327">
          <cell r="A327" t="str">
            <v>IM01.001</v>
          </cell>
          <cell r="B327" t="str">
            <v>Primaseal "TAVARES INDUSTRIALES"</v>
          </cell>
          <cell r="C327" t="str">
            <v>gl</v>
          </cell>
          <cell r="D327">
            <v>1.08</v>
          </cell>
          <cell r="E327">
            <v>40.299999999999997</v>
          </cell>
          <cell r="F327">
            <v>43.52</v>
          </cell>
        </row>
        <row r="328">
          <cell r="A328" t="str">
            <v>IM01.002</v>
          </cell>
          <cell r="B328" t="str">
            <v>Permaseal "TAVARES INDUSTRIALES"</v>
          </cell>
          <cell r="C328" t="str">
            <v>gl</v>
          </cell>
          <cell r="D328">
            <v>1.08</v>
          </cell>
          <cell r="E328">
            <v>113.39</v>
          </cell>
          <cell r="F328">
            <v>122.46</v>
          </cell>
        </row>
        <row r="329">
          <cell r="A329" t="str">
            <v>IM01.003</v>
          </cell>
          <cell r="B329" t="str">
            <v>ALM. , lata de 5 gl.</v>
          </cell>
          <cell r="C329" t="str">
            <v>lta</v>
          </cell>
          <cell r="D329">
            <v>1</v>
          </cell>
          <cell r="E329">
            <v>950</v>
          </cell>
          <cell r="F329">
            <v>950</v>
          </cell>
        </row>
        <row r="330">
          <cell r="A330" t="str">
            <v>IM01.004</v>
          </cell>
          <cell r="B330" t="str">
            <v>Silicool, lata de 5 gl. (Criollo)</v>
          </cell>
          <cell r="C330" t="str">
            <v>lta</v>
          </cell>
          <cell r="D330">
            <v>1</v>
          </cell>
          <cell r="E330">
            <v>875</v>
          </cell>
          <cell r="F330">
            <v>875</v>
          </cell>
        </row>
        <row r="331">
          <cell r="A331" t="str">
            <v>IM01.005</v>
          </cell>
          <cell r="B331" t="str">
            <v>Sellador  de techo criollo "Popular"</v>
          </cell>
          <cell r="C331" t="str">
            <v>gl</v>
          </cell>
          <cell r="D331">
            <v>1</v>
          </cell>
          <cell r="E331">
            <v>728</v>
          </cell>
          <cell r="F331">
            <v>728</v>
          </cell>
        </row>
        <row r="332">
          <cell r="A332" t="str">
            <v>IM01.006</v>
          </cell>
          <cell r="B332" t="str">
            <v>Sellador de techo importado "Surseal", lata 5 gl.</v>
          </cell>
          <cell r="C332" t="str">
            <v>lta</v>
          </cell>
          <cell r="D332">
            <v>1</v>
          </cell>
          <cell r="E332">
            <v>650</v>
          </cell>
          <cell r="F332">
            <v>650</v>
          </cell>
        </row>
        <row r="333">
          <cell r="A333" t="str">
            <v>IM01.007</v>
          </cell>
          <cell r="B333" t="str">
            <v>Sellador de techo importado "Lanco", lata 5 gls.</v>
          </cell>
          <cell r="C333" t="str">
            <v>lta</v>
          </cell>
          <cell r="D333">
            <v>1</v>
          </cell>
          <cell r="E333">
            <v>895</v>
          </cell>
          <cell r="F333">
            <v>895</v>
          </cell>
        </row>
        <row r="334">
          <cell r="A334" t="str">
            <v>IM01.008</v>
          </cell>
          <cell r="B334" t="str">
            <v>Aguapel "P.Q.I.","PROTEX" 5 gls</v>
          </cell>
          <cell r="C334" t="str">
            <v>gl</v>
          </cell>
          <cell r="D334">
            <v>1</v>
          </cell>
          <cell r="E334">
            <v>113.09</v>
          </cell>
          <cell r="F334">
            <v>113.09</v>
          </cell>
        </row>
        <row r="335">
          <cell r="A335" t="str">
            <v>IM01.009</v>
          </cell>
          <cell r="B335" t="str">
            <v>Bitunol instalado, 5 años garantía</v>
          </cell>
          <cell r="C335" t="str">
            <v>m2</v>
          </cell>
          <cell r="D335">
            <v>1</v>
          </cell>
          <cell r="E335">
            <v>165</v>
          </cell>
          <cell r="F335">
            <v>165</v>
          </cell>
        </row>
        <row r="336">
          <cell r="A336" t="str">
            <v>LV</v>
          </cell>
          <cell r="B336" t="str">
            <v>LAVADEROS Y VERTEDEROS DE GRANITO</v>
          </cell>
          <cell r="D336" t="str">
            <v/>
          </cell>
          <cell r="F336" t="str">
            <v/>
          </cell>
        </row>
        <row r="337">
          <cell r="A337" t="str">
            <v>LV01.001</v>
          </cell>
          <cell r="B337" t="str">
            <v>Lavadero doble de granito, 1.50 x 0.50 m.</v>
          </cell>
          <cell r="C337" t="str">
            <v>u</v>
          </cell>
          <cell r="D337">
            <v>1</v>
          </cell>
          <cell r="E337">
            <v>1181</v>
          </cell>
          <cell r="F337">
            <v>1181</v>
          </cell>
        </row>
        <row r="338">
          <cell r="A338" t="str">
            <v>LV01.004</v>
          </cell>
          <cell r="B338" t="str">
            <v>Transporte lavaderos y tina</v>
          </cell>
          <cell r="C338" t="str">
            <v>u</v>
          </cell>
          <cell r="D338">
            <v>1</v>
          </cell>
          <cell r="E338">
            <v>24.75</v>
          </cell>
          <cell r="F338">
            <v>24.75</v>
          </cell>
        </row>
        <row r="339">
          <cell r="A339" t="str">
            <v>LL</v>
          </cell>
          <cell r="B339" t="str">
            <v>LLAVES DE PASO Y VALVULAS</v>
          </cell>
          <cell r="D339" t="str">
            <v/>
          </cell>
          <cell r="F339" t="str">
            <v/>
          </cell>
        </row>
        <row r="340">
          <cell r="A340" t="str">
            <v>LL01.001</v>
          </cell>
          <cell r="B340" t="str">
            <v>Llave de paso RED WHITE de 1/2"</v>
          </cell>
          <cell r="C340" t="str">
            <v>u</v>
          </cell>
          <cell r="D340">
            <v>1</v>
          </cell>
          <cell r="E340">
            <v>98</v>
          </cell>
          <cell r="F340">
            <v>98</v>
          </cell>
        </row>
        <row r="341">
          <cell r="A341" t="str">
            <v>LL01.002</v>
          </cell>
          <cell r="B341" t="str">
            <v>Llave de paso RED WHITE de 3/4"</v>
          </cell>
          <cell r="C341" t="str">
            <v>u</v>
          </cell>
          <cell r="D341">
            <v>1</v>
          </cell>
          <cell r="E341">
            <v>125</v>
          </cell>
          <cell r="F341">
            <v>125</v>
          </cell>
        </row>
        <row r="342">
          <cell r="A342" t="str">
            <v>LL01.003</v>
          </cell>
          <cell r="B342" t="str">
            <v>Llave de paso RED WHITE de 1"</v>
          </cell>
          <cell r="C342" t="str">
            <v>u</v>
          </cell>
          <cell r="D342">
            <v>1</v>
          </cell>
          <cell r="E342">
            <v>176</v>
          </cell>
          <cell r="F342">
            <v>176</v>
          </cell>
        </row>
        <row r="343">
          <cell r="A343" t="str">
            <v>LL01.004</v>
          </cell>
          <cell r="B343" t="str">
            <v>Llave de paso RED WHITE de 1 1/2"</v>
          </cell>
          <cell r="C343" t="str">
            <v>u</v>
          </cell>
          <cell r="D343">
            <v>1</v>
          </cell>
          <cell r="E343">
            <v>315</v>
          </cell>
          <cell r="F343">
            <v>315</v>
          </cell>
        </row>
        <row r="344">
          <cell r="A344" t="str">
            <v>LL01.005</v>
          </cell>
          <cell r="B344" t="str">
            <v>Llave de paso RED WHITE de 2"</v>
          </cell>
          <cell r="C344" t="str">
            <v>u</v>
          </cell>
          <cell r="D344">
            <v>1</v>
          </cell>
          <cell r="E344">
            <v>482</v>
          </cell>
          <cell r="F344">
            <v>482</v>
          </cell>
        </row>
        <row r="345">
          <cell r="A345" t="str">
            <v>LL01.006</v>
          </cell>
          <cell r="B345" t="str">
            <v>Llave de paso RED WHITE de 2 1/2"</v>
          </cell>
          <cell r="C345" t="str">
            <v>u</v>
          </cell>
          <cell r="D345">
            <v>1</v>
          </cell>
          <cell r="E345">
            <v>932</v>
          </cell>
          <cell r="F345">
            <v>932</v>
          </cell>
        </row>
        <row r="346">
          <cell r="A346" t="str">
            <v>LL01.006</v>
          </cell>
          <cell r="B346" t="str">
            <v>Llave de paso RED WHITE de 3"</v>
          </cell>
          <cell r="C346" t="str">
            <v>u</v>
          </cell>
          <cell r="D346">
            <v>1</v>
          </cell>
          <cell r="E346">
            <v>1315</v>
          </cell>
          <cell r="F346">
            <v>1315</v>
          </cell>
        </row>
        <row r="347">
          <cell r="A347" t="str">
            <v>LL02.001</v>
          </cell>
          <cell r="B347" t="str">
            <v>Válvula de cisterna, de 1/2" NIBCO</v>
          </cell>
          <cell r="C347" t="str">
            <v>u</v>
          </cell>
          <cell r="D347">
            <v>1</v>
          </cell>
          <cell r="E347">
            <v>70</v>
          </cell>
          <cell r="F347">
            <v>70</v>
          </cell>
        </row>
        <row r="348">
          <cell r="A348" t="str">
            <v>LL02.002</v>
          </cell>
          <cell r="B348" t="str">
            <v>Válvula de cisterna, de 3/4" NIBCO</v>
          </cell>
          <cell r="C348" t="str">
            <v>u</v>
          </cell>
          <cell r="D348">
            <v>1</v>
          </cell>
          <cell r="E348">
            <v>90</v>
          </cell>
          <cell r="F348">
            <v>90</v>
          </cell>
        </row>
        <row r="349">
          <cell r="A349" t="str">
            <v>LL02.003</v>
          </cell>
          <cell r="B349" t="str">
            <v>Válvula de cisterna, de 1" NIBCO</v>
          </cell>
          <cell r="C349" t="str">
            <v>u</v>
          </cell>
          <cell r="D349">
            <v>1</v>
          </cell>
          <cell r="E349">
            <v>165</v>
          </cell>
          <cell r="F349">
            <v>165</v>
          </cell>
        </row>
        <row r="350">
          <cell r="A350" t="str">
            <v>LL03.001</v>
          </cell>
          <cell r="B350" t="str">
            <v>Cheque horizontal de 1/2" EUROPA</v>
          </cell>
          <cell r="C350" t="str">
            <v>u</v>
          </cell>
          <cell r="D350">
            <v>1</v>
          </cell>
          <cell r="E350">
            <v>38</v>
          </cell>
          <cell r="F350">
            <v>38</v>
          </cell>
        </row>
        <row r="351">
          <cell r="A351" t="str">
            <v>LL03.002</v>
          </cell>
          <cell r="B351" t="str">
            <v>Cheque horizontal de 3/4" EUROPA</v>
          </cell>
          <cell r="C351" t="str">
            <v>u</v>
          </cell>
          <cell r="D351">
            <v>1</v>
          </cell>
          <cell r="E351">
            <v>52</v>
          </cell>
          <cell r="F351">
            <v>52</v>
          </cell>
        </row>
        <row r="352">
          <cell r="A352" t="str">
            <v>LL03.003</v>
          </cell>
          <cell r="B352" t="str">
            <v>Cheque horizontal de 1" EUROPA</v>
          </cell>
          <cell r="C352" t="str">
            <v>u</v>
          </cell>
          <cell r="D352">
            <v>1</v>
          </cell>
          <cell r="E352">
            <v>80</v>
          </cell>
          <cell r="F352">
            <v>80</v>
          </cell>
        </row>
        <row r="353">
          <cell r="A353" t="str">
            <v>LL03.004</v>
          </cell>
          <cell r="B353" t="str">
            <v>Cheque horizontal de 1 1/2" EUROPA</v>
          </cell>
          <cell r="C353" t="str">
            <v>u</v>
          </cell>
          <cell r="D353">
            <v>1</v>
          </cell>
          <cell r="E353">
            <v>136</v>
          </cell>
          <cell r="F353">
            <v>136</v>
          </cell>
        </row>
        <row r="354">
          <cell r="A354" t="str">
            <v>LL03.005</v>
          </cell>
          <cell r="B354" t="str">
            <v>Cheque horizontal de 2" EUROPA</v>
          </cell>
          <cell r="C354" t="str">
            <v>u</v>
          </cell>
          <cell r="D354">
            <v>1</v>
          </cell>
          <cell r="E354">
            <v>205</v>
          </cell>
          <cell r="F354">
            <v>205</v>
          </cell>
        </row>
        <row r="355">
          <cell r="A355" t="str">
            <v>LL03.006</v>
          </cell>
          <cell r="B355" t="str">
            <v>Cheque horizontal de 2 1/2" EUROPA</v>
          </cell>
          <cell r="C355" t="str">
            <v>u</v>
          </cell>
          <cell r="D355">
            <v>1</v>
          </cell>
          <cell r="E355">
            <v>440</v>
          </cell>
          <cell r="F355">
            <v>440</v>
          </cell>
        </row>
        <row r="356">
          <cell r="A356" t="str">
            <v>LL03.007</v>
          </cell>
          <cell r="B356" t="str">
            <v>Cheque horizontal de 3" EUROPA</v>
          </cell>
          <cell r="C356" t="str">
            <v>u</v>
          </cell>
          <cell r="D356">
            <v>1</v>
          </cell>
          <cell r="E356">
            <v>920</v>
          </cell>
          <cell r="F356">
            <v>920</v>
          </cell>
        </row>
        <row r="357">
          <cell r="A357" t="str">
            <v>LL03.008</v>
          </cell>
          <cell r="B357" t="str">
            <v>Cheque horizontal de 4" EUROPA</v>
          </cell>
          <cell r="C357" t="str">
            <v>u</v>
          </cell>
          <cell r="D357">
            <v>1</v>
          </cell>
          <cell r="E357">
            <v>1530</v>
          </cell>
          <cell r="F357">
            <v>1530</v>
          </cell>
        </row>
        <row r="358">
          <cell r="A358" t="str">
            <v>LL03.009</v>
          </cell>
          <cell r="B358" t="str">
            <v>Cheque vertical de 3/4" EUROPA</v>
          </cell>
          <cell r="C358" t="str">
            <v>u</v>
          </cell>
          <cell r="D358">
            <v>1</v>
          </cell>
          <cell r="E358">
            <v>78</v>
          </cell>
          <cell r="F358">
            <v>78</v>
          </cell>
        </row>
        <row r="359">
          <cell r="A359" t="str">
            <v>LL03.010</v>
          </cell>
          <cell r="B359" t="str">
            <v>Cheque vertical de 1" EUROPA</v>
          </cell>
          <cell r="C359" t="str">
            <v>u</v>
          </cell>
          <cell r="D359">
            <v>1</v>
          </cell>
          <cell r="E359">
            <v>86</v>
          </cell>
          <cell r="F359">
            <v>86</v>
          </cell>
        </row>
        <row r="360">
          <cell r="A360" t="str">
            <v>LL03.011</v>
          </cell>
          <cell r="B360" t="str">
            <v>Cheque vertical de 1 1/2" EUROPA</v>
          </cell>
          <cell r="C360" t="str">
            <v>u</v>
          </cell>
          <cell r="D360">
            <v>1</v>
          </cell>
          <cell r="E360">
            <v>178</v>
          </cell>
          <cell r="F360">
            <v>178</v>
          </cell>
        </row>
        <row r="361">
          <cell r="A361" t="str">
            <v>LL03.012</v>
          </cell>
          <cell r="B361" t="str">
            <v>Cheque vertical de 2" EUROPA</v>
          </cell>
          <cell r="C361" t="str">
            <v>u</v>
          </cell>
          <cell r="D361">
            <v>1</v>
          </cell>
          <cell r="E361">
            <v>262</v>
          </cell>
          <cell r="F361">
            <v>262</v>
          </cell>
        </row>
        <row r="362">
          <cell r="A362" t="str">
            <v>LL03.013</v>
          </cell>
          <cell r="B362" t="str">
            <v>Cheque vertical de 2 1/2" EUROPA</v>
          </cell>
          <cell r="C362" t="str">
            <v>u</v>
          </cell>
          <cell r="D362">
            <v>1</v>
          </cell>
          <cell r="E362">
            <v>586</v>
          </cell>
          <cell r="F362">
            <v>586</v>
          </cell>
        </row>
        <row r="363">
          <cell r="A363" t="str">
            <v>LL03.014</v>
          </cell>
          <cell r="B363" t="str">
            <v>Cheque vertical de 3" EUROPA</v>
          </cell>
          <cell r="C363" t="str">
            <v>u</v>
          </cell>
          <cell r="D363">
            <v>1</v>
          </cell>
          <cell r="E363">
            <v>890</v>
          </cell>
          <cell r="F363">
            <v>890</v>
          </cell>
        </row>
        <row r="364">
          <cell r="A364" t="str">
            <v>LL03.015</v>
          </cell>
          <cell r="B364" t="str">
            <v>Cheque vertical de 4" EUROPA</v>
          </cell>
          <cell r="C364" t="str">
            <v>u</v>
          </cell>
          <cell r="D364">
            <v>1</v>
          </cell>
          <cell r="E364">
            <v>1675</v>
          </cell>
          <cell r="F364">
            <v>1675</v>
          </cell>
        </row>
        <row r="365">
          <cell r="A365" t="str">
            <v>LL04.001</v>
          </cell>
          <cell r="B365" t="str">
            <v>Tapa de hierro para cistena 30" x 30"</v>
          </cell>
          <cell r="C365" t="str">
            <v>u</v>
          </cell>
          <cell r="D365">
            <v>1</v>
          </cell>
          <cell r="E365">
            <v>475</v>
          </cell>
          <cell r="F365">
            <v>475</v>
          </cell>
        </row>
        <row r="366">
          <cell r="A366" t="str">
            <v>LL04.002</v>
          </cell>
          <cell r="B366" t="str">
            <v>Tapa de aluminio para cistena 24" x 24"</v>
          </cell>
          <cell r="C366" t="str">
            <v>u</v>
          </cell>
          <cell r="D366">
            <v>1</v>
          </cell>
          <cell r="E366">
            <v>1150</v>
          </cell>
          <cell r="F366">
            <v>1150</v>
          </cell>
        </row>
        <row r="367">
          <cell r="A367" t="str">
            <v>LL04.002</v>
          </cell>
          <cell r="B367" t="str">
            <v>Tapa de aluminio para cistena 24" x 24"</v>
          </cell>
          <cell r="C367" t="str">
            <v>u</v>
          </cell>
          <cell r="D367">
            <v>1</v>
          </cell>
          <cell r="E367">
            <v>1150</v>
          </cell>
          <cell r="F367">
            <v>1150</v>
          </cell>
        </row>
        <row r="368">
          <cell r="A368" t="str">
            <v>MA</v>
          </cell>
          <cell r="B368" t="str">
            <v>MADERAS, CLAVOS, ZINC</v>
          </cell>
          <cell r="D368" t="str">
            <v/>
          </cell>
          <cell r="F368" t="str">
            <v/>
          </cell>
        </row>
        <row r="369">
          <cell r="A369" t="str">
            <v>MA01.001</v>
          </cell>
          <cell r="B369" t="str">
            <v>Pino bruto americano</v>
          </cell>
          <cell r="C369" t="str">
            <v>p2</v>
          </cell>
          <cell r="D369">
            <v>1</v>
          </cell>
          <cell r="E369">
            <v>11.5</v>
          </cell>
          <cell r="F369">
            <v>11.5</v>
          </cell>
        </row>
        <row r="370">
          <cell r="A370" t="str">
            <v>MA01.002</v>
          </cell>
          <cell r="B370" t="str">
            <v>Pino americano tratado</v>
          </cell>
          <cell r="C370" t="str">
            <v>p2</v>
          </cell>
          <cell r="D370">
            <v>1</v>
          </cell>
          <cell r="E370">
            <v>14</v>
          </cell>
          <cell r="F370">
            <v>14</v>
          </cell>
        </row>
        <row r="371">
          <cell r="A371" t="str">
            <v>MA01.003</v>
          </cell>
          <cell r="B371" t="str">
            <v>Caoba bruta</v>
          </cell>
          <cell r="C371" t="str">
            <v>p2</v>
          </cell>
          <cell r="D371">
            <v>1</v>
          </cell>
          <cell r="E371">
            <v>36</v>
          </cell>
          <cell r="F371">
            <v>36</v>
          </cell>
        </row>
        <row r="372">
          <cell r="A372" t="str">
            <v>MA01.004</v>
          </cell>
          <cell r="B372" t="str">
            <v>Plywood  / formaleta 4' x 8' x 3/4" (Dos Caras)</v>
          </cell>
          <cell r="C372" t="str">
            <v>u</v>
          </cell>
          <cell r="D372">
            <v>1</v>
          </cell>
          <cell r="E372">
            <v>550</v>
          </cell>
          <cell r="F372">
            <v>550</v>
          </cell>
        </row>
        <row r="373">
          <cell r="A373" t="str">
            <v>MA01.005</v>
          </cell>
          <cell r="B373" t="str">
            <v xml:space="preserve">Plywood  / formaleta 4' x 8' x 3/4" </v>
          </cell>
          <cell r="C373" t="str">
            <v>u</v>
          </cell>
          <cell r="D373">
            <v>1</v>
          </cell>
          <cell r="E373">
            <v>425</v>
          </cell>
          <cell r="F373">
            <v>425</v>
          </cell>
        </row>
        <row r="374">
          <cell r="A374" t="str">
            <v>MA01.006</v>
          </cell>
          <cell r="B374" t="str">
            <v>Plywood  / formaleta 4' x 8' x 3/8"</v>
          </cell>
          <cell r="C374" t="str">
            <v>u</v>
          </cell>
          <cell r="D374">
            <v>1</v>
          </cell>
          <cell r="E374">
            <v>299</v>
          </cell>
          <cell r="F374">
            <v>299</v>
          </cell>
        </row>
        <row r="375">
          <cell r="A375" t="str">
            <v>MA01.007</v>
          </cell>
          <cell r="B375" t="str">
            <v>Pino cepillado americano</v>
          </cell>
          <cell r="C375" t="str">
            <v>p2</v>
          </cell>
          <cell r="D375">
            <v>1</v>
          </cell>
          <cell r="E375">
            <v>9.75</v>
          </cell>
          <cell r="F375">
            <v>9.75</v>
          </cell>
        </row>
        <row r="376">
          <cell r="A376" t="str">
            <v>MA01.008</v>
          </cell>
          <cell r="B376" t="str">
            <v>Pino cepillado americano Tratado</v>
          </cell>
          <cell r="C376" t="str">
            <v>p2</v>
          </cell>
          <cell r="D376">
            <v>1</v>
          </cell>
          <cell r="E376">
            <v>10.75</v>
          </cell>
          <cell r="F376">
            <v>10.75</v>
          </cell>
        </row>
        <row r="377">
          <cell r="A377" t="str">
            <v>MA02.001</v>
          </cell>
          <cell r="B377" t="str">
            <v>Clavos corrientes</v>
          </cell>
          <cell r="C377" t="str">
            <v>lb</v>
          </cell>
          <cell r="D377">
            <v>1</v>
          </cell>
          <cell r="E377">
            <v>4.95</v>
          </cell>
          <cell r="F377">
            <v>4.95</v>
          </cell>
        </row>
        <row r="378">
          <cell r="A378" t="str">
            <v>MA02.002</v>
          </cell>
          <cell r="B378" t="str">
            <v>Clavos acero</v>
          </cell>
          <cell r="C378" t="str">
            <v>lb</v>
          </cell>
          <cell r="D378">
            <v>1</v>
          </cell>
          <cell r="E378">
            <v>18</v>
          </cell>
          <cell r="F378">
            <v>18</v>
          </cell>
        </row>
        <row r="379">
          <cell r="A379" t="str">
            <v>MA02.003</v>
          </cell>
          <cell r="B379" t="str">
            <v>Clavos Zinc</v>
          </cell>
          <cell r="C379" t="str">
            <v>lb</v>
          </cell>
          <cell r="D379">
            <v>1</v>
          </cell>
          <cell r="E379">
            <v>12.95</v>
          </cell>
          <cell r="F379">
            <v>12.95</v>
          </cell>
        </row>
        <row r="380">
          <cell r="A380" t="str">
            <v>MA03.001</v>
          </cell>
          <cell r="B380" t="str">
            <v>Plancha Zinc acanalado, 3' x 6', calibre 34(p/casetas solamente)</v>
          </cell>
          <cell r="C380" t="str">
            <v>u</v>
          </cell>
          <cell r="D380">
            <v>1</v>
          </cell>
          <cell r="E380">
            <v>45.6</v>
          </cell>
          <cell r="F380">
            <v>45.6</v>
          </cell>
        </row>
        <row r="381">
          <cell r="A381" t="str">
            <v>MA03.002</v>
          </cell>
          <cell r="B381" t="str">
            <v>Plancha Zinc acanalado, 3' x 6', calibre 29</v>
          </cell>
          <cell r="C381" t="str">
            <v>u</v>
          </cell>
          <cell r="D381">
            <v>1</v>
          </cell>
          <cell r="E381">
            <v>57.6</v>
          </cell>
          <cell r="F381">
            <v>57.6</v>
          </cell>
        </row>
        <row r="382">
          <cell r="A382" t="str">
            <v>MA03.003</v>
          </cell>
          <cell r="B382" t="str">
            <v>Plancha Zinc acanalado, 3' x 6', calibre 27</v>
          </cell>
          <cell r="C382" t="str">
            <v>u</v>
          </cell>
          <cell r="D382">
            <v>1</v>
          </cell>
          <cell r="E382">
            <v>68.400000000000006</v>
          </cell>
          <cell r="F382">
            <v>68.400000000000006</v>
          </cell>
        </row>
        <row r="383">
          <cell r="A383" t="str">
            <v>MA03.004</v>
          </cell>
          <cell r="B383" t="str">
            <v>Plancha Zinc acanalado, 3' x 6', calibre 26</v>
          </cell>
          <cell r="C383" t="str">
            <v>u</v>
          </cell>
          <cell r="D383">
            <v>1</v>
          </cell>
          <cell r="E383">
            <v>82.8</v>
          </cell>
          <cell r="F383">
            <v>82.8</v>
          </cell>
        </row>
        <row r="384">
          <cell r="A384" t="str">
            <v>MA03.005</v>
          </cell>
          <cell r="B384" t="str">
            <v>Plancha Zinc acanalado, 3' x 6', calibre 24</v>
          </cell>
          <cell r="C384" t="str">
            <v>u</v>
          </cell>
          <cell r="D384">
            <v>1</v>
          </cell>
          <cell r="E384">
            <v>152</v>
          </cell>
          <cell r="F384">
            <v>152</v>
          </cell>
        </row>
        <row r="385">
          <cell r="A385" t="str">
            <v>MA03.006</v>
          </cell>
          <cell r="B385" t="str">
            <v>Caballete de Zinc de 3', calibre 34</v>
          </cell>
          <cell r="C385" t="str">
            <v>u</v>
          </cell>
          <cell r="D385">
            <v>1</v>
          </cell>
          <cell r="E385">
            <v>19.899999999999999</v>
          </cell>
          <cell r="F385">
            <v>19.899999999999999</v>
          </cell>
        </row>
        <row r="386">
          <cell r="A386" t="str">
            <v>MA03.007</v>
          </cell>
          <cell r="B386" t="str">
            <v>Caballete de Zinc de 3', calibre 29</v>
          </cell>
          <cell r="C386" t="str">
            <v>u</v>
          </cell>
          <cell r="D386">
            <v>1</v>
          </cell>
          <cell r="E386">
            <v>28.55</v>
          </cell>
          <cell r="F386">
            <v>28.55</v>
          </cell>
        </row>
        <row r="387">
          <cell r="A387" t="str">
            <v>MA04.001</v>
          </cell>
          <cell r="B387" t="str">
            <v>Regla para Empañete (preparada)</v>
          </cell>
          <cell r="C387" t="str">
            <v>p2</v>
          </cell>
          <cell r="D387">
            <v>1</v>
          </cell>
          <cell r="E387">
            <v>29</v>
          </cell>
          <cell r="F387">
            <v>29</v>
          </cell>
        </row>
        <row r="388">
          <cell r="A388" t="str">
            <v>MA05.001</v>
          </cell>
          <cell r="B388" t="str">
            <v>Disco de Lija #80</v>
          </cell>
          <cell r="C388" t="str">
            <v>ud</v>
          </cell>
          <cell r="D388">
            <v>1</v>
          </cell>
          <cell r="E388">
            <v>11.5</v>
          </cell>
          <cell r="F388">
            <v>11.5</v>
          </cell>
        </row>
        <row r="389">
          <cell r="A389" t="str">
            <v>MC</v>
          </cell>
          <cell r="B389" t="str">
            <v>MALLAS CICLONICAS</v>
          </cell>
          <cell r="D389" t="str">
            <v/>
          </cell>
          <cell r="F389" t="str">
            <v/>
          </cell>
        </row>
        <row r="390">
          <cell r="A390" t="str">
            <v>MC01.001</v>
          </cell>
          <cell r="B390" t="str">
            <v>Malla ciclónica corriente 6' calibre 9 (Rollo 50' )</v>
          </cell>
          <cell r="C390" t="str">
            <v>u</v>
          </cell>
          <cell r="D390">
            <v>1</v>
          </cell>
          <cell r="E390">
            <v>1087</v>
          </cell>
          <cell r="F390">
            <v>1087</v>
          </cell>
        </row>
        <row r="391">
          <cell r="A391" t="str">
            <v>MC01.002</v>
          </cell>
          <cell r="B391" t="str">
            <v>Malla ciclónica corriente 7' calibre 9 (Rollo 50' )</v>
          </cell>
          <cell r="C391" t="str">
            <v>u</v>
          </cell>
          <cell r="D391">
            <v>1</v>
          </cell>
          <cell r="E391">
            <v>1232</v>
          </cell>
          <cell r="F391">
            <v>1232</v>
          </cell>
        </row>
        <row r="392">
          <cell r="A392" t="str">
            <v>MC01.003</v>
          </cell>
          <cell r="B392" t="str">
            <v>Tubo galvanizado ligero de 1 1/2" x 15"</v>
          </cell>
          <cell r="C392" t="str">
            <v>u</v>
          </cell>
          <cell r="D392">
            <v>1</v>
          </cell>
          <cell r="E392">
            <v>155</v>
          </cell>
          <cell r="F392">
            <v>155</v>
          </cell>
        </row>
        <row r="393">
          <cell r="A393" t="str">
            <v>MC01.004</v>
          </cell>
          <cell r="B393" t="str">
            <v>Tubo galvanizado ligero de 1 1/4" x 20"</v>
          </cell>
          <cell r="C393" t="str">
            <v>u</v>
          </cell>
          <cell r="D393">
            <v>1</v>
          </cell>
          <cell r="E393">
            <v>182</v>
          </cell>
          <cell r="F393">
            <v>182</v>
          </cell>
        </row>
        <row r="394">
          <cell r="A394" t="str">
            <v>MC01.005</v>
          </cell>
          <cell r="B394" t="str">
            <v>Barra tensora de 6'</v>
          </cell>
          <cell r="C394" t="str">
            <v>u</v>
          </cell>
          <cell r="D394">
            <v>1</v>
          </cell>
          <cell r="E394">
            <v>30</v>
          </cell>
          <cell r="F394">
            <v>30</v>
          </cell>
        </row>
        <row r="395">
          <cell r="A395" t="str">
            <v>MC01.006</v>
          </cell>
          <cell r="B395" t="str">
            <v>Abrazadera de 1 1/2"</v>
          </cell>
          <cell r="C395" t="str">
            <v>u</v>
          </cell>
          <cell r="D395">
            <v>1</v>
          </cell>
          <cell r="E395">
            <v>6</v>
          </cell>
          <cell r="F395">
            <v>6</v>
          </cell>
        </row>
        <row r="396">
          <cell r="A396" t="str">
            <v>MC01.007</v>
          </cell>
          <cell r="B396" t="str">
            <v>Copa Final de 1 1/2"</v>
          </cell>
          <cell r="C396" t="str">
            <v>u</v>
          </cell>
          <cell r="D396">
            <v>1</v>
          </cell>
          <cell r="E396">
            <v>6.05</v>
          </cell>
          <cell r="F396">
            <v>6.05</v>
          </cell>
        </row>
        <row r="397">
          <cell r="A397" t="str">
            <v>MC01.008</v>
          </cell>
          <cell r="B397" t="str">
            <v>Terminal de 1 1/4"</v>
          </cell>
          <cell r="C397" t="str">
            <v>u</v>
          </cell>
          <cell r="D397">
            <v>1</v>
          </cell>
          <cell r="E397">
            <v>7</v>
          </cell>
          <cell r="F397">
            <v>7</v>
          </cell>
        </row>
        <row r="398">
          <cell r="A398" t="str">
            <v>MC01.009</v>
          </cell>
          <cell r="B398" t="str">
            <v>Palometa 1 1/2" para tres cuerdas, sencilla</v>
          </cell>
          <cell r="C398" t="str">
            <v>u</v>
          </cell>
          <cell r="D398">
            <v>1</v>
          </cell>
          <cell r="E398">
            <v>25</v>
          </cell>
          <cell r="F398">
            <v>25</v>
          </cell>
        </row>
        <row r="399">
          <cell r="A399" t="str">
            <v>MC01.010</v>
          </cell>
          <cell r="B399" t="str">
            <v>Palometa 1 1/2" para tres cuerdas, doble</v>
          </cell>
          <cell r="C399" t="str">
            <v>u</v>
          </cell>
          <cell r="D399">
            <v>1</v>
          </cell>
          <cell r="E399">
            <v>30</v>
          </cell>
          <cell r="F399">
            <v>30</v>
          </cell>
        </row>
        <row r="400">
          <cell r="A400" t="str">
            <v>MC01.011</v>
          </cell>
          <cell r="B400" t="str">
            <v>Rollo alambre de púas calibre 16 x 110 m.</v>
          </cell>
          <cell r="C400" t="str">
            <v>u</v>
          </cell>
          <cell r="D400">
            <v>1</v>
          </cell>
          <cell r="E400">
            <v>94</v>
          </cell>
          <cell r="F400">
            <v>94</v>
          </cell>
        </row>
        <row r="401">
          <cell r="A401" t="str">
            <v>MC01.012</v>
          </cell>
          <cell r="B401" t="str">
            <v>Rollo alambre de púas calibre 14 x 110 m.</v>
          </cell>
          <cell r="C401" t="str">
            <v>u</v>
          </cell>
          <cell r="D401">
            <v>1</v>
          </cell>
          <cell r="E401">
            <v>183</v>
          </cell>
          <cell r="F401">
            <v>183</v>
          </cell>
        </row>
        <row r="402">
          <cell r="A402" t="str">
            <v>MC01.013</v>
          </cell>
          <cell r="B402" t="str">
            <v>Grapas para alambre de púas.</v>
          </cell>
          <cell r="C402" t="str">
            <v>lb</v>
          </cell>
          <cell r="D402">
            <v>1</v>
          </cell>
          <cell r="E402">
            <v>7</v>
          </cell>
          <cell r="F402">
            <v>7</v>
          </cell>
        </row>
        <row r="403">
          <cell r="A403" t="str">
            <v>MC01.014</v>
          </cell>
          <cell r="B403" t="str">
            <v>Colocación de malla ciclónica de 6' (mano de obra solamente)</v>
          </cell>
          <cell r="C403" t="str">
            <v>m</v>
          </cell>
          <cell r="D403">
            <v>1</v>
          </cell>
          <cell r="E403">
            <v>125</v>
          </cell>
          <cell r="F403">
            <v>125</v>
          </cell>
        </row>
        <row r="404">
          <cell r="A404" t="str">
            <v>MC01.015</v>
          </cell>
          <cell r="B404" t="str">
            <v>Colocación de malla ciclónica de 7' (mano de obra solamente)</v>
          </cell>
          <cell r="C404" t="str">
            <v>m</v>
          </cell>
          <cell r="D404">
            <v>1</v>
          </cell>
          <cell r="E404">
            <v>150</v>
          </cell>
          <cell r="F404">
            <v>150</v>
          </cell>
        </row>
        <row r="405">
          <cell r="A405" t="str">
            <v>OT</v>
          </cell>
          <cell r="B405" t="str">
            <v>OTROS</v>
          </cell>
        </row>
        <row r="406">
          <cell r="A406" t="str">
            <v>OT01.001</v>
          </cell>
          <cell r="B406" t="str">
            <v>Hilo de Nylon 1 lbr</v>
          </cell>
          <cell r="C406" t="str">
            <v>ud</v>
          </cell>
          <cell r="D406">
            <v>1</v>
          </cell>
          <cell r="E406">
            <v>60</v>
          </cell>
          <cell r="F406">
            <v>60</v>
          </cell>
        </row>
        <row r="407">
          <cell r="A407" t="str">
            <v>OT01.002</v>
          </cell>
          <cell r="B407" t="str">
            <v>Cubo de goma #10</v>
          </cell>
          <cell r="C407" t="str">
            <v>ud</v>
          </cell>
          <cell r="D407">
            <v>1</v>
          </cell>
          <cell r="E407">
            <v>52</v>
          </cell>
          <cell r="F407">
            <v>52</v>
          </cell>
        </row>
        <row r="408">
          <cell r="A408" t="str">
            <v>OT01.003</v>
          </cell>
          <cell r="B408" t="str">
            <v>Cubo de goma #8</v>
          </cell>
          <cell r="C408" t="str">
            <v>ud</v>
          </cell>
          <cell r="D408">
            <v>1</v>
          </cell>
          <cell r="E408">
            <v>45</v>
          </cell>
          <cell r="F408">
            <v>45</v>
          </cell>
        </row>
        <row r="409">
          <cell r="A409" t="str">
            <v>OT01.004</v>
          </cell>
          <cell r="B409" t="str">
            <v>Escoba plástica para hojas, tipo EAGLE</v>
          </cell>
          <cell r="C409" t="str">
            <v>ud</v>
          </cell>
          <cell r="D409">
            <v>1</v>
          </cell>
          <cell r="E409">
            <v>73</v>
          </cell>
          <cell r="F409">
            <v>73</v>
          </cell>
        </row>
        <row r="410">
          <cell r="A410" t="str">
            <v>OT01.005</v>
          </cell>
          <cell r="B410" t="str">
            <v>Pala cuadrada "Tramontina"</v>
          </cell>
          <cell r="C410" t="str">
            <v>ud</v>
          </cell>
          <cell r="D410">
            <v>1</v>
          </cell>
          <cell r="E410">
            <v>85</v>
          </cell>
          <cell r="F410">
            <v>85</v>
          </cell>
        </row>
        <row r="411">
          <cell r="A411" t="str">
            <v>OT01.006</v>
          </cell>
          <cell r="B411" t="str">
            <v>Pala redonda "Tramontina"</v>
          </cell>
          <cell r="C411" t="str">
            <v>ud</v>
          </cell>
          <cell r="D411">
            <v>1</v>
          </cell>
          <cell r="E411">
            <v>81</v>
          </cell>
          <cell r="F411">
            <v>81</v>
          </cell>
        </row>
        <row r="412">
          <cell r="A412" t="str">
            <v>OT01.007</v>
          </cell>
          <cell r="B412" t="str">
            <v>Rastrillo para piedras , 14 dientes, USA</v>
          </cell>
          <cell r="C412" t="str">
            <v>ud</v>
          </cell>
          <cell r="D412">
            <v>1</v>
          </cell>
          <cell r="E412">
            <v>335</v>
          </cell>
          <cell r="F412">
            <v>335</v>
          </cell>
        </row>
        <row r="413">
          <cell r="A413" t="str">
            <v>OT01.008</v>
          </cell>
          <cell r="B413" t="str">
            <v>Carretilla de Metal "JEEP", "BRONCO", Taiwan</v>
          </cell>
          <cell r="C413" t="str">
            <v>ud</v>
          </cell>
          <cell r="D413">
            <v>1</v>
          </cell>
          <cell r="E413">
            <v>1160</v>
          </cell>
          <cell r="F413">
            <v>1160</v>
          </cell>
        </row>
        <row r="414">
          <cell r="A414" t="str">
            <v>OT02.001</v>
          </cell>
          <cell r="B414" t="str">
            <v>Gasolina</v>
          </cell>
          <cell r="C414" t="str">
            <v>gl</v>
          </cell>
          <cell r="D414">
            <v>1</v>
          </cell>
          <cell r="E414">
            <v>26</v>
          </cell>
          <cell r="F414">
            <v>26</v>
          </cell>
        </row>
        <row r="415">
          <cell r="A415" t="str">
            <v>OT02.002</v>
          </cell>
          <cell r="B415" t="str">
            <v>Gasoil</v>
          </cell>
          <cell r="C415" t="str">
            <v>gl</v>
          </cell>
          <cell r="D415">
            <v>1</v>
          </cell>
          <cell r="E415">
            <v>16.100000000000001</v>
          </cell>
          <cell r="F415">
            <v>16.100000000000001</v>
          </cell>
        </row>
        <row r="416">
          <cell r="A416" t="str">
            <v>OT02.003</v>
          </cell>
          <cell r="B416" t="str">
            <v>Lubricantes</v>
          </cell>
          <cell r="C416" t="str">
            <v>1/4 gl</v>
          </cell>
          <cell r="D416">
            <v>1</v>
          </cell>
          <cell r="E416">
            <v>30</v>
          </cell>
          <cell r="F416">
            <v>30</v>
          </cell>
        </row>
        <row r="417">
          <cell r="A417" t="str">
            <v>TP</v>
          </cell>
          <cell r="B417" t="str">
            <v>TUBERIAS Y PIEZAS</v>
          </cell>
          <cell r="D417" t="str">
            <v/>
          </cell>
          <cell r="F417" t="str">
            <v/>
          </cell>
        </row>
        <row r="418">
          <cell r="A418" t="str">
            <v>TP01.</v>
          </cell>
          <cell r="B418" t="str">
            <v>Tuberías y Piezas PVC Drenaje</v>
          </cell>
          <cell r="D418" t="str">
            <v/>
          </cell>
          <cell r="F418" t="str">
            <v/>
          </cell>
        </row>
        <row r="419">
          <cell r="A419" t="str">
            <v>TP01.001</v>
          </cell>
          <cell r="B419" t="str">
            <v>Tubo de 1 1/2" x 20' PVC Drenaje</v>
          </cell>
          <cell r="C419" t="str">
            <v>u</v>
          </cell>
          <cell r="D419">
            <v>1</v>
          </cell>
          <cell r="E419">
            <v>38.549999999999997</v>
          </cell>
          <cell r="F419">
            <v>38.549999999999997</v>
          </cell>
        </row>
        <row r="420">
          <cell r="A420" t="str">
            <v>TP01.002</v>
          </cell>
          <cell r="B420" t="str">
            <v>Tubo de 2" x 20' PVC Drenaje</v>
          </cell>
          <cell r="C420" t="str">
            <v>u</v>
          </cell>
          <cell r="D420">
            <v>1</v>
          </cell>
          <cell r="E420">
            <v>46</v>
          </cell>
          <cell r="F420">
            <v>46</v>
          </cell>
        </row>
        <row r="421">
          <cell r="A421" t="str">
            <v>TP01.003</v>
          </cell>
          <cell r="B421" t="str">
            <v>Tubo de 3" x 20' PVC Drenaje</v>
          </cell>
          <cell r="C421" t="str">
            <v>u</v>
          </cell>
          <cell r="D421">
            <v>1</v>
          </cell>
          <cell r="E421">
            <v>73.5</v>
          </cell>
          <cell r="F421">
            <v>73.5</v>
          </cell>
        </row>
        <row r="422">
          <cell r="A422" t="str">
            <v>TP01.004</v>
          </cell>
          <cell r="B422" t="str">
            <v>Tubo de 4" x 20' PVC Drenaje</v>
          </cell>
          <cell r="C422" t="str">
            <v>u</v>
          </cell>
          <cell r="D422">
            <v>1</v>
          </cell>
          <cell r="E422">
            <v>96</v>
          </cell>
          <cell r="F422">
            <v>96</v>
          </cell>
        </row>
        <row r="423">
          <cell r="A423" t="str">
            <v>TP01.005</v>
          </cell>
          <cell r="B423" t="str">
            <v>Tubo de 6" x 20' PVC Drenaje</v>
          </cell>
          <cell r="C423" t="str">
            <v>u</v>
          </cell>
          <cell r="D423">
            <v>1</v>
          </cell>
          <cell r="E423">
            <v>299.5</v>
          </cell>
          <cell r="F423">
            <v>299.5</v>
          </cell>
        </row>
        <row r="424">
          <cell r="A424" t="str">
            <v>TP01.006</v>
          </cell>
          <cell r="B424" t="str">
            <v>Tubo de 2" x 20' PVC SDR-41</v>
          </cell>
          <cell r="C424" t="str">
            <v>u</v>
          </cell>
          <cell r="D424">
            <v>1</v>
          </cell>
          <cell r="E424">
            <v>79</v>
          </cell>
          <cell r="F424">
            <v>79</v>
          </cell>
        </row>
        <row r="425">
          <cell r="A425" t="str">
            <v>TP01.007</v>
          </cell>
          <cell r="B425" t="str">
            <v>Tubo de 3" x 20' PVC SDR-41</v>
          </cell>
          <cell r="C425" t="str">
            <v>u</v>
          </cell>
          <cell r="D425">
            <v>1</v>
          </cell>
          <cell r="E425">
            <v>140</v>
          </cell>
          <cell r="F425">
            <v>140</v>
          </cell>
        </row>
        <row r="426">
          <cell r="A426" t="str">
            <v>TP01.008</v>
          </cell>
          <cell r="B426" t="str">
            <v>Tubo de 4" x 20' PVC SDR-41</v>
          </cell>
          <cell r="C426" t="str">
            <v>u</v>
          </cell>
          <cell r="D426">
            <v>1</v>
          </cell>
          <cell r="E426">
            <v>223</v>
          </cell>
          <cell r="F426">
            <v>223</v>
          </cell>
        </row>
        <row r="427">
          <cell r="A427" t="str">
            <v>TP01.009</v>
          </cell>
          <cell r="B427" t="str">
            <v>Tubo de 6" x 20' PVC SDR-41</v>
          </cell>
          <cell r="C427" t="str">
            <v>u</v>
          </cell>
          <cell r="D427">
            <v>1</v>
          </cell>
          <cell r="E427">
            <v>503</v>
          </cell>
          <cell r="F427">
            <v>503</v>
          </cell>
        </row>
        <row r="428">
          <cell r="A428" t="str">
            <v>TP01.010</v>
          </cell>
          <cell r="B428" t="str">
            <v>Tubo de 2" x 20' PVC SDR-26</v>
          </cell>
          <cell r="C428" t="str">
            <v>u</v>
          </cell>
          <cell r="D428">
            <v>1</v>
          </cell>
          <cell r="E428">
            <v>98.5</v>
          </cell>
          <cell r="F428">
            <v>98.5</v>
          </cell>
        </row>
        <row r="429">
          <cell r="A429" t="str">
            <v>TP01.011</v>
          </cell>
          <cell r="B429" t="str">
            <v>Tubo de 3" x 20' PVC SDR-26</v>
          </cell>
          <cell r="C429" t="str">
            <v>u</v>
          </cell>
          <cell r="D429">
            <v>1</v>
          </cell>
          <cell r="E429">
            <v>233</v>
          </cell>
          <cell r="F429">
            <v>233</v>
          </cell>
        </row>
        <row r="430">
          <cell r="A430" t="str">
            <v>TP01.012</v>
          </cell>
          <cell r="B430" t="str">
            <v>Tubo de 4" x 20' PVC SDR-26</v>
          </cell>
          <cell r="C430" t="str">
            <v>u</v>
          </cell>
          <cell r="D430">
            <v>1</v>
          </cell>
          <cell r="E430">
            <v>363</v>
          </cell>
          <cell r="F430">
            <v>363</v>
          </cell>
        </row>
        <row r="431">
          <cell r="A431" t="str">
            <v>TP01.013</v>
          </cell>
          <cell r="B431" t="str">
            <v>Tubo de 6" x 20' PVC SDR-26</v>
          </cell>
          <cell r="C431" t="str">
            <v>u</v>
          </cell>
          <cell r="D431">
            <v>1</v>
          </cell>
          <cell r="E431">
            <v>761</v>
          </cell>
          <cell r="F431">
            <v>761</v>
          </cell>
        </row>
        <row r="432">
          <cell r="A432" t="str">
            <v>TP01.014</v>
          </cell>
          <cell r="B432" t="str">
            <v>Codo de 2" x 90 Drenaje</v>
          </cell>
          <cell r="C432" t="str">
            <v>u</v>
          </cell>
          <cell r="D432">
            <v>1</v>
          </cell>
          <cell r="E432">
            <v>8.6999999999999993</v>
          </cell>
          <cell r="F432">
            <v>8.6999999999999993</v>
          </cell>
        </row>
        <row r="433">
          <cell r="A433" t="str">
            <v>TP01.015</v>
          </cell>
          <cell r="B433" t="str">
            <v>Codo de 3" x 90 Drenaje</v>
          </cell>
          <cell r="C433" t="str">
            <v>u</v>
          </cell>
          <cell r="D433">
            <v>1</v>
          </cell>
          <cell r="E433">
            <v>20</v>
          </cell>
          <cell r="F433">
            <v>20</v>
          </cell>
        </row>
        <row r="434">
          <cell r="A434" t="str">
            <v>TP01.016</v>
          </cell>
          <cell r="B434" t="str">
            <v>Codo de 4" x 90 Drenaje</v>
          </cell>
          <cell r="C434" t="str">
            <v>u</v>
          </cell>
          <cell r="D434">
            <v>1</v>
          </cell>
          <cell r="E434">
            <v>31.75</v>
          </cell>
          <cell r="F434">
            <v>31.75</v>
          </cell>
        </row>
        <row r="435">
          <cell r="A435" t="str">
            <v>TP01.017</v>
          </cell>
          <cell r="B435" t="str">
            <v>Codo de 6" x 90 Drenaje</v>
          </cell>
          <cell r="C435" t="str">
            <v>u</v>
          </cell>
          <cell r="D435">
            <v>1</v>
          </cell>
          <cell r="E435">
            <v>260</v>
          </cell>
          <cell r="F435">
            <v>260</v>
          </cell>
        </row>
        <row r="436">
          <cell r="A436" t="str">
            <v>TP01.018</v>
          </cell>
          <cell r="B436" t="str">
            <v>Codo de 2" x 45 Drenaje</v>
          </cell>
          <cell r="C436" t="str">
            <v>u</v>
          </cell>
          <cell r="D436">
            <v>1</v>
          </cell>
          <cell r="E436">
            <v>7</v>
          </cell>
          <cell r="F436">
            <v>7</v>
          </cell>
        </row>
        <row r="437">
          <cell r="A437" t="str">
            <v>TP01.019</v>
          </cell>
          <cell r="B437" t="str">
            <v>Codo de 3" x 45 Drenaje</v>
          </cell>
          <cell r="C437" t="str">
            <v>u</v>
          </cell>
          <cell r="D437">
            <v>1</v>
          </cell>
          <cell r="E437">
            <v>15</v>
          </cell>
          <cell r="F437">
            <v>15</v>
          </cell>
        </row>
        <row r="438">
          <cell r="A438" t="str">
            <v>TP01.020</v>
          </cell>
          <cell r="B438" t="str">
            <v>Codo de 4" x 45 Drenaje</v>
          </cell>
          <cell r="C438" t="str">
            <v>u</v>
          </cell>
          <cell r="D438">
            <v>1</v>
          </cell>
          <cell r="E438">
            <v>25</v>
          </cell>
          <cell r="F438">
            <v>25</v>
          </cell>
        </row>
        <row r="439">
          <cell r="A439" t="str">
            <v>TP01.021</v>
          </cell>
          <cell r="B439" t="str">
            <v>Codo de 6" x 45 Drenaje</v>
          </cell>
          <cell r="C439" t="str">
            <v>u</v>
          </cell>
          <cell r="D439">
            <v>1</v>
          </cell>
          <cell r="E439">
            <v>260</v>
          </cell>
          <cell r="F439">
            <v>260</v>
          </cell>
        </row>
        <row r="440">
          <cell r="A440" t="str">
            <v>TP01.022</v>
          </cell>
          <cell r="B440" t="str">
            <v>Yee de 2" PVC Drenaje</v>
          </cell>
          <cell r="C440" t="str">
            <v>u</v>
          </cell>
          <cell r="D440">
            <v>1</v>
          </cell>
          <cell r="E440">
            <v>16</v>
          </cell>
          <cell r="F440">
            <v>16</v>
          </cell>
        </row>
        <row r="441">
          <cell r="A441" t="str">
            <v>TP01.023</v>
          </cell>
          <cell r="B441" t="str">
            <v>Yee de 3" PVC Drenaje</v>
          </cell>
          <cell r="C441" t="str">
            <v>u</v>
          </cell>
          <cell r="D441">
            <v>1</v>
          </cell>
          <cell r="E441">
            <v>33</v>
          </cell>
          <cell r="F441">
            <v>33</v>
          </cell>
        </row>
        <row r="442">
          <cell r="A442" t="str">
            <v>TP01.024</v>
          </cell>
          <cell r="B442" t="str">
            <v>Yee de 4" PVC Drenaje</v>
          </cell>
          <cell r="C442" t="str">
            <v>u</v>
          </cell>
          <cell r="D442">
            <v>1</v>
          </cell>
          <cell r="E442">
            <v>55</v>
          </cell>
          <cell r="F442">
            <v>55</v>
          </cell>
        </row>
        <row r="443">
          <cell r="A443" t="str">
            <v>TP01.025</v>
          </cell>
          <cell r="B443" t="str">
            <v>Yee de 6" PVC Drenaje</v>
          </cell>
          <cell r="C443" t="str">
            <v>u</v>
          </cell>
          <cell r="D443">
            <v>1</v>
          </cell>
          <cell r="E443">
            <v>526</v>
          </cell>
          <cell r="F443">
            <v>526</v>
          </cell>
        </row>
        <row r="444">
          <cell r="A444" t="str">
            <v>TP01.026</v>
          </cell>
          <cell r="B444" t="str">
            <v>Yee reducción, de 3" a 2" PVC Drenaje</v>
          </cell>
          <cell r="C444" t="str">
            <v>u</v>
          </cell>
          <cell r="D444">
            <v>1</v>
          </cell>
          <cell r="E444">
            <v>25</v>
          </cell>
          <cell r="F444">
            <v>25</v>
          </cell>
        </row>
        <row r="445">
          <cell r="A445" t="str">
            <v>TP01.027</v>
          </cell>
          <cell r="B445" t="str">
            <v>Yee reducción, de 4" a 3" PVC Drenaje</v>
          </cell>
          <cell r="C445" t="str">
            <v>u</v>
          </cell>
          <cell r="D445">
            <v>1</v>
          </cell>
          <cell r="E445">
            <v>70</v>
          </cell>
          <cell r="F445">
            <v>70</v>
          </cell>
        </row>
        <row r="446">
          <cell r="A446" t="str">
            <v>TP01.028</v>
          </cell>
          <cell r="B446" t="str">
            <v>Yee reducción, de 4" a 2" PVC Drenaje</v>
          </cell>
          <cell r="C446" t="str">
            <v>u</v>
          </cell>
          <cell r="D446">
            <v>1</v>
          </cell>
          <cell r="E446">
            <v>32</v>
          </cell>
          <cell r="F446">
            <v>32</v>
          </cell>
        </row>
        <row r="447">
          <cell r="A447" t="str">
            <v>TP01.029</v>
          </cell>
          <cell r="B447" t="str">
            <v>Yee reducción, de 6" a 4" PVC Drenaje</v>
          </cell>
          <cell r="C447" t="str">
            <v>u</v>
          </cell>
          <cell r="D447">
            <v>1</v>
          </cell>
          <cell r="E447">
            <v>300</v>
          </cell>
          <cell r="F447">
            <v>300</v>
          </cell>
        </row>
        <row r="448">
          <cell r="A448" t="str">
            <v>TP01.030</v>
          </cell>
          <cell r="B448" t="str">
            <v>Tee de 2" PVC Drenaje</v>
          </cell>
          <cell r="C448" t="str">
            <v>u</v>
          </cell>
          <cell r="D448">
            <v>1</v>
          </cell>
          <cell r="E448">
            <v>14.5</v>
          </cell>
          <cell r="F448">
            <v>14.5</v>
          </cell>
        </row>
        <row r="449">
          <cell r="A449" t="str">
            <v>TP01.031</v>
          </cell>
          <cell r="B449" t="str">
            <v>Tee de 3" PVC Drenaje</v>
          </cell>
          <cell r="C449" t="str">
            <v>u</v>
          </cell>
          <cell r="D449">
            <v>1</v>
          </cell>
          <cell r="E449">
            <v>31</v>
          </cell>
          <cell r="F449">
            <v>31</v>
          </cell>
        </row>
        <row r="450">
          <cell r="A450" t="str">
            <v>TP01.032</v>
          </cell>
          <cell r="B450" t="str">
            <v>Tee de 4" PVC Drenaje</v>
          </cell>
          <cell r="C450" t="str">
            <v>u</v>
          </cell>
          <cell r="D450">
            <v>1</v>
          </cell>
          <cell r="E450">
            <v>50</v>
          </cell>
          <cell r="F450">
            <v>50</v>
          </cell>
        </row>
        <row r="451">
          <cell r="A451" t="str">
            <v>TP01.033</v>
          </cell>
          <cell r="B451" t="str">
            <v>Tee de 6" PVC Drenaje</v>
          </cell>
          <cell r="C451" t="str">
            <v>u</v>
          </cell>
          <cell r="D451">
            <v>1</v>
          </cell>
          <cell r="E451">
            <v>310</v>
          </cell>
          <cell r="F451">
            <v>310</v>
          </cell>
        </row>
        <row r="452">
          <cell r="A452" t="str">
            <v>TP01.034</v>
          </cell>
          <cell r="B452" t="str">
            <v>Tee reducción, de 3" a 2" PVC Drenaje</v>
          </cell>
          <cell r="C452" t="str">
            <v>u</v>
          </cell>
          <cell r="D452">
            <v>1</v>
          </cell>
          <cell r="E452">
            <v>18.75</v>
          </cell>
          <cell r="F452">
            <v>18.75</v>
          </cell>
        </row>
        <row r="453">
          <cell r="A453" t="str">
            <v>TP01.035</v>
          </cell>
          <cell r="B453" t="str">
            <v>Tee reducción, de 4" a 3" PVC Drenaje</v>
          </cell>
          <cell r="C453" t="str">
            <v>u</v>
          </cell>
          <cell r="D453">
            <v>1</v>
          </cell>
          <cell r="E453">
            <v>73</v>
          </cell>
          <cell r="F453">
            <v>73</v>
          </cell>
        </row>
        <row r="454">
          <cell r="A454" t="str">
            <v>TP01.036</v>
          </cell>
          <cell r="B454" t="str">
            <v>Tee reducción, de 4" a 2" PVC Drenaje</v>
          </cell>
          <cell r="C454" t="str">
            <v>u</v>
          </cell>
          <cell r="D454">
            <v>1</v>
          </cell>
          <cell r="E454">
            <v>32</v>
          </cell>
          <cell r="F454">
            <v>32</v>
          </cell>
        </row>
        <row r="455">
          <cell r="A455" t="str">
            <v>TP01.037</v>
          </cell>
          <cell r="B455" t="str">
            <v>Tee reducción, de 6" a 3" PVC Drenaje</v>
          </cell>
          <cell r="C455" t="str">
            <v>u</v>
          </cell>
          <cell r="D455">
            <v>1</v>
          </cell>
          <cell r="E455">
            <v>265</v>
          </cell>
          <cell r="F455">
            <v>265</v>
          </cell>
        </row>
        <row r="456">
          <cell r="A456" t="str">
            <v>TP01.038</v>
          </cell>
          <cell r="B456" t="str">
            <v>Tee reducción, de 6" a 4" PVC Drenaje</v>
          </cell>
          <cell r="C456" t="str">
            <v>u</v>
          </cell>
          <cell r="D456">
            <v>1</v>
          </cell>
          <cell r="E456">
            <v>265</v>
          </cell>
          <cell r="F456">
            <v>265</v>
          </cell>
        </row>
        <row r="457">
          <cell r="A457" t="str">
            <v>TP01.039</v>
          </cell>
          <cell r="B457" t="str">
            <v>Tapón Registro de 2" PVC Drenaje</v>
          </cell>
          <cell r="C457" t="str">
            <v>u</v>
          </cell>
          <cell r="D457">
            <v>1</v>
          </cell>
          <cell r="E457">
            <v>25</v>
          </cell>
          <cell r="F457">
            <v>25</v>
          </cell>
        </row>
        <row r="458">
          <cell r="A458" t="str">
            <v>TP01.040</v>
          </cell>
          <cell r="B458" t="str">
            <v>Tapón Registro de 3" PVC Drenaje</v>
          </cell>
          <cell r="C458" t="str">
            <v>u</v>
          </cell>
          <cell r="D458">
            <v>1</v>
          </cell>
          <cell r="E458">
            <v>55</v>
          </cell>
          <cell r="F458">
            <v>55</v>
          </cell>
        </row>
        <row r="459">
          <cell r="A459" t="str">
            <v>TP01.041</v>
          </cell>
          <cell r="B459" t="str">
            <v>Tapón Registro de 4" PVC Drenaje</v>
          </cell>
          <cell r="C459" t="str">
            <v>u</v>
          </cell>
          <cell r="D459">
            <v>1</v>
          </cell>
          <cell r="E459">
            <v>60</v>
          </cell>
          <cell r="F459">
            <v>60</v>
          </cell>
        </row>
        <row r="460">
          <cell r="A460" t="str">
            <v>TP01.042</v>
          </cell>
          <cell r="B460" t="str">
            <v>Sifón de 1 1/2", PVC</v>
          </cell>
          <cell r="C460" t="str">
            <v>u</v>
          </cell>
          <cell r="D460">
            <v>1</v>
          </cell>
          <cell r="E460">
            <v>41.9</v>
          </cell>
          <cell r="F460">
            <v>41.9</v>
          </cell>
        </row>
        <row r="461">
          <cell r="A461" t="str">
            <v>TP01.043</v>
          </cell>
          <cell r="B461" t="str">
            <v>Sifón de 2", PVC</v>
          </cell>
          <cell r="C461" t="str">
            <v>u</v>
          </cell>
          <cell r="D461">
            <v>1</v>
          </cell>
          <cell r="E461">
            <v>30</v>
          </cell>
          <cell r="F461">
            <v>30</v>
          </cell>
        </row>
        <row r="462">
          <cell r="A462" t="str">
            <v>TP01.044</v>
          </cell>
          <cell r="B462" t="str">
            <v>Sifón de 3", PVC</v>
          </cell>
          <cell r="C462" t="str">
            <v>u</v>
          </cell>
          <cell r="D462">
            <v>1</v>
          </cell>
          <cell r="E462">
            <v>110</v>
          </cell>
          <cell r="F462">
            <v>110</v>
          </cell>
        </row>
        <row r="463">
          <cell r="A463" t="str">
            <v>TP01.045</v>
          </cell>
          <cell r="B463" t="str">
            <v>Sifón de 4", PVC</v>
          </cell>
          <cell r="C463" t="str">
            <v>u</v>
          </cell>
          <cell r="D463">
            <v>1</v>
          </cell>
          <cell r="E463">
            <v>130</v>
          </cell>
          <cell r="F463">
            <v>130</v>
          </cell>
        </row>
        <row r="464">
          <cell r="A464" t="str">
            <v>TP01.046</v>
          </cell>
          <cell r="B464" t="str">
            <v>Reducción de 3" a 1 1/2" PVC Drenaje</v>
          </cell>
          <cell r="C464" t="str">
            <v>u</v>
          </cell>
          <cell r="D464">
            <v>1</v>
          </cell>
          <cell r="E464">
            <v>15.5</v>
          </cell>
          <cell r="F464">
            <v>15.5</v>
          </cell>
        </row>
        <row r="465">
          <cell r="A465" t="str">
            <v>TP01.047</v>
          </cell>
          <cell r="B465" t="str">
            <v>Reducción de 3" a 2" PVC Drenaje</v>
          </cell>
          <cell r="C465" t="str">
            <v>u</v>
          </cell>
          <cell r="D465">
            <v>1</v>
          </cell>
          <cell r="E465">
            <v>10.5</v>
          </cell>
          <cell r="F465">
            <v>10.5</v>
          </cell>
        </row>
        <row r="466">
          <cell r="A466" t="str">
            <v>TP01.048</v>
          </cell>
          <cell r="B466" t="str">
            <v>Reducción de 4" a 3" PVC Drenaje</v>
          </cell>
          <cell r="C466" t="str">
            <v>u</v>
          </cell>
          <cell r="D466">
            <v>1</v>
          </cell>
          <cell r="E466">
            <v>20</v>
          </cell>
          <cell r="F466">
            <v>20</v>
          </cell>
        </row>
        <row r="467">
          <cell r="A467" t="str">
            <v>TP01.049</v>
          </cell>
          <cell r="B467" t="str">
            <v>Reducción de 4" a 2" PVC Drenaje</v>
          </cell>
          <cell r="C467" t="str">
            <v>u</v>
          </cell>
          <cell r="D467">
            <v>1</v>
          </cell>
          <cell r="E467">
            <v>18</v>
          </cell>
          <cell r="F467">
            <v>18</v>
          </cell>
        </row>
        <row r="468">
          <cell r="A468" t="str">
            <v>TP01.050</v>
          </cell>
          <cell r="B468" t="str">
            <v>Reducción de 6" a 4" PVC Drenaje</v>
          </cell>
          <cell r="C468" t="str">
            <v>u</v>
          </cell>
          <cell r="D468">
            <v>1</v>
          </cell>
          <cell r="E468">
            <v>160</v>
          </cell>
          <cell r="F468">
            <v>160</v>
          </cell>
        </row>
        <row r="469">
          <cell r="A469" t="str">
            <v>TP01.051</v>
          </cell>
          <cell r="B469" t="str">
            <v>Cemento PVC criollo, 1 GL (CANO)</v>
          </cell>
          <cell r="C469" t="str">
            <v>u</v>
          </cell>
          <cell r="D469">
            <v>1</v>
          </cell>
          <cell r="E469">
            <v>180</v>
          </cell>
          <cell r="F469">
            <v>180</v>
          </cell>
        </row>
        <row r="470">
          <cell r="A470" t="str">
            <v>TP01.052</v>
          </cell>
          <cell r="B470" t="str">
            <v>Cemento PVC criollo, 1/4 GL (CANO)</v>
          </cell>
          <cell r="C470" t="str">
            <v>u</v>
          </cell>
          <cell r="D470">
            <v>1</v>
          </cell>
          <cell r="E470">
            <v>53</v>
          </cell>
          <cell r="F470">
            <v>53</v>
          </cell>
        </row>
        <row r="471">
          <cell r="A471" t="str">
            <v>TP01.053</v>
          </cell>
          <cell r="B471" t="str">
            <v>Cemento PVC criollo, Pinta (CANO)</v>
          </cell>
          <cell r="C471" t="str">
            <v>u</v>
          </cell>
          <cell r="D471">
            <v>1</v>
          </cell>
          <cell r="E471">
            <v>27</v>
          </cell>
          <cell r="F471">
            <v>27</v>
          </cell>
        </row>
        <row r="472">
          <cell r="A472" t="str">
            <v>TP01.054</v>
          </cell>
          <cell r="B472" t="str">
            <v>Cemento PVC importado, 1000 gramos (TANGIT)</v>
          </cell>
          <cell r="C472" t="str">
            <v>u</v>
          </cell>
          <cell r="D472">
            <v>1</v>
          </cell>
          <cell r="E472">
            <v>230</v>
          </cell>
          <cell r="F472">
            <v>230</v>
          </cell>
        </row>
        <row r="473">
          <cell r="A473" t="str">
            <v>TP01.055</v>
          </cell>
          <cell r="B473" t="str">
            <v>Cemento PVC importado, 500 gramos (TANGIT)</v>
          </cell>
          <cell r="C473" t="str">
            <v>u</v>
          </cell>
          <cell r="D473">
            <v>1</v>
          </cell>
          <cell r="E473">
            <v>133</v>
          </cell>
          <cell r="F473">
            <v>133</v>
          </cell>
        </row>
        <row r="474">
          <cell r="A474" t="str">
            <v>TP01.056</v>
          </cell>
          <cell r="B474" t="str">
            <v>Cemento PVC importado, 250 gramos (TANGIT)</v>
          </cell>
          <cell r="C474" t="str">
            <v>u</v>
          </cell>
          <cell r="D474">
            <v>1</v>
          </cell>
          <cell r="E474">
            <v>78</v>
          </cell>
          <cell r="F474">
            <v>78</v>
          </cell>
        </row>
        <row r="475">
          <cell r="A475" t="str">
            <v>TP01.057</v>
          </cell>
          <cell r="B475" t="str">
            <v>Cemento PVC importado, 125 gramos (TANGIT)</v>
          </cell>
          <cell r="C475" t="str">
            <v>u</v>
          </cell>
          <cell r="D475">
            <v>1</v>
          </cell>
          <cell r="E475">
            <v>47</v>
          </cell>
          <cell r="F475">
            <v>47</v>
          </cell>
        </row>
        <row r="476">
          <cell r="A476" t="str">
            <v>TP02.</v>
          </cell>
          <cell r="B476" t="str">
            <v>Tuberias y Piezas Galvanizadas</v>
          </cell>
          <cell r="D476" t="str">
            <v/>
          </cell>
          <cell r="F476" t="str">
            <v/>
          </cell>
        </row>
        <row r="477">
          <cell r="A477" t="str">
            <v>TP02.001</v>
          </cell>
          <cell r="B477" t="str">
            <v>Tubo de 1/2" x 20', Galvanizado</v>
          </cell>
          <cell r="C477" t="str">
            <v>u</v>
          </cell>
          <cell r="D477">
            <v>1</v>
          </cell>
          <cell r="E477">
            <v>160</v>
          </cell>
          <cell r="F477">
            <v>160</v>
          </cell>
        </row>
        <row r="478">
          <cell r="A478" t="str">
            <v>TP02.002</v>
          </cell>
          <cell r="B478" t="str">
            <v>Tubo de 3/4" x 20', Galvanizado</v>
          </cell>
          <cell r="C478" t="str">
            <v>u</v>
          </cell>
          <cell r="D478">
            <v>1</v>
          </cell>
          <cell r="E478">
            <v>215</v>
          </cell>
          <cell r="F478">
            <v>215</v>
          </cell>
        </row>
        <row r="479">
          <cell r="A479" t="str">
            <v>TP02.003</v>
          </cell>
          <cell r="B479" t="str">
            <v>Tubo de 1" x 20', Galvanizado</v>
          </cell>
          <cell r="C479" t="str">
            <v>u</v>
          </cell>
          <cell r="D479">
            <v>1</v>
          </cell>
          <cell r="E479">
            <v>316</v>
          </cell>
          <cell r="F479">
            <v>316</v>
          </cell>
        </row>
        <row r="480">
          <cell r="A480" t="str">
            <v>TP02.004</v>
          </cell>
          <cell r="B480" t="str">
            <v>Tubo de 1 1/2" x 20', Galvanizado</v>
          </cell>
          <cell r="C480" t="str">
            <v>u</v>
          </cell>
          <cell r="D480">
            <v>1</v>
          </cell>
          <cell r="E480">
            <v>505</v>
          </cell>
          <cell r="F480">
            <v>505</v>
          </cell>
        </row>
        <row r="481">
          <cell r="A481" t="str">
            <v>TP02.005</v>
          </cell>
          <cell r="B481" t="str">
            <v>Tubo de 2" x 20', Galvanizado</v>
          </cell>
          <cell r="C481" t="str">
            <v>u</v>
          </cell>
          <cell r="D481">
            <v>1</v>
          </cell>
          <cell r="E481">
            <v>680</v>
          </cell>
          <cell r="F481">
            <v>680</v>
          </cell>
        </row>
        <row r="482">
          <cell r="A482" t="str">
            <v>TP02.006</v>
          </cell>
          <cell r="B482" t="str">
            <v>Tubo de 2 1/2" x 20', Galvanizado</v>
          </cell>
          <cell r="C482" t="str">
            <v>u</v>
          </cell>
          <cell r="D482">
            <v>1</v>
          </cell>
          <cell r="E482">
            <v>1075</v>
          </cell>
          <cell r="F482">
            <v>1075</v>
          </cell>
        </row>
        <row r="483">
          <cell r="A483" t="str">
            <v>TP02.007</v>
          </cell>
          <cell r="B483" t="str">
            <v>Tubo de 3" x 20', Galvanizado</v>
          </cell>
          <cell r="C483" t="str">
            <v>u</v>
          </cell>
          <cell r="D483">
            <v>1</v>
          </cell>
          <cell r="E483">
            <v>1400</v>
          </cell>
          <cell r="F483">
            <v>1400</v>
          </cell>
        </row>
        <row r="484">
          <cell r="A484" t="str">
            <v>TP02.008</v>
          </cell>
          <cell r="B484" t="str">
            <v>Tubo de 4" x 20', Galvanizado</v>
          </cell>
          <cell r="C484" t="str">
            <v>u</v>
          </cell>
          <cell r="D484">
            <v>1</v>
          </cell>
          <cell r="E484">
            <v>2740</v>
          </cell>
          <cell r="F484">
            <v>2740</v>
          </cell>
        </row>
        <row r="485">
          <cell r="A485" t="str">
            <v>TP02.009</v>
          </cell>
          <cell r="B485" t="str">
            <v>Codo de 1/2" x 90, Galvanizado</v>
          </cell>
          <cell r="C485" t="str">
            <v>u</v>
          </cell>
          <cell r="D485">
            <v>1</v>
          </cell>
          <cell r="E485">
            <v>4.5</v>
          </cell>
          <cell r="F485">
            <v>4.5</v>
          </cell>
        </row>
        <row r="486">
          <cell r="A486" t="str">
            <v>TP02.010</v>
          </cell>
          <cell r="B486" t="str">
            <v>Codo de 3/4" x 90, Galvanizado</v>
          </cell>
          <cell r="C486" t="str">
            <v>u</v>
          </cell>
          <cell r="D486">
            <v>1</v>
          </cell>
          <cell r="E486">
            <v>6.4</v>
          </cell>
          <cell r="F486">
            <v>6.4</v>
          </cell>
        </row>
        <row r="487">
          <cell r="A487" t="str">
            <v>TP02.011</v>
          </cell>
          <cell r="B487" t="str">
            <v>Codo de 1" x 90, Galvanizado</v>
          </cell>
          <cell r="C487" t="str">
            <v>u</v>
          </cell>
          <cell r="D487">
            <v>1</v>
          </cell>
          <cell r="E487">
            <v>7</v>
          </cell>
          <cell r="F487">
            <v>7</v>
          </cell>
        </row>
        <row r="488">
          <cell r="A488" t="str">
            <v>TP02.012</v>
          </cell>
          <cell r="B488" t="str">
            <v>Codo de 1 1/2" x 90, Galvanizado</v>
          </cell>
          <cell r="C488" t="str">
            <v>u</v>
          </cell>
          <cell r="D488">
            <v>1</v>
          </cell>
          <cell r="E488">
            <v>17.5</v>
          </cell>
          <cell r="F488">
            <v>17.5</v>
          </cell>
        </row>
        <row r="489">
          <cell r="A489" t="str">
            <v>TP02.013</v>
          </cell>
          <cell r="B489" t="str">
            <v>Codo de 2" x 90, Galvanizado</v>
          </cell>
          <cell r="C489" t="str">
            <v>u</v>
          </cell>
          <cell r="D489">
            <v>1</v>
          </cell>
          <cell r="E489">
            <v>27</v>
          </cell>
          <cell r="F489">
            <v>27</v>
          </cell>
        </row>
        <row r="490">
          <cell r="A490" t="str">
            <v>TP02.014</v>
          </cell>
          <cell r="B490" t="str">
            <v>Codo de 2 1/2" x 90, Galvanizado</v>
          </cell>
          <cell r="C490" t="str">
            <v>u</v>
          </cell>
          <cell r="D490">
            <v>1</v>
          </cell>
          <cell r="E490">
            <v>35</v>
          </cell>
          <cell r="F490">
            <v>35</v>
          </cell>
        </row>
        <row r="491">
          <cell r="A491" t="str">
            <v>TP02.015</v>
          </cell>
          <cell r="B491" t="str">
            <v>Codo de 3" x 90, Galvanizado</v>
          </cell>
          <cell r="C491" t="str">
            <v>u</v>
          </cell>
          <cell r="D491">
            <v>1</v>
          </cell>
          <cell r="E491">
            <v>52</v>
          </cell>
          <cell r="F491">
            <v>52</v>
          </cell>
        </row>
        <row r="492">
          <cell r="A492" t="str">
            <v>TP02.016</v>
          </cell>
          <cell r="B492" t="str">
            <v>Codo de 4" x 90, Galvanizado</v>
          </cell>
          <cell r="C492" t="str">
            <v>u</v>
          </cell>
          <cell r="D492">
            <v>1</v>
          </cell>
          <cell r="E492">
            <v>126</v>
          </cell>
          <cell r="F492">
            <v>126</v>
          </cell>
        </row>
        <row r="493">
          <cell r="A493" t="str">
            <v>TP02.017</v>
          </cell>
          <cell r="B493" t="str">
            <v>Codo Niple de 1/2" x 90, Galvanizado</v>
          </cell>
          <cell r="C493" t="str">
            <v>u</v>
          </cell>
          <cell r="D493">
            <v>1</v>
          </cell>
          <cell r="E493">
            <v>5.5</v>
          </cell>
          <cell r="F493">
            <v>5.5</v>
          </cell>
        </row>
        <row r="494">
          <cell r="A494" t="str">
            <v>TP02.018</v>
          </cell>
          <cell r="B494" t="str">
            <v>Codo Niple de 3/4" x 90, Galvanizado</v>
          </cell>
          <cell r="C494" t="str">
            <v>u</v>
          </cell>
          <cell r="D494">
            <v>1</v>
          </cell>
          <cell r="E494">
            <v>6.3</v>
          </cell>
          <cell r="F494">
            <v>6.3</v>
          </cell>
        </row>
        <row r="495">
          <cell r="A495" t="str">
            <v>TP02.019</v>
          </cell>
          <cell r="B495" t="str">
            <v>Codo Niple de 1" x 90, Galvanizado</v>
          </cell>
          <cell r="C495" t="str">
            <v>u</v>
          </cell>
          <cell r="D495">
            <v>1</v>
          </cell>
          <cell r="E495">
            <v>11.25</v>
          </cell>
          <cell r="F495">
            <v>11.25</v>
          </cell>
        </row>
        <row r="496">
          <cell r="A496" t="str">
            <v>TP02.020</v>
          </cell>
          <cell r="B496" t="str">
            <v>Codo Niple de 1 1/2" x 90, Galvanizado</v>
          </cell>
          <cell r="C496" t="str">
            <v>u</v>
          </cell>
          <cell r="D496">
            <v>1</v>
          </cell>
          <cell r="E496">
            <v>15</v>
          </cell>
          <cell r="F496">
            <v>15</v>
          </cell>
        </row>
        <row r="497">
          <cell r="A497" t="str">
            <v>TP02.021</v>
          </cell>
          <cell r="B497" t="str">
            <v>Codo Niple de 2" x 90, Galvanizado</v>
          </cell>
          <cell r="C497" t="str">
            <v>u</v>
          </cell>
          <cell r="D497">
            <v>1</v>
          </cell>
          <cell r="E497">
            <v>21</v>
          </cell>
          <cell r="F497">
            <v>21</v>
          </cell>
        </row>
        <row r="498">
          <cell r="A498" t="str">
            <v>TP02.022</v>
          </cell>
          <cell r="B498" t="str">
            <v>Tee de 1/2" , Galvanizada</v>
          </cell>
          <cell r="C498" t="str">
            <v>u</v>
          </cell>
          <cell r="D498">
            <v>1</v>
          </cell>
          <cell r="E498">
            <v>4</v>
          </cell>
          <cell r="F498">
            <v>4</v>
          </cell>
        </row>
        <row r="499">
          <cell r="A499" t="str">
            <v>TP02.023</v>
          </cell>
          <cell r="B499" t="str">
            <v>Tee de 3/4" , Galvanizada</v>
          </cell>
          <cell r="C499" t="str">
            <v>u</v>
          </cell>
          <cell r="D499">
            <v>1</v>
          </cell>
          <cell r="E499">
            <v>5.5</v>
          </cell>
          <cell r="F499">
            <v>5.5</v>
          </cell>
        </row>
        <row r="500">
          <cell r="A500" t="str">
            <v>TP02.024</v>
          </cell>
          <cell r="B500" t="str">
            <v>Tee de 1" , Galvanizada</v>
          </cell>
          <cell r="C500" t="str">
            <v>u</v>
          </cell>
          <cell r="D500">
            <v>1</v>
          </cell>
          <cell r="E500">
            <v>11.5</v>
          </cell>
          <cell r="F500">
            <v>11.5</v>
          </cell>
        </row>
        <row r="501">
          <cell r="A501" t="str">
            <v>TP02.025</v>
          </cell>
          <cell r="B501" t="str">
            <v>Tee de 1 1/2" , Galvanizada</v>
          </cell>
          <cell r="C501" t="str">
            <v>u</v>
          </cell>
          <cell r="D501">
            <v>1</v>
          </cell>
          <cell r="E501">
            <v>22</v>
          </cell>
          <cell r="F501">
            <v>22</v>
          </cell>
        </row>
        <row r="502">
          <cell r="A502" t="str">
            <v>TP02.026</v>
          </cell>
          <cell r="B502" t="str">
            <v>Tee de 2" , Galvanizada</v>
          </cell>
          <cell r="C502" t="str">
            <v>u</v>
          </cell>
          <cell r="D502">
            <v>1</v>
          </cell>
          <cell r="E502">
            <v>45</v>
          </cell>
          <cell r="F502">
            <v>45</v>
          </cell>
        </row>
        <row r="503">
          <cell r="A503" t="str">
            <v>TP02.027</v>
          </cell>
          <cell r="B503" t="str">
            <v>Tee de 2 1/2" , Galvanizada</v>
          </cell>
          <cell r="C503" t="str">
            <v>u</v>
          </cell>
          <cell r="D503">
            <v>1</v>
          </cell>
          <cell r="E503">
            <v>70</v>
          </cell>
          <cell r="F503">
            <v>70</v>
          </cell>
        </row>
        <row r="504">
          <cell r="A504" t="str">
            <v>TP02.028</v>
          </cell>
          <cell r="B504" t="str">
            <v>Tee de 3" , Galvanizada</v>
          </cell>
          <cell r="C504" t="str">
            <v>u</v>
          </cell>
          <cell r="D504">
            <v>1</v>
          </cell>
          <cell r="E504">
            <v>92</v>
          </cell>
          <cell r="F504">
            <v>92</v>
          </cell>
        </row>
        <row r="505">
          <cell r="A505" t="str">
            <v>TP02.029</v>
          </cell>
          <cell r="B505" t="str">
            <v>Tee de 4" , Galvanizada</v>
          </cell>
          <cell r="C505" t="str">
            <v>u</v>
          </cell>
          <cell r="D505">
            <v>1</v>
          </cell>
          <cell r="E505">
            <v>165</v>
          </cell>
          <cell r="F505">
            <v>165</v>
          </cell>
        </row>
        <row r="506">
          <cell r="A506" t="str">
            <v>TP02.030</v>
          </cell>
          <cell r="B506" t="str">
            <v>Unión Universal de 1/2" , Galvanizada</v>
          </cell>
          <cell r="C506" t="str">
            <v>u</v>
          </cell>
          <cell r="D506">
            <v>1</v>
          </cell>
          <cell r="E506">
            <v>19.5</v>
          </cell>
          <cell r="F506">
            <v>19.5</v>
          </cell>
        </row>
        <row r="507">
          <cell r="A507" t="str">
            <v>TP02.031</v>
          </cell>
          <cell r="B507" t="str">
            <v>Unión Universal de 3/4" , Galvanizada</v>
          </cell>
          <cell r="C507" t="str">
            <v>u</v>
          </cell>
          <cell r="D507">
            <v>1</v>
          </cell>
          <cell r="E507">
            <v>25</v>
          </cell>
          <cell r="F507">
            <v>25</v>
          </cell>
        </row>
        <row r="508">
          <cell r="A508" t="str">
            <v>TP02.032</v>
          </cell>
          <cell r="B508" t="str">
            <v>Unión Universal de 1" , Galvanizada</v>
          </cell>
          <cell r="C508" t="str">
            <v>u</v>
          </cell>
          <cell r="D508">
            <v>1</v>
          </cell>
          <cell r="E508">
            <v>30</v>
          </cell>
          <cell r="F508">
            <v>30</v>
          </cell>
        </row>
        <row r="509">
          <cell r="A509" t="str">
            <v>TP02.033</v>
          </cell>
          <cell r="B509" t="str">
            <v>Unión Universal de 1 1/2" , Galvanizada</v>
          </cell>
          <cell r="C509" t="str">
            <v>u</v>
          </cell>
          <cell r="D509">
            <v>1</v>
          </cell>
          <cell r="E509">
            <v>52</v>
          </cell>
          <cell r="F509">
            <v>52</v>
          </cell>
        </row>
        <row r="510">
          <cell r="A510" t="str">
            <v>TP02.034</v>
          </cell>
          <cell r="B510" t="str">
            <v>Unión Universal de 2" , Galvanizada</v>
          </cell>
          <cell r="C510" t="str">
            <v>u</v>
          </cell>
          <cell r="D510">
            <v>1</v>
          </cell>
          <cell r="E510">
            <v>78</v>
          </cell>
          <cell r="F510">
            <v>78</v>
          </cell>
        </row>
        <row r="511">
          <cell r="A511" t="str">
            <v>TP02.035</v>
          </cell>
          <cell r="B511" t="str">
            <v>Unión Universal de 2 1/2" , Galvanizada</v>
          </cell>
          <cell r="C511" t="str">
            <v>u</v>
          </cell>
          <cell r="D511">
            <v>1</v>
          </cell>
          <cell r="E511">
            <v>96</v>
          </cell>
          <cell r="F511">
            <v>96</v>
          </cell>
        </row>
        <row r="512">
          <cell r="A512" t="str">
            <v>TP02.036</v>
          </cell>
          <cell r="B512" t="str">
            <v>Unión Universal de 3" , Galvanizada</v>
          </cell>
          <cell r="C512" t="str">
            <v>u</v>
          </cell>
          <cell r="D512">
            <v>1</v>
          </cell>
          <cell r="E512">
            <v>160</v>
          </cell>
          <cell r="F512">
            <v>160</v>
          </cell>
        </row>
        <row r="513">
          <cell r="A513" t="str">
            <v>TP02.037</v>
          </cell>
          <cell r="B513" t="str">
            <v>Unión Universal de 4" , Galvanizada</v>
          </cell>
          <cell r="C513" t="str">
            <v>u</v>
          </cell>
          <cell r="D513">
            <v>1</v>
          </cell>
          <cell r="E513">
            <v>416</v>
          </cell>
          <cell r="F513">
            <v>416</v>
          </cell>
        </row>
        <row r="514">
          <cell r="A514" t="str">
            <v>TP02.038</v>
          </cell>
          <cell r="B514" t="str">
            <v>Tapón Macho de 1/2" , Galvanizado</v>
          </cell>
          <cell r="C514" t="str">
            <v>u</v>
          </cell>
          <cell r="D514">
            <v>1</v>
          </cell>
          <cell r="E514">
            <v>3</v>
          </cell>
          <cell r="F514">
            <v>3</v>
          </cell>
        </row>
        <row r="515">
          <cell r="A515" t="str">
            <v>TP02.039</v>
          </cell>
          <cell r="B515" t="str">
            <v>Tapón Macho de 3/4" , Galvanizado</v>
          </cell>
          <cell r="C515" t="str">
            <v>u</v>
          </cell>
          <cell r="D515">
            <v>1</v>
          </cell>
          <cell r="E515">
            <v>3.3</v>
          </cell>
          <cell r="F515">
            <v>3.3</v>
          </cell>
        </row>
        <row r="516">
          <cell r="A516" t="str">
            <v>TP02.040</v>
          </cell>
          <cell r="B516" t="str">
            <v>Tapón Macho de 1" , Galvanizado</v>
          </cell>
          <cell r="C516" t="str">
            <v>u</v>
          </cell>
          <cell r="D516">
            <v>1</v>
          </cell>
          <cell r="E516">
            <v>4.4000000000000004</v>
          </cell>
          <cell r="F516">
            <v>4.4000000000000004</v>
          </cell>
        </row>
        <row r="517">
          <cell r="A517" t="str">
            <v>TP02.041</v>
          </cell>
          <cell r="B517" t="str">
            <v>Tapón Macho de 1 1/2" , Galvanizado</v>
          </cell>
          <cell r="C517" t="str">
            <v>u</v>
          </cell>
          <cell r="D517">
            <v>1</v>
          </cell>
          <cell r="E517">
            <v>5.75</v>
          </cell>
          <cell r="F517">
            <v>5.75</v>
          </cell>
        </row>
        <row r="518">
          <cell r="A518" t="str">
            <v>TP02.042</v>
          </cell>
          <cell r="B518" t="str">
            <v>Tapón Macho de 2" , Galvanizado</v>
          </cell>
          <cell r="C518" t="str">
            <v>u</v>
          </cell>
          <cell r="D518">
            <v>1</v>
          </cell>
          <cell r="E518">
            <v>6.75</v>
          </cell>
          <cell r="F518">
            <v>6.75</v>
          </cell>
        </row>
        <row r="519">
          <cell r="A519" t="str">
            <v>TP02.043</v>
          </cell>
          <cell r="B519" t="str">
            <v>Tapón Macho de 2 1/2" , Galvanizado</v>
          </cell>
          <cell r="C519" t="str">
            <v>u</v>
          </cell>
          <cell r="D519">
            <v>1</v>
          </cell>
          <cell r="E519">
            <v>16</v>
          </cell>
          <cell r="F519">
            <v>16</v>
          </cell>
        </row>
        <row r="520">
          <cell r="A520" t="str">
            <v>TP02.044</v>
          </cell>
          <cell r="B520" t="str">
            <v>Tapón Macho de 3" , Galvanizado</v>
          </cell>
          <cell r="C520" t="str">
            <v>u</v>
          </cell>
          <cell r="D520">
            <v>1</v>
          </cell>
          <cell r="E520">
            <v>32</v>
          </cell>
          <cell r="F520">
            <v>32</v>
          </cell>
        </row>
        <row r="521">
          <cell r="A521" t="str">
            <v>TP02.045</v>
          </cell>
          <cell r="B521" t="str">
            <v>Tapón Macho de 4" , Galvanizado</v>
          </cell>
          <cell r="C521" t="str">
            <v>u</v>
          </cell>
          <cell r="D521">
            <v>1</v>
          </cell>
          <cell r="E521">
            <v>56</v>
          </cell>
          <cell r="F521">
            <v>56</v>
          </cell>
        </row>
        <row r="522">
          <cell r="A522" t="str">
            <v>TP02.046</v>
          </cell>
          <cell r="B522" t="str">
            <v>Tapón Hembra de 1/2" , Galvanizado</v>
          </cell>
          <cell r="C522" t="str">
            <v>u</v>
          </cell>
          <cell r="D522">
            <v>1</v>
          </cell>
          <cell r="E522">
            <v>2.2000000000000002</v>
          </cell>
          <cell r="F522">
            <v>2.2000000000000002</v>
          </cell>
        </row>
        <row r="523">
          <cell r="A523" t="str">
            <v>TP02.047</v>
          </cell>
          <cell r="B523" t="str">
            <v>Tapón Hembra de 3/4" , Galvanizado</v>
          </cell>
          <cell r="C523" t="str">
            <v>u</v>
          </cell>
          <cell r="D523">
            <v>1</v>
          </cell>
          <cell r="E523">
            <v>2.75</v>
          </cell>
          <cell r="F523">
            <v>2.75</v>
          </cell>
        </row>
        <row r="524">
          <cell r="A524" t="str">
            <v>TP02.048</v>
          </cell>
          <cell r="B524" t="str">
            <v>Tapón Hembra de 1" , Galvanizado</v>
          </cell>
          <cell r="C524" t="str">
            <v>u</v>
          </cell>
          <cell r="D524">
            <v>1</v>
          </cell>
          <cell r="E524">
            <v>4</v>
          </cell>
          <cell r="F524">
            <v>4</v>
          </cell>
        </row>
        <row r="525">
          <cell r="A525" t="str">
            <v>TP02.049</v>
          </cell>
          <cell r="B525" t="str">
            <v>Tapón Hembra de 1 1/2" , Galvanizado</v>
          </cell>
          <cell r="C525" t="str">
            <v>u</v>
          </cell>
          <cell r="D525">
            <v>1</v>
          </cell>
          <cell r="E525">
            <v>10</v>
          </cell>
          <cell r="F525">
            <v>10</v>
          </cell>
        </row>
        <row r="526">
          <cell r="A526" t="str">
            <v>TP02.050</v>
          </cell>
          <cell r="B526" t="str">
            <v>Tapón Hembra de 2" , Galvanizado</v>
          </cell>
          <cell r="C526" t="str">
            <v>u</v>
          </cell>
          <cell r="D526">
            <v>1</v>
          </cell>
          <cell r="E526">
            <v>14</v>
          </cell>
          <cell r="F526">
            <v>14</v>
          </cell>
        </row>
        <row r="527">
          <cell r="A527" t="str">
            <v>TP02.051</v>
          </cell>
          <cell r="B527" t="str">
            <v>Tapón Hembra de 2 1/2" , Galvanizado</v>
          </cell>
          <cell r="C527" t="str">
            <v>u</v>
          </cell>
          <cell r="D527">
            <v>1</v>
          </cell>
          <cell r="E527">
            <v>21</v>
          </cell>
          <cell r="F527">
            <v>21</v>
          </cell>
        </row>
        <row r="528">
          <cell r="A528" t="str">
            <v>TP02.052</v>
          </cell>
          <cell r="B528" t="str">
            <v>Tapón Hembra de 3" , Galvanizado</v>
          </cell>
          <cell r="C528" t="str">
            <v>u</v>
          </cell>
          <cell r="D528">
            <v>1</v>
          </cell>
          <cell r="E528">
            <v>29</v>
          </cell>
          <cell r="F528">
            <v>29</v>
          </cell>
        </row>
        <row r="529">
          <cell r="A529" t="str">
            <v>TP02.053</v>
          </cell>
          <cell r="B529" t="str">
            <v>Tapón Hembra de 4" , Galvanizado</v>
          </cell>
          <cell r="C529" t="str">
            <v>u</v>
          </cell>
          <cell r="D529">
            <v>1</v>
          </cell>
          <cell r="E529">
            <v>48</v>
          </cell>
          <cell r="F529">
            <v>48</v>
          </cell>
        </row>
        <row r="530">
          <cell r="A530" t="str">
            <v>TP02.054</v>
          </cell>
          <cell r="B530" t="str">
            <v>Reducción "bushing" de 1/2" a 3/8", Galvanizada</v>
          </cell>
          <cell r="C530" t="str">
            <v>u</v>
          </cell>
          <cell r="D530">
            <v>1</v>
          </cell>
          <cell r="E530">
            <v>3.5</v>
          </cell>
          <cell r="F530">
            <v>3.5</v>
          </cell>
        </row>
        <row r="531">
          <cell r="A531" t="str">
            <v>TP02.055</v>
          </cell>
          <cell r="B531" t="str">
            <v>Reducción "bushing" de 3/4" a 1/2", Galvanizada</v>
          </cell>
          <cell r="C531" t="str">
            <v>u</v>
          </cell>
          <cell r="D531">
            <v>1</v>
          </cell>
          <cell r="E531">
            <v>3.75</v>
          </cell>
          <cell r="F531">
            <v>3.75</v>
          </cell>
        </row>
        <row r="532">
          <cell r="A532" t="str">
            <v>TP02.056</v>
          </cell>
          <cell r="B532" t="str">
            <v>Reducción "bushing" de 1" a 3/4", Galvanizada</v>
          </cell>
          <cell r="C532" t="str">
            <v>u</v>
          </cell>
          <cell r="D532">
            <v>1</v>
          </cell>
          <cell r="E532">
            <v>4</v>
          </cell>
          <cell r="F532">
            <v>4</v>
          </cell>
        </row>
        <row r="533">
          <cell r="A533" t="str">
            <v>TP02.057</v>
          </cell>
          <cell r="B533" t="str">
            <v>Reducción "bushing" de 2" a 3/4", Galvanizada</v>
          </cell>
          <cell r="C533" t="str">
            <v>u</v>
          </cell>
          <cell r="D533">
            <v>1</v>
          </cell>
          <cell r="E533">
            <v>14.25</v>
          </cell>
          <cell r="F533">
            <v>14.25</v>
          </cell>
        </row>
        <row r="534">
          <cell r="A534" t="str">
            <v>TP02.058</v>
          </cell>
          <cell r="B534" t="str">
            <v>Reducción "bushing" de 2" a 1", Galvanizada</v>
          </cell>
          <cell r="C534" t="str">
            <v>u</v>
          </cell>
          <cell r="D534">
            <v>1</v>
          </cell>
          <cell r="E534">
            <v>14.25</v>
          </cell>
          <cell r="F534">
            <v>14.25</v>
          </cell>
        </row>
        <row r="535">
          <cell r="A535" t="str">
            <v>TP02.059</v>
          </cell>
          <cell r="B535" t="str">
            <v>Reducción "bushing" de 2 1/2" a 1", Galvanizada</v>
          </cell>
          <cell r="C535" t="str">
            <v>u</v>
          </cell>
          <cell r="D535">
            <v>1</v>
          </cell>
          <cell r="E535">
            <v>24</v>
          </cell>
          <cell r="F535">
            <v>24</v>
          </cell>
        </row>
        <row r="536">
          <cell r="A536" t="str">
            <v>TP02.060</v>
          </cell>
          <cell r="B536" t="str">
            <v>Reducción copa de 1/2" a 3/8", Galvanizada</v>
          </cell>
          <cell r="C536" t="str">
            <v>u</v>
          </cell>
          <cell r="D536">
            <v>1</v>
          </cell>
          <cell r="E536">
            <v>3.75</v>
          </cell>
          <cell r="F536">
            <v>3.75</v>
          </cell>
        </row>
        <row r="537">
          <cell r="A537" t="str">
            <v>TP02.061</v>
          </cell>
          <cell r="B537" t="str">
            <v>Reducción copa de 3/4" a 1/2", Galvanizada</v>
          </cell>
          <cell r="C537" t="str">
            <v>u</v>
          </cell>
          <cell r="D537">
            <v>1</v>
          </cell>
          <cell r="E537">
            <v>5.5</v>
          </cell>
          <cell r="F537">
            <v>5.5</v>
          </cell>
        </row>
        <row r="538">
          <cell r="A538" t="str">
            <v>TP02.062</v>
          </cell>
          <cell r="B538" t="str">
            <v>Reducción copa de 1" a 3/4", Galvanizada</v>
          </cell>
          <cell r="C538" t="str">
            <v>u</v>
          </cell>
          <cell r="D538">
            <v>1</v>
          </cell>
          <cell r="E538">
            <v>7</v>
          </cell>
          <cell r="F538">
            <v>7</v>
          </cell>
        </row>
        <row r="539">
          <cell r="A539" t="str">
            <v>TP02.063</v>
          </cell>
          <cell r="B539" t="str">
            <v>Reducción copa de 2" a 3/4", Galvanizada</v>
          </cell>
          <cell r="C539" t="str">
            <v>u</v>
          </cell>
          <cell r="D539">
            <v>1</v>
          </cell>
          <cell r="E539">
            <v>18.5</v>
          </cell>
          <cell r="F539">
            <v>18.5</v>
          </cell>
        </row>
        <row r="540">
          <cell r="A540" t="str">
            <v>TP02.064</v>
          </cell>
          <cell r="B540" t="str">
            <v>Reducción copa de 2" a 1", Galvanizada</v>
          </cell>
          <cell r="C540" t="str">
            <v>u</v>
          </cell>
          <cell r="D540">
            <v>1</v>
          </cell>
          <cell r="E540">
            <v>18.5</v>
          </cell>
          <cell r="F540">
            <v>18.5</v>
          </cell>
        </row>
        <row r="541">
          <cell r="A541" t="str">
            <v>TP02.065</v>
          </cell>
          <cell r="B541" t="str">
            <v>Reducción copa de 2 1/2" a 1", Galvanizada</v>
          </cell>
          <cell r="C541" t="str">
            <v>u</v>
          </cell>
          <cell r="D541">
            <v>1</v>
          </cell>
          <cell r="E541">
            <v>25.75</v>
          </cell>
          <cell r="F541">
            <v>25.75</v>
          </cell>
        </row>
        <row r="542">
          <cell r="A542" t="str">
            <v>TP02.066</v>
          </cell>
          <cell r="B542" t="str">
            <v>Niple de 1/2" x 4", Galvanizado</v>
          </cell>
          <cell r="C542" t="str">
            <v>u</v>
          </cell>
          <cell r="D542">
            <v>1</v>
          </cell>
          <cell r="E542">
            <v>5</v>
          </cell>
          <cell r="F542">
            <v>5</v>
          </cell>
        </row>
        <row r="543">
          <cell r="A543" t="str">
            <v>TP02.067</v>
          </cell>
          <cell r="B543" t="str">
            <v>Niple de 3/4" x 4", Galvanizado</v>
          </cell>
          <cell r="C543" t="str">
            <v>u</v>
          </cell>
          <cell r="D543">
            <v>1</v>
          </cell>
          <cell r="E543">
            <v>14.5</v>
          </cell>
          <cell r="F543">
            <v>14.5</v>
          </cell>
        </row>
        <row r="544">
          <cell r="A544" t="str">
            <v>TP02.068</v>
          </cell>
          <cell r="B544" t="str">
            <v>Niple de 1" x 4", Galvanizado</v>
          </cell>
          <cell r="C544" t="str">
            <v>u</v>
          </cell>
          <cell r="D544">
            <v>1</v>
          </cell>
          <cell r="E544">
            <v>21.25</v>
          </cell>
          <cell r="F544">
            <v>21.25</v>
          </cell>
        </row>
        <row r="545">
          <cell r="A545" t="str">
            <v>TP02.069</v>
          </cell>
          <cell r="B545" t="str">
            <v>Niple de 1 1/2" x 4", Galvanizado</v>
          </cell>
          <cell r="C545" t="str">
            <v>u</v>
          </cell>
          <cell r="D545">
            <v>1</v>
          </cell>
          <cell r="E545">
            <v>16.2</v>
          </cell>
          <cell r="F545">
            <v>16.2</v>
          </cell>
        </row>
        <row r="546">
          <cell r="A546" t="str">
            <v>TP02.070</v>
          </cell>
          <cell r="B546" t="str">
            <v>Niple de 2" x 4", Galvanizado</v>
          </cell>
          <cell r="C546" t="str">
            <v>u</v>
          </cell>
          <cell r="D546">
            <v>1</v>
          </cell>
          <cell r="E546">
            <v>21.5</v>
          </cell>
          <cell r="F546">
            <v>21.5</v>
          </cell>
        </row>
        <row r="547">
          <cell r="A547" t="str">
            <v>TP02.071</v>
          </cell>
          <cell r="B547" t="str">
            <v>Rollo de Teflon de 1/2"</v>
          </cell>
          <cell r="C547" t="str">
            <v>u</v>
          </cell>
          <cell r="D547">
            <v>1</v>
          </cell>
          <cell r="E547">
            <v>3</v>
          </cell>
          <cell r="F547">
            <v>3</v>
          </cell>
        </row>
        <row r="548">
          <cell r="A548" t="str">
            <v>TP02.072</v>
          </cell>
          <cell r="B548" t="str">
            <v>Rollo de Teflon de 3/4"</v>
          </cell>
          <cell r="C548" t="str">
            <v>u</v>
          </cell>
          <cell r="D548">
            <v>1</v>
          </cell>
          <cell r="E548">
            <v>10.6</v>
          </cell>
          <cell r="F548">
            <v>10.6</v>
          </cell>
        </row>
        <row r="549">
          <cell r="A549" t="str">
            <v>TP03.</v>
          </cell>
          <cell r="B549" t="str">
            <v>Tuberías y Piezas PVC Presión</v>
          </cell>
          <cell r="D549" t="str">
            <v/>
          </cell>
          <cell r="F549" t="str">
            <v/>
          </cell>
        </row>
        <row r="550">
          <cell r="A550" t="str">
            <v>TP03.001</v>
          </cell>
          <cell r="B550" t="str">
            <v>Tubo de 1/2" x 20', PVC SCH-40</v>
          </cell>
          <cell r="C550" t="str">
            <v>u</v>
          </cell>
          <cell r="D550">
            <v>1</v>
          </cell>
          <cell r="E550">
            <v>42</v>
          </cell>
          <cell r="F550">
            <v>42</v>
          </cell>
        </row>
        <row r="551">
          <cell r="A551" t="str">
            <v>TP03.002</v>
          </cell>
          <cell r="B551" t="str">
            <v>Tubo de 3/4" x 20', PVC SCH-40</v>
          </cell>
          <cell r="C551" t="str">
            <v>u</v>
          </cell>
          <cell r="D551">
            <v>1</v>
          </cell>
          <cell r="E551">
            <v>55.5</v>
          </cell>
          <cell r="F551">
            <v>55.5</v>
          </cell>
        </row>
        <row r="552">
          <cell r="A552" t="str">
            <v>TP03.003</v>
          </cell>
          <cell r="B552" t="str">
            <v>Tubo de 1" x 20', PVC SCH-40</v>
          </cell>
          <cell r="C552" t="str">
            <v>u</v>
          </cell>
          <cell r="D552">
            <v>1</v>
          </cell>
          <cell r="E552">
            <v>74</v>
          </cell>
          <cell r="F552">
            <v>74</v>
          </cell>
        </row>
        <row r="553">
          <cell r="A553" t="str">
            <v>TP03.004</v>
          </cell>
          <cell r="B553" t="str">
            <v>Tubo de 1 1/2" x 20', PVC SCH-40</v>
          </cell>
          <cell r="C553" t="str">
            <v>u</v>
          </cell>
          <cell r="D553">
            <v>1</v>
          </cell>
          <cell r="E553">
            <v>130</v>
          </cell>
          <cell r="F553">
            <v>130</v>
          </cell>
        </row>
        <row r="554">
          <cell r="A554" t="str">
            <v>TP03.005</v>
          </cell>
          <cell r="B554" t="str">
            <v>Tubo de 2" x 20', PVC SCH-40</v>
          </cell>
          <cell r="C554" t="str">
            <v>u</v>
          </cell>
          <cell r="D554">
            <v>1</v>
          </cell>
          <cell r="E554">
            <v>185</v>
          </cell>
          <cell r="F554">
            <v>185</v>
          </cell>
        </row>
        <row r="555">
          <cell r="A555" t="str">
            <v>TP03.006</v>
          </cell>
          <cell r="B555" t="str">
            <v>Tubo de 3" x 20', PVC SCH-40</v>
          </cell>
          <cell r="C555" t="str">
            <v>u</v>
          </cell>
          <cell r="D555">
            <v>1</v>
          </cell>
          <cell r="E555">
            <v>324</v>
          </cell>
          <cell r="F555">
            <v>324</v>
          </cell>
        </row>
        <row r="556">
          <cell r="A556" t="str">
            <v>TP03.007</v>
          </cell>
          <cell r="B556" t="str">
            <v>Tubo de 4" x 20', PVC SCH-40</v>
          </cell>
          <cell r="C556" t="str">
            <v>u</v>
          </cell>
          <cell r="D556">
            <v>1</v>
          </cell>
          <cell r="E556">
            <v>519</v>
          </cell>
          <cell r="F556">
            <v>519</v>
          </cell>
        </row>
        <row r="557">
          <cell r="A557" t="str">
            <v>TP03.008</v>
          </cell>
          <cell r="B557" t="str">
            <v>Codo de 1/2" x 90, PVC Presión</v>
          </cell>
          <cell r="C557" t="str">
            <v>u</v>
          </cell>
          <cell r="D557">
            <v>1</v>
          </cell>
          <cell r="E557">
            <v>1.65</v>
          </cell>
          <cell r="F557">
            <v>1.65</v>
          </cell>
        </row>
        <row r="558">
          <cell r="A558" t="str">
            <v>TP03.009</v>
          </cell>
          <cell r="B558" t="str">
            <v>Codo de 3/4" x 90, PVC Presión</v>
          </cell>
          <cell r="C558" t="str">
            <v>u</v>
          </cell>
          <cell r="D558">
            <v>1</v>
          </cell>
          <cell r="E558">
            <v>2.35</v>
          </cell>
          <cell r="F558">
            <v>2.35</v>
          </cell>
        </row>
        <row r="559">
          <cell r="A559" t="str">
            <v>TP03.010</v>
          </cell>
          <cell r="B559" t="str">
            <v>Codo de 1" x 90, PVC Presión</v>
          </cell>
          <cell r="C559" t="str">
            <v>u</v>
          </cell>
          <cell r="D559">
            <v>1</v>
          </cell>
          <cell r="E559">
            <v>5</v>
          </cell>
          <cell r="F559">
            <v>5</v>
          </cell>
        </row>
        <row r="560">
          <cell r="A560" t="str">
            <v>TP03.011</v>
          </cell>
          <cell r="B560" t="str">
            <v>Codo de 1 1/2" x 90, PVC Presión</v>
          </cell>
          <cell r="C560" t="str">
            <v>u</v>
          </cell>
          <cell r="D560">
            <v>1</v>
          </cell>
          <cell r="E560">
            <v>10</v>
          </cell>
          <cell r="F560">
            <v>10</v>
          </cell>
        </row>
        <row r="561">
          <cell r="A561" t="str">
            <v>TP03.012</v>
          </cell>
          <cell r="B561" t="str">
            <v>Codo de 2" x 90, PVC Presión</v>
          </cell>
          <cell r="C561" t="str">
            <v>u</v>
          </cell>
          <cell r="D561">
            <v>1</v>
          </cell>
          <cell r="E561">
            <v>16.5</v>
          </cell>
          <cell r="F561">
            <v>16.5</v>
          </cell>
        </row>
        <row r="562">
          <cell r="A562" t="str">
            <v>TP03.013</v>
          </cell>
          <cell r="B562" t="str">
            <v>Codo de 3" x 90, PVC Presión</v>
          </cell>
          <cell r="C562" t="str">
            <v>u</v>
          </cell>
          <cell r="D562">
            <v>1</v>
          </cell>
          <cell r="E562">
            <v>50</v>
          </cell>
          <cell r="F562">
            <v>50</v>
          </cell>
        </row>
        <row r="563">
          <cell r="A563" t="str">
            <v>TP03.014</v>
          </cell>
          <cell r="B563" t="str">
            <v>Codo de 4" x 90, PVC Presión</v>
          </cell>
          <cell r="C563" t="str">
            <v>u</v>
          </cell>
          <cell r="D563">
            <v>1</v>
          </cell>
          <cell r="E563">
            <v>78</v>
          </cell>
          <cell r="F563">
            <v>78</v>
          </cell>
        </row>
        <row r="564">
          <cell r="A564" t="str">
            <v>TP03.015</v>
          </cell>
          <cell r="B564" t="str">
            <v>Codo de 6" x 90, PVC Presión</v>
          </cell>
          <cell r="C564" t="str">
            <v>u</v>
          </cell>
          <cell r="D564">
            <v>1</v>
          </cell>
          <cell r="E564">
            <v>320</v>
          </cell>
          <cell r="F564">
            <v>320</v>
          </cell>
        </row>
        <row r="565">
          <cell r="A565" t="str">
            <v>TP03.016</v>
          </cell>
          <cell r="B565" t="str">
            <v>Tee de 1/2" , PVC Presión</v>
          </cell>
          <cell r="C565" t="str">
            <v>u</v>
          </cell>
          <cell r="D565">
            <v>1</v>
          </cell>
          <cell r="E565">
            <v>2.5</v>
          </cell>
          <cell r="F565">
            <v>2.5</v>
          </cell>
        </row>
        <row r="566">
          <cell r="A566" t="str">
            <v>TP03.017</v>
          </cell>
          <cell r="B566" t="str">
            <v>Tee de 3/4" , PVC Presión</v>
          </cell>
          <cell r="C566" t="str">
            <v>u</v>
          </cell>
          <cell r="D566">
            <v>1</v>
          </cell>
          <cell r="E566">
            <v>3.25</v>
          </cell>
          <cell r="F566">
            <v>3.25</v>
          </cell>
        </row>
        <row r="567">
          <cell r="A567" t="str">
            <v>TP03.018</v>
          </cell>
          <cell r="B567" t="str">
            <v>Tee de 1" , PVC Presión</v>
          </cell>
          <cell r="C567" t="str">
            <v>u</v>
          </cell>
          <cell r="D567">
            <v>1</v>
          </cell>
          <cell r="E567">
            <v>7</v>
          </cell>
          <cell r="F567">
            <v>7</v>
          </cell>
        </row>
        <row r="568">
          <cell r="A568" t="str">
            <v>TP03.019</v>
          </cell>
          <cell r="B568" t="str">
            <v>Tee de 1 1/2" , PVC Presión</v>
          </cell>
          <cell r="C568" t="str">
            <v>u</v>
          </cell>
          <cell r="D568">
            <v>1</v>
          </cell>
          <cell r="E568">
            <v>14.5</v>
          </cell>
          <cell r="F568">
            <v>14.5</v>
          </cell>
        </row>
        <row r="569">
          <cell r="A569" t="str">
            <v>TP03.020</v>
          </cell>
          <cell r="B569" t="str">
            <v>Tee de 2" , PVC Presión</v>
          </cell>
          <cell r="C569" t="str">
            <v>u</v>
          </cell>
          <cell r="D569">
            <v>1</v>
          </cell>
          <cell r="E569">
            <v>24.5</v>
          </cell>
          <cell r="F569">
            <v>24.5</v>
          </cell>
        </row>
        <row r="570">
          <cell r="A570" t="str">
            <v>TP03.021</v>
          </cell>
          <cell r="B570" t="str">
            <v>Tee de 3" , PVC Presión</v>
          </cell>
          <cell r="C570" t="str">
            <v>u</v>
          </cell>
          <cell r="D570">
            <v>1</v>
          </cell>
          <cell r="E570">
            <v>88.8</v>
          </cell>
          <cell r="F570">
            <v>88.8</v>
          </cell>
        </row>
        <row r="571">
          <cell r="A571" t="str">
            <v>TP03.022</v>
          </cell>
          <cell r="B571" t="str">
            <v>Tee de 4" , PVC Presión</v>
          </cell>
          <cell r="C571" t="str">
            <v>u</v>
          </cell>
          <cell r="D571">
            <v>1</v>
          </cell>
          <cell r="E571">
            <v>144</v>
          </cell>
          <cell r="F571">
            <v>144</v>
          </cell>
        </row>
        <row r="572">
          <cell r="A572" t="str">
            <v>TP03.023</v>
          </cell>
          <cell r="B572" t="str">
            <v>Tee de 6" , PVC Presión</v>
          </cell>
          <cell r="C572" t="str">
            <v>u</v>
          </cell>
          <cell r="D572">
            <v>1</v>
          </cell>
          <cell r="E572">
            <v>355</v>
          </cell>
          <cell r="F572">
            <v>355</v>
          </cell>
        </row>
        <row r="573">
          <cell r="A573" t="str">
            <v>TP03.024</v>
          </cell>
          <cell r="B573" t="str">
            <v>Unión Universal de 1/2" , PVC Presión</v>
          </cell>
          <cell r="C573" t="str">
            <v>u</v>
          </cell>
          <cell r="D573">
            <v>1</v>
          </cell>
          <cell r="E573">
            <v>20</v>
          </cell>
          <cell r="F573">
            <v>20</v>
          </cell>
        </row>
        <row r="574">
          <cell r="A574" t="str">
            <v>TP03.025</v>
          </cell>
          <cell r="B574" t="str">
            <v>Unión Universal de 3/4" , PVC Presión</v>
          </cell>
          <cell r="C574" t="str">
            <v>u</v>
          </cell>
          <cell r="D574">
            <v>1</v>
          </cell>
          <cell r="E574">
            <v>27.5</v>
          </cell>
          <cell r="F574">
            <v>27.5</v>
          </cell>
        </row>
        <row r="575">
          <cell r="A575" t="str">
            <v>TP03.026</v>
          </cell>
          <cell r="B575" t="str">
            <v>Unión Universal de 1" , PVC Presión</v>
          </cell>
          <cell r="C575" t="str">
            <v>u</v>
          </cell>
          <cell r="D575">
            <v>1</v>
          </cell>
          <cell r="E575">
            <v>42</v>
          </cell>
          <cell r="F575">
            <v>42</v>
          </cell>
        </row>
        <row r="576">
          <cell r="A576" t="str">
            <v>TP03.027</v>
          </cell>
          <cell r="B576" t="str">
            <v>Unión Universal de 1 1/2" , PVC Presión</v>
          </cell>
          <cell r="C576" t="str">
            <v>u</v>
          </cell>
          <cell r="D576">
            <v>1</v>
          </cell>
          <cell r="E576">
            <v>69</v>
          </cell>
          <cell r="F576">
            <v>69</v>
          </cell>
        </row>
        <row r="577">
          <cell r="A577" t="str">
            <v>TP03.028</v>
          </cell>
          <cell r="B577" t="str">
            <v>Unión Universal de 2" , PVC Presión</v>
          </cell>
          <cell r="C577" t="str">
            <v>u</v>
          </cell>
          <cell r="D577">
            <v>1</v>
          </cell>
          <cell r="E577">
            <v>79</v>
          </cell>
          <cell r="F577">
            <v>79</v>
          </cell>
        </row>
        <row r="578">
          <cell r="A578" t="str">
            <v>TP03.029</v>
          </cell>
          <cell r="B578" t="str">
            <v>Unión Universal de 3" , PVC Presión</v>
          </cell>
          <cell r="C578" t="str">
            <v>u</v>
          </cell>
          <cell r="D578">
            <v>1</v>
          </cell>
          <cell r="E578">
            <v>166</v>
          </cell>
          <cell r="F578">
            <v>166</v>
          </cell>
        </row>
        <row r="579">
          <cell r="A579" t="str">
            <v>TP03.030</v>
          </cell>
          <cell r="B579" t="str">
            <v>Adaptador Macho de 1/2" , PVC Presión</v>
          </cell>
          <cell r="C579" t="str">
            <v>u</v>
          </cell>
          <cell r="D579">
            <v>1</v>
          </cell>
          <cell r="E579">
            <v>1.75</v>
          </cell>
          <cell r="F579">
            <v>1.75</v>
          </cell>
        </row>
        <row r="580">
          <cell r="A580" t="str">
            <v>TP03.031</v>
          </cell>
          <cell r="B580" t="str">
            <v>Adaptador Macho de 3/4" , PVC Presión</v>
          </cell>
          <cell r="C580" t="str">
            <v>u</v>
          </cell>
          <cell r="D580">
            <v>1</v>
          </cell>
          <cell r="E580">
            <v>2</v>
          </cell>
          <cell r="F580">
            <v>2</v>
          </cell>
        </row>
        <row r="581">
          <cell r="A581" t="str">
            <v>TP03.032</v>
          </cell>
          <cell r="B581" t="str">
            <v>Adaptador Macho de 1" , PVC Presión</v>
          </cell>
          <cell r="C581" t="str">
            <v>u</v>
          </cell>
          <cell r="D581">
            <v>1</v>
          </cell>
          <cell r="E581">
            <v>3</v>
          </cell>
          <cell r="F581">
            <v>3</v>
          </cell>
        </row>
        <row r="582">
          <cell r="A582" t="str">
            <v>TP03.033</v>
          </cell>
          <cell r="B582" t="str">
            <v>Adaptador Macho de 1 1/2" , PVC Presión</v>
          </cell>
          <cell r="C582" t="str">
            <v>u</v>
          </cell>
          <cell r="D582">
            <v>1</v>
          </cell>
          <cell r="E582">
            <v>6.25</v>
          </cell>
          <cell r="F582">
            <v>6.25</v>
          </cell>
        </row>
        <row r="583">
          <cell r="A583" t="str">
            <v>TP03.034</v>
          </cell>
          <cell r="B583" t="str">
            <v>Adaptador Macho de 2" , PVC Presión</v>
          </cell>
          <cell r="C583" t="str">
            <v>u</v>
          </cell>
          <cell r="D583">
            <v>1</v>
          </cell>
          <cell r="E583">
            <v>8.25</v>
          </cell>
          <cell r="F583">
            <v>8.25</v>
          </cell>
        </row>
        <row r="584">
          <cell r="A584" t="str">
            <v>TP03.035</v>
          </cell>
          <cell r="B584" t="str">
            <v>Adaptador Macho de 3" , PVC Presión</v>
          </cell>
          <cell r="C584" t="str">
            <v>u</v>
          </cell>
          <cell r="D584">
            <v>1</v>
          </cell>
          <cell r="E584">
            <v>30</v>
          </cell>
          <cell r="F584">
            <v>30</v>
          </cell>
        </row>
        <row r="585">
          <cell r="A585" t="str">
            <v>TP03.036</v>
          </cell>
          <cell r="B585" t="str">
            <v>Adaptador Macho de 4" , PVC Presión</v>
          </cell>
          <cell r="C585" t="str">
            <v>u</v>
          </cell>
          <cell r="D585">
            <v>1</v>
          </cell>
          <cell r="E585">
            <v>48</v>
          </cell>
          <cell r="F585">
            <v>48</v>
          </cell>
        </row>
        <row r="586">
          <cell r="A586" t="str">
            <v>TP03.037</v>
          </cell>
          <cell r="B586" t="str">
            <v>Adaptador Hembra de 1/2" , PVC Presión</v>
          </cell>
          <cell r="C586" t="str">
            <v>u</v>
          </cell>
          <cell r="D586">
            <v>1</v>
          </cell>
          <cell r="E586">
            <v>1.5</v>
          </cell>
          <cell r="F586">
            <v>1.5</v>
          </cell>
        </row>
        <row r="587">
          <cell r="A587" t="str">
            <v>TP03.038</v>
          </cell>
          <cell r="B587" t="str">
            <v>Adaptador Hembra de 3/4" , PVC Presión</v>
          </cell>
          <cell r="C587" t="str">
            <v>u</v>
          </cell>
          <cell r="D587">
            <v>1</v>
          </cell>
          <cell r="E587">
            <v>2.1</v>
          </cell>
          <cell r="F587">
            <v>2.1</v>
          </cell>
        </row>
        <row r="588">
          <cell r="A588" t="str">
            <v>TP03.039</v>
          </cell>
          <cell r="B588" t="str">
            <v>Adaptador Hembra de 1" , PVC Presión</v>
          </cell>
          <cell r="C588" t="str">
            <v>u</v>
          </cell>
          <cell r="D588">
            <v>1</v>
          </cell>
          <cell r="E588">
            <v>3.35</v>
          </cell>
          <cell r="F588">
            <v>3.35</v>
          </cell>
        </row>
        <row r="589">
          <cell r="A589" t="str">
            <v>TP03.040</v>
          </cell>
          <cell r="B589" t="str">
            <v>Adaptador Hembra de 1 1/2" , PVC Presión</v>
          </cell>
          <cell r="C589" t="str">
            <v>u</v>
          </cell>
          <cell r="D589">
            <v>1</v>
          </cell>
          <cell r="E589">
            <v>6.95</v>
          </cell>
          <cell r="F589">
            <v>6.95</v>
          </cell>
        </row>
        <row r="590">
          <cell r="A590" t="str">
            <v>TP03.041</v>
          </cell>
          <cell r="B590" t="str">
            <v>Adaptador Hembra de 2" , PVC Presión</v>
          </cell>
          <cell r="C590" t="str">
            <v>u</v>
          </cell>
          <cell r="D590">
            <v>1</v>
          </cell>
          <cell r="E590">
            <v>9</v>
          </cell>
          <cell r="F590">
            <v>9</v>
          </cell>
        </row>
        <row r="591">
          <cell r="A591" t="str">
            <v>TP03.042</v>
          </cell>
          <cell r="B591" t="str">
            <v>Adaptador Hembra de 3" , PVC Presión</v>
          </cell>
          <cell r="C591" t="str">
            <v>u</v>
          </cell>
          <cell r="D591">
            <v>1</v>
          </cell>
          <cell r="E591">
            <v>20</v>
          </cell>
          <cell r="F591">
            <v>20</v>
          </cell>
        </row>
        <row r="592">
          <cell r="A592" t="str">
            <v>TP03.043</v>
          </cell>
          <cell r="B592" t="str">
            <v>Adaptador Hembra de 4" , PVC Presión</v>
          </cell>
          <cell r="C592" t="str">
            <v>u</v>
          </cell>
          <cell r="D592">
            <v>1</v>
          </cell>
          <cell r="E592">
            <v>28</v>
          </cell>
          <cell r="F592">
            <v>28</v>
          </cell>
        </row>
        <row r="593">
          <cell r="A593" t="str">
            <v>TP03.044</v>
          </cell>
          <cell r="B593" t="str">
            <v>Reducción  de 3/4" a 1/2", PVC Presión</v>
          </cell>
          <cell r="C593" t="str">
            <v>u</v>
          </cell>
          <cell r="D593">
            <v>1</v>
          </cell>
          <cell r="E593">
            <v>2</v>
          </cell>
          <cell r="F593">
            <v>2</v>
          </cell>
        </row>
        <row r="594">
          <cell r="A594" t="str">
            <v>TP03.045</v>
          </cell>
          <cell r="B594" t="str">
            <v>Reducción  de 1 1/2" a 1", PVC Presión</v>
          </cell>
          <cell r="C594" t="str">
            <v>u</v>
          </cell>
          <cell r="D594">
            <v>1</v>
          </cell>
          <cell r="E594">
            <v>8.25</v>
          </cell>
          <cell r="F594">
            <v>8.25</v>
          </cell>
        </row>
        <row r="595">
          <cell r="A595" t="str">
            <v>TP03.046</v>
          </cell>
          <cell r="B595" t="str">
            <v>Reducción  de 2" a 1", PVC Presión</v>
          </cell>
          <cell r="C595" t="str">
            <v>u</v>
          </cell>
          <cell r="D595">
            <v>1</v>
          </cell>
          <cell r="E595">
            <v>10</v>
          </cell>
          <cell r="F595">
            <v>10</v>
          </cell>
        </row>
        <row r="596">
          <cell r="A596" t="str">
            <v>TP03.047</v>
          </cell>
          <cell r="B596" t="str">
            <v>Reducción  de 4" a 2", PVC Presión</v>
          </cell>
          <cell r="C596" t="str">
            <v>u</v>
          </cell>
          <cell r="D596">
            <v>1</v>
          </cell>
          <cell r="E596">
            <v>39</v>
          </cell>
          <cell r="F596">
            <v>39</v>
          </cell>
        </row>
        <row r="597">
          <cell r="A597" t="str">
            <v>TP03.048</v>
          </cell>
          <cell r="B597" t="str">
            <v>Reducción  de 4" a 3", PVC Presión</v>
          </cell>
          <cell r="C597" t="str">
            <v>u</v>
          </cell>
          <cell r="D597">
            <v>1</v>
          </cell>
          <cell r="E597">
            <v>39</v>
          </cell>
          <cell r="F597">
            <v>39</v>
          </cell>
        </row>
        <row r="598">
          <cell r="A598" t="str">
            <v>PI</v>
          </cell>
          <cell r="B598" t="str">
            <v>PINTURAS</v>
          </cell>
        </row>
        <row r="599">
          <cell r="A599" t="str">
            <v>PI01.001</v>
          </cell>
          <cell r="B599" t="str">
            <v>Latex Eonómica o Pintex</v>
          </cell>
          <cell r="C599" t="str">
            <v>gl</v>
          </cell>
          <cell r="D599">
            <v>1</v>
          </cell>
          <cell r="E599">
            <v>66</v>
          </cell>
          <cell r="F599">
            <v>66</v>
          </cell>
        </row>
        <row r="600">
          <cell r="A600" t="str">
            <v>PI01.002</v>
          </cell>
          <cell r="B600" t="str">
            <v>Acrílica Blanco</v>
          </cell>
          <cell r="C600" t="str">
            <v>gl</v>
          </cell>
          <cell r="D600">
            <v>1</v>
          </cell>
          <cell r="E600">
            <v>105</v>
          </cell>
          <cell r="F600">
            <v>105</v>
          </cell>
        </row>
        <row r="601">
          <cell r="A601" t="str">
            <v>PI01.003</v>
          </cell>
          <cell r="B601" t="str">
            <v>Acrílica (colores separados)</v>
          </cell>
          <cell r="C601" t="str">
            <v>gl</v>
          </cell>
          <cell r="D601">
            <v>1</v>
          </cell>
          <cell r="E601">
            <v>275</v>
          </cell>
          <cell r="F601">
            <v>275</v>
          </cell>
        </row>
        <row r="602">
          <cell r="A602" t="str">
            <v>PI01.004</v>
          </cell>
          <cell r="B602" t="str">
            <v>Mantenimiento</v>
          </cell>
          <cell r="C602" t="str">
            <v>gl</v>
          </cell>
          <cell r="D602">
            <v>1</v>
          </cell>
          <cell r="E602">
            <v>158</v>
          </cell>
          <cell r="F602">
            <v>158</v>
          </cell>
        </row>
        <row r="603">
          <cell r="A603" t="str">
            <v>PI01.005</v>
          </cell>
          <cell r="B603" t="str">
            <v>Mantenimiento Oxido Rojo</v>
          </cell>
          <cell r="C603" t="str">
            <v>gl</v>
          </cell>
          <cell r="D603">
            <v>1</v>
          </cell>
          <cell r="E603">
            <v>153</v>
          </cell>
          <cell r="F603">
            <v>153</v>
          </cell>
        </row>
        <row r="604">
          <cell r="A604" t="str">
            <v>PI01.006</v>
          </cell>
          <cell r="B604" t="str">
            <v>Aguarrás Popular</v>
          </cell>
          <cell r="C604" t="str">
            <v>gl</v>
          </cell>
          <cell r="D604">
            <v>1</v>
          </cell>
          <cell r="E604">
            <v>50</v>
          </cell>
          <cell r="F604">
            <v>50</v>
          </cell>
        </row>
        <row r="605">
          <cell r="A605" t="str">
            <v>PI01.007</v>
          </cell>
          <cell r="B605" t="str">
            <v>Thinner "corriente"</v>
          </cell>
          <cell r="C605" t="str">
            <v>gl</v>
          </cell>
          <cell r="D605">
            <v>1</v>
          </cell>
          <cell r="E605">
            <v>49.95</v>
          </cell>
          <cell r="F605">
            <v>49.95</v>
          </cell>
        </row>
        <row r="606">
          <cell r="A606" t="str">
            <v>PI02.001</v>
          </cell>
          <cell r="B606" t="str">
            <v>Pintura Epóxica</v>
          </cell>
          <cell r="C606" t="str">
            <v>gl</v>
          </cell>
          <cell r="D606">
            <v>1</v>
          </cell>
          <cell r="E606">
            <v>315</v>
          </cell>
          <cell r="F606">
            <v>315</v>
          </cell>
        </row>
        <row r="607">
          <cell r="A607" t="str">
            <v>PI02.002</v>
          </cell>
          <cell r="B607" t="str">
            <v>Ferré</v>
          </cell>
          <cell r="C607" t="str">
            <v>gl</v>
          </cell>
          <cell r="D607">
            <v>1</v>
          </cell>
          <cell r="E607">
            <v>158</v>
          </cell>
          <cell r="F607">
            <v>158</v>
          </cell>
        </row>
        <row r="608">
          <cell r="A608" t="str">
            <v>PI03.001</v>
          </cell>
          <cell r="B608" t="str">
            <v>Piedra sobre Paredes</v>
          </cell>
          <cell r="C608" t="str">
            <v>m2</v>
          </cell>
          <cell r="D608">
            <v>1</v>
          </cell>
          <cell r="E608">
            <v>2</v>
          </cell>
          <cell r="F608">
            <v>2</v>
          </cell>
        </row>
        <row r="609">
          <cell r="A609" t="str">
            <v>PI04.001</v>
          </cell>
          <cell r="B609" t="str">
            <v>Brocha de 4"</v>
          </cell>
          <cell r="C609" t="str">
            <v>ud</v>
          </cell>
          <cell r="D609">
            <v>1.08</v>
          </cell>
          <cell r="E609">
            <v>12</v>
          </cell>
          <cell r="F609">
            <v>12.96</v>
          </cell>
        </row>
        <row r="610">
          <cell r="A610" t="str">
            <v>PZ</v>
          </cell>
          <cell r="B610" t="str">
            <v>PISOS Y ZOCALOS</v>
          </cell>
          <cell r="D610" t="str">
            <v/>
          </cell>
          <cell r="F610" t="str">
            <v/>
          </cell>
        </row>
        <row r="611">
          <cell r="A611" t="str">
            <v>PZ01.</v>
          </cell>
          <cell r="B611" t="str">
            <v>Piso y Zócalos</v>
          </cell>
          <cell r="D611" t="str">
            <v/>
          </cell>
          <cell r="F611" t="str">
            <v/>
          </cell>
        </row>
        <row r="612">
          <cell r="A612" t="str">
            <v>PZ01.001</v>
          </cell>
          <cell r="B612" t="str">
            <v>Piso granito Blanco, 30x30</v>
          </cell>
          <cell r="C612" t="str">
            <v>u</v>
          </cell>
          <cell r="D612">
            <v>1.08</v>
          </cell>
          <cell r="E612">
            <v>16</v>
          </cell>
          <cell r="F612">
            <v>17.28</v>
          </cell>
        </row>
        <row r="613">
          <cell r="A613" t="str">
            <v>PZ01.006</v>
          </cell>
          <cell r="B613" t="str">
            <v>Zócalos granito blanco, 30x07</v>
          </cell>
          <cell r="C613" t="str">
            <v>m</v>
          </cell>
          <cell r="D613">
            <v>1.08</v>
          </cell>
          <cell r="E613">
            <v>28.37</v>
          </cell>
          <cell r="F613">
            <v>30.64</v>
          </cell>
        </row>
        <row r="614">
          <cell r="A614" t="str">
            <v>PZ01.011</v>
          </cell>
          <cell r="B614" t="str">
            <v>Acarreo pisos de granito y mosaicos</v>
          </cell>
          <cell r="C614" t="str">
            <v>u</v>
          </cell>
          <cell r="D614">
            <v>1.08</v>
          </cell>
          <cell r="E614">
            <v>0.74</v>
          </cell>
          <cell r="F614">
            <v>0.8</v>
          </cell>
        </row>
        <row r="615">
          <cell r="A615" t="str">
            <v>PZ01.012</v>
          </cell>
          <cell r="B615" t="str">
            <v>Acarreo zócalos de granito y mosaicos</v>
          </cell>
          <cell r="C615" t="str">
            <v>u</v>
          </cell>
          <cell r="D615">
            <v>1.08</v>
          </cell>
          <cell r="E615">
            <v>0.18</v>
          </cell>
          <cell r="F615">
            <v>0.19</v>
          </cell>
        </row>
        <row r="616">
          <cell r="A616" t="str">
            <v>PZ01.013</v>
          </cell>
          <cell r="B616" t="str">
            <v>Derretido blanco</v>
          </cell>
          <cell r="C616" t="str">
            <v>fda</v>
          </cell>
          <cell r="D616">
            <v>1.08</v>
          </cell>
          <cell r="E616">
            <v>205.57</v>
          </cell>
          <cell r="F616">
            <v>222.02</v>
          </cell>
        </row>
        <row r="617">
          <cell r="A617" t="str">
            <v>PZ01.014</v>
          </cell>
          <cell r="B617" t="str">
            <v>Derretido gris</v>
          </cell>
          <cell r="C617" t="str">
            <v>fda</v>
          </cell>
          <cell r="D617">
            <v>1.08</v>
          </cell>
          <cell r="E617">
            <v>121.28</v>
          </cell>
          <cell r="F617">
            <v>130.97999999999999</v>
          </cell>
        </row>
        <row r="618">
          <cell r="A618" t="str">
            <v>PZ01.015</v>
          </cell>
          <cell r="B618" t="str">
            <v>Derretido Color</v>
          </cell>
          <cell r="C618" t="str">
            <v>fda</v>
          </cell>
          <cell r="D618">
            <v>1.08</v>
          </cell>
          <cell r="E618">
            <v>268.44</v>
          </cell>
          <cell r="F618">
            <v>289.92</v>
          </cell>
        </row>
        <row r="619">
          <cell r="A619" t="str">
            <v>PZ01.018</v>
          </cell>
          <cell r="B619" t="str">
            <v>Corte de chazos de 30</v>
          </cell>
          <cell r="C619" t="str">
            <v>u</v>
          </cell>
          <cell r="D619">
            <v>1</v>
          </cell>
          <cell r="E619">
            <v>2.1</v>
          </cell>
          <cell r="F619">
            <v>2.1</v>
          </cell>
        </row>
        <row r="620">
          <cell r="A620" t="str">
            <v>PZ01.021</v>
          </cell>
          <cell r="B620" t="str">
            <v>Corte de Zócalos</v>
          </cell>
          <cell r="C620" t="str">
            <v>u</v>
          </cell>
          <cell r="D620">
            <v>1</v>
          </cell>
          <cell r="E620">
            <v>1.3</v>
          </cell>
          <cell r="F620">
            <v>1.3</v>
          </cell>
        </row>
        <row r="621">
          <cell r="A621" t="str">
            <v>PZ01.103</v>
          </cell>
          <cell r="B621" t="str">
            <v>Cinta antiresvalante</v>
          </cell>
          <cell r="C621" t="str">
            <v>yd</v>
          </cell>
          <cell r="D621">
            <v>1.08</v>
          </cell>
          <cell r="E621">
            <v>21</v>
          </cell>
          <cell r="F621">
            <v>22.68</v>
          </cell>
        </row>
        <row r="622">
          <cell r="A622" t="str">
            <v>PZ01.201</v>
          </cell>
          <cell r="B622" t="str">
            <v>Vibrazo Rojo, 30x30</v>
          </cell>
          <cell r="C622" t="str">
            <v>u</v>
          </cell>
          <cell r="D622">
            <v>1.08</v>
          </cell>
          <cell r="E622">
            <v>26</v>
          </cell>
          <cell r="F622">
            <v>28.08</v>
          </cell>
        </row>
        <row r="623">
          <cell r="A623" t="str">
            <v>PZ01.202</v>
          </cell>
          <cell r="B623" t="str">
            <v>Vibrazo Gris, 30x30</v>
          </cell>
          <cell r="C623" t="str">
            <v>u</v>
          </cell>
          <cell r="D623">
            <v>1.08</v>
          </cell>
          <cell r="E623">
            <v>18.600000000000001</v>
          </cell>
          <cell r="F623">
            <v>20.09</v>
          </cell>
        </row>
        <row r="624">
          <cell r="A624" t="str">
            <v>PZ01.203</v>
          </cell>
          <cell r="B624" t="str">
            <v>Vibrazo Blanco, 30x30</v>
          </cell>
          <cell r="C624" t="str">
            <v>u</v>
          </cell>
          <cell r="D624">
            <v>1.08</v>
          </cell>
          <cell r="E624">
            <v>20.86</v>
          </cell>
          <cell r="F624">
            <v>22.53</v>
          </cell>
        </row>
        <row r="625">
          <cell r="A625" t="str">
            <v>PZ01.204</v>
          </cell>
          <cell r="B625" t="str">
            <v>Vibrazo Verde, 30x30</v>
          </cell>
          <cell r="C625" t="str">
            <v>u</v>
          </cell>
          <cell r="D625">
            <v>1.08</v>
          </cell>
          <cell r="E625">
            <v>33</v>
          </cell>
          <cell r="F625">
            <v>35.64</v>
          </cell>
        </row>
        <row r="626">
          <cell r="A626" t="str">
            <v>PZ01.221</v>
          </cell>
          <cell r="B626" t="str">
            <v>Zócalos Vibrazo Rojo</v>
          </cell>
          <cell r="C626" t="str">
            <v>ml</v>
          </cell>
          <cell r="D626">
            <v>1.08</v>
          </cell>
          <cell r="E626">
            <v>39</v>
          </cell>
          <cell r="F626">
            <v>42.12</v>
          </cell>
        </row>
        <row r="627">
          <cell r="A627" t="str">
            <v>PZ01.222</v>
          </cell>
          <cell r="B627" t="str">
            <v>Zócalos Vibrazo Gris</v>
          </cell>
          <cell r="C627" t="str">
            <v>ml</v>
          </cell>
          <cell r="D627">
            <v>1.08</v>
          </cell>
          <cell r="E627">
            <v>21</v>
          </cell>
          <cell r="F627">
            <v>22.68</v>
          </cell>
        </row>
        <row r="628">
          <cell r="A628" t="str">
            <v>PZ01.223</v>
          </cell>
          <cell r="B628" t="str">
            <v>Zócalos Vibrazo Blanco</v>
          </cell>
          <cell r="C628" t="str">
            <v>ml</v>
          </cell>
          <cell r="D628">
            <v>1.08</v>
          </cell>
          <cell r="E628">
            <v>28</v>
          </cell>
          <cell r="F628">
            <v>30.24</v>
          </cell>
        </row>
        <row r="629">
          <cell r="A629" t="str">
            <v>PZ01.224</v>
          </cell>
          <cell r="B629" t="str">
            <v>Zócalos Vibrazo Verde</v>
          </cell>
          <cell r="C629" t="str">
            <v>ml</v>
          </cell>
          <cell r="D629">
            <v>1.08</v>
          </cell>
          <cell r="E629">
            <v>53</v>
          </cell>
          <cell r="F629">
            <v>57.24</v>
          </cell>
        </row>
        <row r="630">
          <cell r="A630" t="str">
            <v>PZ01.241</v>
          </cell>
          <cell r="B630" t="str">
            <v>Escalones de Vibrazo Rojo Rústico</v>
          </cell>
          <cell r="C630" t="str">
            <v>ml</v>
          </cell>
          <cell r="D630">
            <v>1.08</v>
          </cell>
          <cell r="E630">
            <v>321.11</v>
          </cell>
          <cell r="F630">
            <v>346.8</v>
          </cell>
        </row>
        <row r="631">
          <cell r="A631" t="str">
            <v>PZ01.242</v>
          </cell>
          <cell r="B631" t="str">
            <v>Acarreo Escalones de Vibrazo Rústico</v>
          </cell>
          <cell r="C631" t="str">
            <v>ml</v>
          </cell>
          <cell r="D631">
            <v>1.08</v>
          </cell>
          <cell r="E631">
            <v>5.71</v>
          </cell>
          <cell r="F631">
            <v>6.17</v>
          </cell>
        </row>
        <row r="632">
          <cell r="A632" t="str">
            <v>PZ01.243</v>
          </cell>
          <cell r="B632" t="str">
            <v>Escalones de Vibrazo Gris</v>
          </cell>
          <cell r="C632" t="str">
            <v>ml</v>
          </cell>
          <cell r="D632">
            <v>1.08</v>
          </cell>
          <cell r="E632">
            <v>195</v>
          </cell>
          <cell r="F632">
            <v>210.6</v>
          </cell>
        </row>
        <row r="633">
          <cell r="A633" t="str">
            <v>PZ01.244</v>
          </cell>
          <cell r="B633" t="str">
            <v>Escalones de Vibrazo Blanco</v>
          </cell>
          <cell r="C633" t="str">
            <v>ml</v>
          </cell>
          <cell r="D633">
            <v>1.08</v>
          </cell>
          <cell r="E633">
            <v>245</v>
          </cell>
          <cell r="F633">
            <v>264.60000000000002</v>
          </cell>
        </row>
        <row r="634">
          <cell r="A634" t="str">
            <v>PZ01.245</v>
          </cell>
          <cell r="B634" t="str">
            <v>Escalones de Vibrazo Verde</v>
          </cell>
          <cell r="C634" t="str">
            <v>ml</v>
          </cell>
          <cell r="D634">
            <v>1.08</v>
          </cell>
          <cell r="E634">
            <v>420</v>
          </cell>
          <cell r="F634">
            <v>453.6</v>
          </cell>
        </row>
        <row r="635">
          <cell r="A635" t="str">
            <v>PZ01.301</v>
          </cell>
          <cell r="B635" t="str">
            <v>Madera (Nogal y Maple) para Pisos</v>
          </cell>
          <cell r="C635" t="str">
            <v>p2</v>
          </cell>
          <cell r="D635">
            <v>1</v>
          </cell>
          <cell r="E635">
            <v>48</v>
          </cell>
          <cell r="F635">
            <v>48</v>
          </cell>
        </row>
        <row r="636">
          <cell r="A636" t="str">
            <v>PZ01.302</v>
          </cell>
          <cell r="B636" t="str">
            <v>Madera (Yatabuas) para Pisos</v>
          </cell>
          <cell r="C636" t="str">
            <v>p2</v>
          </cell>
          <cell r="D636">
            <v>1</v>
          </cell>
          <cell r="E636">
            <v>48</v>
          </cell>
          <cell r="F636">
            <v>48</v>
          </cell>
        </row>
        <row r="637">
          <cell r="A637" t="str">
            <v>PZ01.311</v>
          </cell>
          <cell r="B637" t="str">
            <v>Pisos Madera (Importados) - Costo Menor</v>
          </cell>
          <cell r="C637" t="str">
            <v>m2</v>
          </cell>
          <cell r="D637">
            <v>1.08</v>
          </cell>
          <cell r="E637">
            <v>645</v>
          </cell>
          <cell r="F637">
            <v>696.6</v>
          </cell>
        </row>
        <row r="638">
          <cell r="A638" t="str">
            <v>PZ01.312</v>
          </cell>
          <cell r="B638" t="str">
            <v>Pisos Madera (Importados) - Costo Medio</v>
          </cell>
          <cell r="C638" t="str">
            <v>m2</v>
          </cell>
          <cell r="D638">
            <v>1.08</v>
          </cell>
          <cell r="E638">
            <v>750</v>
          </cell>
          <cell r="F638">
            <v>810</v>
          </cell>
        </row>
        <row r="639">
          <cell r="A639" t="str">
            <v>PZ01.313</v>
          </cell>
          <cell r="B639" t="str">
            <v>Pisos Madera (Importados) - Costo Mayor</v>
          </cell>
          <cell r="C639" t="str">
            <v>m2</v>
          </cell>
          <cell r="D639">
            <v>1.08</v>
          </cell>
          <cell r="E639">
            <v>817</v>
          </cell>
          <cell r="F639">
            <v>882.36</v>
          </cell>
        </row>
        <row r="640">
          <cell r="A640" t="str">
            <v>PZ01.321</v>
          </cell>
          <cell r="B640" t="str">
            <v>Acarreo Pisos de Madera</v>
          </cell>
          <cell r="C640" t="str">
            <v>m2</v>
          </cell>
          <cell r="D640">
            <v>1</v>
          </cell>
          <cell r="E640">
            <v>11</v>
          </cell>
          <cell r="F640">
            <v>11</v>
          </cell>
        </row>
        <row r="641">
          <cell r="A641" t="str">
            <v>PZ01.361</v>
          </cell>
          <cell r="B641" t="str">
            <v>Colocación de Pisos de Madera (Importados)</v>
          </cell>
          <cell r="C641" t="str">
            <v>m2</v>
          </cell>
          <cell r="D641">
            <v>1</v>
          </cell>
          <cell r="E641">
            <v>80</v>
          </cell>
          <cell r="F641">
            <v>80</v>
          </cell>
        </row>
        <row r="642">
          <cell r="A642" t="str">
            <v>PZ02.</v>
          </cell>
          <cell r="B642" t="str">
            <v>Pulimento y Brillado Pisos</v>
          </cell>
          <cell r="D642" t="str">
            <v/>
          </cell>
          <cell r="F642" t="str">
            <v/>
          </cell>
        </row>
        <row r="643">
          <cell r="A643" t="str">
            <v>PZ02.001</v>
          </cell>
          <cell r="B643" t="str">
            <v>Pulimento Básico</v>
          </cell>
          <cell r="C643" t="str">
            <v>m2</v>
          </cell>
          <cell r="D643">
            <v>1.08</v>
          </cell>
          <cell r="E643">
            <v>45</v>
          </cell>
          <cell r="F643">
            <v>48.6</v>
          </cell>
        </row>
        <row r="644">
          <cell r="A644" t="str">
            <v>PZ02.004</v>
          </cell>
          <cell r="B644" t="str">
            <v>Cristalizado pisos (40 m2 mínimo)</v>
          </cell>
          <cell r="C644" t="str">
            <v>m2</v>
          </cell>
          <cell r="D644">
            <v>1.08</v>
          </cell>
          <cell r="E644">
            <v>24.5</v>
          </cell>
          <cell r="F644">
            <v>26.46</v>
          </cell>
        </row>
        <row r="645">
          <cell r="A645" t="str">
            <v>PZ02.006</v>
          </cell>
          <cell r="B645" t="str">
            <v>Pulimento y Cristalizado</v>
          </cell>
          <cell r="C645" t="str">
            <v>m2</v>
          </cell>
          <cell r="D645">
            <v>1.08</v>
          </cell>
          <cell r="E645">
            <v>69.5</v>
          </cell>
          <cell r="F645">
            <v>75.06</v>
          </cell>
        </row>
        <row r="646">
          <cell r="A646" t="str">
            <v>PZ02.007</v>
          </cell>
          <cell r="B646" t="str">
            <v>Pulimento de Escalón</v>
          </cell>
          <cell r="C646" t="str">
            <v>m</v>
          </cell>
          <cell r="D646">
            <v>1.08</v>
          </cell>
          <cell r="E646">
            <v>54</v>
          </cell>
          <cell r="F646">
            <v>58.32</v>
          </cell>
        </row>
        <row r="647">
          <cell r="A647" t="str">
            <v>PZ02.009</v>
          </cell>
          <cell r="B647" t="str">
            <v>Limpieza de Zócalos</v>
          </cell>
          <cell r="C647" t="str">
            <v>m</v>
          </cell>
          <cell r="D647">
            <v>1.08</v>
          </cell>
          <cell r="E647">
            <v>13.93</v>
          </cell>
          <cell r="F647">
            <v>15.04</v>
          </cell>
        </row>
        <row r="648">
          <cell r="A648" t="str">
            <v>SC</v>
          </cell>
          <cell r="B648" t="str">
            <v>SELLADORES, CURADORES Y ENDURECEDORES CONCRETO</v>
          </cell>
          <cell r="D648" t="str">
            <v/>
          </cell>
          <cell r="F648" t="str">
            <v/>
          </cell>
        </row>
        <row r="649">
          <cell r="A649" t="str">
            <v>SC01.001</v>
          </cell>
          <cell r="B649" t="str">
            <v>Proshield transparente (Sella y Cura) (5 gls)</v>
          </cell>
          <cell r="C649" t="str">
            <v>gl</v>
          </cell>
          <cell r="D649">
            <v>1</v>
          </cell>
          <cell r="E649">
            <v>221</v>
          </cell>
          <cell r="F649">
            <v>221</v>
          </cell>
        </row>
        <row r="650">
          <cell r="A650" t="str">
            <v>SC01.002</v>
          </cell>
          <cell r="B650" t="str">
            <v>Tripleseal transparente (Sella, cura y endurece) (5 gls)</v>
          </cell>
          <cell r="C650" t="str">
            <v>gl</v>
          </cell>
          <cell r="D650">
            <v>1</v>
          </cell>
          <cell r="E650">
            <v>341</v>
          </cell>
          <cell r="F650">
            <v>341</v>
          </cell>
        </row>
        <row r="651">
          <cell r="A651" t="str">
            <v>SC01.003</v>
          </cell>
          <cell r="B651" t="str">
            <v>Silicone Seal (Protector Hormigón Visto) (5 gls)</v>
          </cell>
          <cell r="C651" t="str">
            <v>gl</v>
          </cell>
          <cell r="D651">
            <v>1</v>
          </cell>
          <cell r="E651">
            <v>280</v>
          </cell>
          <cell r="F651">
            <v>280</v>
          </cell>
        </row>
        <row r="652">
          <cell r="A652" t="str">
            <v>SC01.004</v>
          </cell>
          <cell r="B652" t="str">
            <v>Proplate (Endurecedor metálico para pisos) (100 lb)</v>
          </cell>
          <cell r="C652" t="str">
            <v>lb</v>
          </cell>
          <cell r="D652">
            <v>1</v>
          </cell>
          <cell r="E652">
            <v>9.65</v>
          </cell>
          <cell r="F652">
            <v>9.65</v>
          </cell>
        </row>
        <row r="653">
          <cell r="A653" t="str">
            <v>VP</v>
          </cell>
          <cell r="B653" t="str">
            <v>VENTANAS Y PUERTAS ALUMINIO</v>
          </cell>
          <cell r="D653" t="str">
            <v/>
          </cell>
          <cell r="F653" t="str">
            <v/>
          </cell>
        </row>
        <row r="654">
          <cell r="A654" t="str">
            <v>VP01.001</v>
          </cell>
          <cell r="B654" t="str">
            <v>Ventana Salomónica, manig., aluminio natural, vidrio natural</v>
          </cell>
          <cell r="C654" t="str">
            <v>p2</v>
          </cell>
          <cell r="D654">
            <v>1</v>
          </cell>
          <cell r="E654">
            <v>72</v>
          </cell>
          <cell r="F654">
            <v>72</v>
          </cell>
        </row>
        <row r="655">
          <cell r="A655" t="str">
            <v>VP01.002</v>
          </cell>
          <cell r="B655" t="str">
            <v>Ventana Salomónica, manig., aluminio blanco</v>
          </cell>
          <cell r="C655" t="str">
            <v>p2</v>
          </cell>
          <cell r="D655">
            <v>1</v>
          </cell>
          <cell r="E655">
            <v>78</v>
          </cell>
          <cell r="F655">
            <v>78</v>
          </cell>
        </row>
        <row r="656">
          <cell r="A656" t="str">
            <v>VP01.003</v>
          </cell>
          <cell r="B656" t="str">
            <v>Ventana Salomónica, manig., aluminio natural, vidrio bronce</v>
          </cell>
          <cell r="C656" t="str">
            <v>p2</v>
          </cell>
          <cell r="D656">
            <v>1</v>
          </cell>
          <cell r="E656">
            <v>80</v>
          </cell>
          <cell r="F656">
            <v>80</v>
          </cell>
        </row>
        <row r="657">
          <cell r="A657" t="str">
            <v>VP01.004</v>
          </cell>
          <cell r="B657" t="str">
            <v>Ventana Salomónica, manig., aluminio bronce</v>
          </cell>
          <cell r="C657" t="str">
            <v>p2</v>
          </cell>
          <cell r="D657">
            <v>1</v>
          </cell>
          <cell r="E657">
            <v>79.5</v>
          </cell>
          <cell r="F657">
            <v>79.5</v>
          </cell>
        </row>
        <row r="658">
          <cell r="A658" t="str">
            <v>VP01.005</v>
          </cell>
          <cell r="B658" t="str">
            <v>Ventana Salomónica, manig., aluminio bronce, vidrio bronce</v>
          </cell>
          <cell r="C658" t="str">
            <v>p2</v>
          </cell>
          <cell r="D658">
            <v>1</v>
          </cell>
          <cell r="E658">
            <v>82</v>
          </cell>
          <cell r="F658">
            <v>82</v>
          </cell>
        </row>
        <row r="659">
          <cell r="A659" t="str">
            <v>VP01.006</v>
          </cell>
          <cell r="B659" t="str">
            <v>Ventana Salomónica, manig., aluminio bronce, vidrio natural</v>
          </cell>
          <cell r="C659" t="str">
            <v>p2</v>
          </cell>
          <cell r="D659">
            <v>1</v>
          </cell>
          <cell r="E659">
            <v>74</v>
          </cell>
          <cell r="F659">
            <v>74</v>
          </cell>
        </row>
        <row r="660">
          <cell r="A660" t="str">
            <v>VP01.007</v>
          </cell>
          <cell r="B660" t="str">
            <v>Ventana Salomónica, palanca., aluminio y vidrio claro</v>
          </cell>
          <cell r="C660" t="str">
            <v>p2</v>
          </cell>
          <cell r="D660">
            <v>1</v>
          </cell>
          <cell r="E660">
            <v>53</v>
          </cell>
          <cell r="F660">
            <v>53</v>
          </cell>
        </row>
        <row r="661">
          <cell r="A661" t="str">
            <v>VP01.008</v>
          </cell>
          <cell r="B661" t="str">
            <v>Ventana Salomónica, palanca, aluminio blanco</v>
          </cell>
          <cell r="C661" t="str">
            <v>p2</v>
          </cell>
          <cell r="D661">
            <v>1</v>
          </cell>
          <cell r="E661">
            <v>59</v>
          </cell>
          <cell r="F661">
            <v>59</v>
          </cell>
        </row>
        <row r="662">
          <cell r="A662" t="str">
            <v>VP01.009</v>
          </cell>
          <cell r="B662" t="str">
            <v>Ventana Salomónica, palanca, aluminio natural, vidrio bronce</v>
          </cell>
          <cell r="C662" t="str">
            <v>p2</v>
          </cell>
          <cell r="D662">
            <v>1</v>
          </cell>
          <cell r="E662">
            <v>61</v>
          </cell>
          <cell r="F662">
            <v>61</v>
          </cell>
        </row>
        <row r="663">
          <cell r="A663" t="str">
            <v>VP01.010</v>
          </cell>
          <cell r="B663" t="str">
            <v>Ventana Salomónica, palanca, aluminio bronce, vidrio natural</v>
          </cell>
          <cell r="C663" t="str">
            <v>p2</v>
          </cell>
          <cell r="D663">
            <v>1</v>
          </cell>
          <cell r="E663">
            <v>55</v>
          </cell>
          <cell r="F663">
            <v>55</v>
          </cell>
        </row>
        <row r="664">
          <cell r="A664" t="str">
            <v>VP01.011</v>
          </cell>
          <cell r="B664" t="str">
            <v>Ventana Salomónica, palanca, aluminio bronce</v>
          </cell>
          <cell r="C664" t="str">
            <v>p2</v>
          </cell>
          <cell r="D664">
            <v>1</v>
          </cell>
          <cell r="E664">
            <v>60.5</v>
          </cell>
          <cell r="F664">
            <v>60.5</v>
          </cell>
        </row>
        <row r="665">
          <cell r="A665" t="str">
            <v>VP01.012</v>
          </cell>
          <cell r="B665" t="str">
            <v>Ventana Salomónica, palanca, aluminio bronce, vidrio bronce</v>
          </cell>
          <cell r="C665" t="str">
            <v>p2</v>
          </cell>
          <cell r="D665">
            <v>1</v>
          </cell>
          <cell r="E665">
            <v>63</v>
          </cell>
          <cell r="F665">
            <v>63</v>
          </cell>
        </row>
        <row r="666">
          <cell r="A666" t="str">
            <v>VP01.013</v>
          </cell>
          <cell r="B666" t="str">
            <v>Ventana abisagrada aluminio anod., vidrio claro</v>
          </cell>
          <cell r="C666" t="str">
            <v>p2</v>
          </cell>
          <cell r="D666">
            <v>1</v>
          </cell>
          <cell r="E666">
            <v>308</v>
          </cell>
          <cell r="F666">
            <v>308</v>
          </cell>
        </row>
        <row r="667">
          <cell r="A667" t="str">
            <v>VP01.014</v>
          </cell>
          <cell r="B667" t="str">
            <v>Ventana abisagrada aluminio anod., vidrio bronce</v>
          </cell>
          <cell r="C667" t="str">
            <v>p2</v>
          </cell>
          <cell r="D667">
            <v>1</v>
          </cell>
          <cell r="E667">
            <v>312.2</v>
          </cell>
          <cell r="F667">
            <v>312.2</v>
          </cell>
        </row>
        <row r="668">
          <cell r="A668" t="str">
            <v>VP01.015</v>
          </cell>
          <cell r="B668" t="str">
            <v>Ventana abisagrada aluminio bronce, vidrio claro</v>
          </cell>
          <cell r="C668" t="str">
            <v>p2</v>
          </cell>
          <cell r="D668">
            <v>1</v>
          </cell>
          <cell r="E668">
            <v>329</v>
          </cell>
          <cell r="F668">
            <v>329</v>
          </cell>
        </row>
        <row r="669">
          <cell r="A669" t="str">
            <v>VP01.016</v>
          </cell>
          <cell r="B669" t="str">
            <v>Ventana abisagrada aluminio bronce, vidrio bronce</v>
          </cell>
          <cell r="C669" t="str">
            <v>p2</v>
          </cell>
          <cell r="D669">
            <v>1</v>
          </cell>
          <cell r="E669">
            <v>333.2</v>
          </cell>
          <cell r="F669">
            <v>333.2</v>
          </cell>
        </row>
        <row r="670">
          <cell r="A670" t="str">
            <v>VP01.017</v>
          </cell>
          <cell r="B670" t="str">
            <v>Ventana proyectada aluminio anod., vidrio claro</v>
          </cell>
          <cell r="C670" t="str">
            <v>p2</v>
          </cell>
          <cell r="D670">
            <v>1</v>
          </cell>
          <cell r="E670">
            <v>336</v>
          </cell>
          <cell r="F670">
            <v>336</v>
          </cell>
        </row>
        <row r="671">
          <cell r="A671" t="str">
            <v>VP01.018</v>
          </cell>
          <cell r="B671" t="str">
            <v>Ventana proyectada aluminio anod., vidrio bronce</v>
          </cell>
          <cell r="C671" t="str">
            <v>p2</v>
          </cell>
          <cell r="D671">
            <v>1</v>
          </cell>
          <cell r="E671">
            <v>340.2</v>
          </cell>
          <cell r="F671">
            <v>340.2</v>
          </cell>
        </row>
        <row r="672">
          <cell r="A672" t="str">
            <v>VP01.019</v>
          </cell>
          <cell r="B672" t="str">
            <v>Ventana proyectada aluminio bronce, vidrio claro</v>
          </cell>
          <cell r="C672" t="str">
            <v>p2</v>
          </cell>
          <cell r="D672">
            <v>1</v>
          </cell>
          <cell r="E672">
            <v>359.8</v>
          </cell>
          <cell r="F672">
            <v>359.8</v>
          </cell>
        </row>
        <row r="673">
          <cell r="A673" t="str">
            <v>VP01.020</v>
          </cell>
          <cell r="B673" t="str">
            <v>Ventana proyectada aluminio bronce, vidrio bronce</v>
          </cell>
          <cell r="C673" t="str">
            <v>p2</v>
          </cell>
          <cell r="D673">
            <v>1</v>
          </cell>
          <cell r="E673">
            <v>364</v>
          </cell>
          <cell r="F673">
            <v>364</v>
          </cell>
        </row>
        <row r="674">
          <cell r="A674" t="str">
            <v>VP01.021</v>
          </cell>
          <cell r="B674" t="str">
            <v>Ventana corrediza aluminio anod., vidrio claro</v>
          </cell>
          <cell r="C674" t="str">
            <v>p2</v>
          </cell>
          <cell r="D674">
            <v>1</v>
          </cell>
          <cell r="E674">
            <v>86.5</v>
          </cell>
          <cell r="F674">
            <v>86.5</v>
          </cell>
        </row>
        <row r="675">
          <cell r="A675" t="str">
            <v>VP01.022</v>
          </cell>
          <cell r="B675" t="str">
            <v>Ventana corrediza aluminio anod., vidrio bronce</v>
          </cell>
          <cell r="C675" t="str">
            <v>p2</v>
          </cell>
          <cell r="D675">
            <v>1</v>
          </cell>
          <cell r="E675">
            <v>90.5</v>
          </cell>
          <cell r="F675">
            <v>90.5</v>
          </cell>
        </row>
        <row r="676">
          <cell r="A676" t="str">
            <v>VP01.023</v>
          </cell>
          <cell r="B676" t="str">
            <v>Ventana corrediza aluminio bronce, vidrio claro</v>
          </cell>
          <cell r="C676" t="str">
            <v>p2</v>
          </cell>
          <cell r="D676">
            <v>1</v>
          </cell>
          <cell r="E676">
            <v>92.5</v>
          </cell>
          <cell r="F676">
            <v>92.5</v>
          </cell>
        </row>
        <row r="677">
          <cell r="A677" t="str">
            <v>VP01.024</v>
          </cell>
          <cell r="B677" t="str">
            <v>Ventana corrediza aluminio bronce, vidrio bronce</v>
          </cell>
          <cell r="C677" t="str">
            <v>p2</v>
          </cell>
          <cell r="D677">
            <v>1</v>
          </cell>
          <cell r="E677">
            <v>96.5</v>
          </cell>
          <cell r="F677">
            <v>96.5</v>
          </cell>
        </row>
        <row r="678">
          <cell r="A678" t="str">
            <v>VP02.001</v>
          </cell>
          <cell r="B678" t="str">
            <v>Puerta corrediza 7', aluminio anod.,vidrio claro</v>
          </cell>
          <cell r="C678" t="str">
            <v>p2</v>
          </cell>
          <cell r="D678">
            <v>1</v>
          </cell>
          <cell r="E678">
            <v>88</v>
          </cell>
          <cell r="F678">
            <v>88</v>
          </cell>
        </row>
        <row r="679">
          <cell r="A679" t="str">
            <v>VP02.002</v>
          </cell>
          <cell r="B679" t="str">
            <v>Puerta corrediza 7', aluminio anod.,vidrio bronce</v>
          </cell>
          <cell r="C679" t="str">
            <v>p2</v>
          </cell>
          <cell r="D679">
            <v>1</v>
          </cell>
          <cell r="E679">
            <v>92</v>
          </cell>
          <cell r="F679">
            <v>92</v>
          </cell>
        </row>
        <row r="680">
          <cell r="A680" t="str">
            <v>VP02.003</v>
          </cell>
          <cell r="B680" t="str">
            <v>Puerta corrediza 7', aluminio bronce,vidrio claro</v>
          </cell>
          <cell r="C680" t="str">
            <v>p2</v>
          </cell>
          <cell r="D680">
            <v>1</v>
          </cell>
          <cell r="E680">
            <v>94</v>
          </cell>
          <cell r="F680">
            <v>94</v>
          </cell>
        </row>
        <row r="681">
          <cell r="A681" t="str">
            <v>VP02.004</v>
          </cell>
          <cell r="B681" t="str">
            <v>Puerta corrediza 7', aluminio bronce,vidrio bronce</v>
          </cell>
          <cell r="C681" t="str">
            <v>p2</v>
          </cell>
          <cell r="D681">
            <v>1</v>
          </cell>
          <cell r="E681">
            <v>98</v>
          </cell>
          <cell r="F681">
            <v>98</v>
          </cell>
        </row>
        <row r="682">
          <cell r="A682" t="str">
            <v>VP02.005</v>
          </cell>
          <cell r="B682" t="str">
            <v>Puerta corrediza 8', aluminio anod.,vidrio claro</v>
          </cell>
          <cell r="C682" t="str">
            <v>p2</v>
          </cell>
          <cell r="D682">
            <v>1</v>
          </cell>
          <cell r="E682">
            <v>91</v>
          </cell>
          <cell r="F682">
            <v>91</v>
          </cell>
        </row>
        <row r="683">
          <cell r="A683" t="str">
            <v>VP02.006</v>
          </cell>
          <cell r="B683" t="str">
            <v>Puerta corrediza 8', aluminio anod.,vidrio bronce</v>
          </cell>
          <cell r="C683" t="str">
            <v>p2</v>
          </cell>
          <cell r="D683">
            <v>1</v>
          </cell>
          <cell r="E683">
            <v>95</v>
          </cell>
          <cell r="F683">
            <v>95</v>
          </cell>
        </row>
        <row r="684">
          <cell r="A684" t="str">
            <v>VP02.007</v>
          </cell>
          <cell r="B684" t="str">
            <v>Puerta corrediza 8', aluminio bronce,vidrio claro</v>
          </cell>
          <cell r="C684" t="str">
            <v>p2</v>
          </cell>
          <cell r="D684">
            <v>1</v>
          </cell>
          <cell r="E684">
            <v>97</v>
          </cell>
          <cell r="F684">
            <v>97</v>
          </cell>
        </row>
        <row r="685">
          <cell r="A685" t="str">
            <v>VP02.008</v>
          </cell>
          <cell r="B685" t="str">
            <v>Puerta corrediza 8', aluminio bronce,vidrio bronce</v>
          </cell>
          <cell r="C685" t="str">
            <v>p2</v>
          </cell>
          <cell r="D685">
            <v>1</v>
          </cell>
          <cell r="E685">
            <v>101</v>
          </cell>
          <cell r="F685">
            <v>101</v>
          </cell>
        </row>
        <row r="686">
          <cell r="A686" t="str">
            <v>VP02.009</v>
          </cell>
          <cell r="B686" t="str">
            <v>Puerta comerc. 1 hoja, 1 m., aluminio anod.,v. claro</v>
          </cell>
          <cell r="C686" t="str">
            <v>u</v>
          </cell>
          <cell r="D686">
            <v>1</v>
          </cell>
          <cell r="E686">
            <v>6200</v>
          </cell>
          <cell r="F686">
            <v>6200</v>
          </cell>
        </row>
        <row r="687">
          <cell r="A687" t="str">
            <v>VP02.010</v>
          </cell>
          <cell r="B687" t="str">
            <v>Puerta comerc. 1 hoja, 1 m., aluminio anod.,v. bronce</v>
          </cell>
          <cell r="C687" t="str">
            <v>u</v>
          </cell>
          <cell r="D687">
            <v>1</v>
          </cell>
          <cell r="E687">
            <v>6300</v>
          </cell>
          <cell r="F687">
            <v>6300</v>
          </cell>
        </row>
        <row r="688">
          <cell r="A688" t="str">
            <v>VP02.011</v>
          </cell>
          <cell r="B688" t="str">
            <v>Puerta comerc. 1 hoja, 1 m., aluminio bronce,v. claro</v>
          </cell>
          <cell r="C688" t="str">
            <v>u</v>
          </cell>
          <cell r="D688">
            <v>1</v>
          </cell>
          <cell r="E688">
            <v>6550</v>
          </cell>
          <cell r="F688">
            <v>6550</v>
          </cell>
        </row>
        <row r="689">
          <cell r="A689" t="str">
            <v>VP02.012</v>
          </cell>
          <cell r="B689" t="str">
            <v>Puerta comerc. 1 hoja, 1 m., aluminio bronce,v. bronce</v>
          </cell>
          <cell r="C689" t="str">
            <v>u</v>
          </cell>
          <cell r="D689">
            <v>1</v>
          </cell>
          <cell r="E689">
            <v>6650</v>
          </cell>
          <cell r="F689">
            <v>6650</v>
          </cell>
        </row>
        <row r="690">
          <cell r="A690" t="str">
            <v>VP02.013</v>
          </cell>
          <cell r="B690" t="str">
            <v>Puerta comerc. 1 hoja, 1 m., aluminio natural,v. claro</v>
          </cell>
          <cell r="C690" t="str">
            <v>u</v>
          </cell>
          <cell r="D690">
            <v>1</v>
          </cell>
          <cell r="E690">
            <v>5850</v>
          </cell>
          <cell r="F690">
            <v>5850</v>
          </cell>
        </row>
        <row r="691">
          <cell r="A691" t="str">
            <v>VP02.014</v>
          </cell>
          <cell r="B691" t="str">
            <v>Puerta comerc. 2 hojas, 2 m., aluminio anod.,v. claro</v>
          </cell>
          <cell r="C691" t="str">
            <v>u</v>
          </cell>
          <cell r="D691">
            <v>1</v>
          </cell>
          <cell r="E691">
            <v>10100</v>
          </cell>
          <cell r="F691">
            <v>10100</v>
          </cell>
        </row>
        <row r="692">
          <cell r="A692" t="str">
            <v>VP02.015</v>
          </cell>
          <cell r="B692" t="str">
            <v>Puerta comerc. 2 hojas, 2 m., aluminio anod.,v. bronce</v>
          </cell>
          <cell r="C692" t="str">
            <v>u</v>
          </cell>
          <cell r="D692">
            <v>1</v>
          </cell>
          <cell r="E692">
            <v>10300</v>
          </cell>
          <cell r="F692">
            <v>10300</v>
          </cell>
        </row>
        <row r="693">
          <cell r="A693" t="str">
            <v>VP02.016</v>
          </cell>
          <cell r="B693" t="str">
            <v>Puerta comerc. 2 hojas, 2 m., aluminio bronce,v. claro</v>
          </cell>
          <cell r="C693" t="str">
            <v>u</v>
          </cell>
          <cell r="D693">
            <v>1</v>
          </cell>
          <cell r="E693">
            <v>10600</v>
          </cell>
          <cell r="F693">
            <v>10600</v>
          </cell>
        </row>
        <row r="694">
          <cell r="A694" t="str">
            <v>VP02.017</v>
          </cell>
          <cell r="B694" t="str">
            <v>Puerta comerc. 2 hojas, 2 m., aluminio bronce,v. bronce</v>
          </cell>
          <cell r="C694" t="str">
            <v>u</v>
          </cell>
          <cell r="D694">
            <v>1</v>
          </cell>
          <cell r="E694">
            <v>10800</v>
          </cell>
          <cell r="F694">
            <v>10800</v>
          </cell>
        </row>
        <row r="695">
          <cell r="A695" t="str">
            <v>VP02.018</v>
          </cell>
          <cell r="B695" t="str">
            <v>Puerta comerc. 2 hojas, 2 m., aluminio natural,v. claro</v>
          </cell>
          <cell r="C695" t="str">
            <v>u</v>
          </cell>
          <cell r="D695">
            <v>1</v>
          </cell>
          <cell r="E695">
            <v>9650</v>
          </cell>
          <cell r="F695">
            <v>9650</v>
          </cell>
        </row>
        <row r="696">
          <cell r="A696" t="str">
            <v>VP03.001</v>
          </cell>
          <cell r="B696" t="str">
            <v>Celosías de vidrio natural</v>
          </cell>
          <cell r="C696" t="str">
            <v>u</v>
          </cell>
          <cell r="D696">
            <v>1</v>
          </cell>
          <cell r="E696">
            <v>27.5</v>
          </cell>
          <cell r="F696">
            <v>27.5</v>
          </cell>
        </row>
        <row r="697">
          <cell r="A697" t="str">
            <v>VP03.002</v>
          </cell>
          <cell r="B697" t="str">
            <v>Celosías de vidrio bronce</v>
          </cell>
          <cell r="C697" t="str">
            <v>u</v>
          </cell>
          <cell r="D697">
            <v>1</v>
          </cell>
          <cell r="E697">
            <v>34</v>
          </cell>
          <cell r="F697">
            <v>34</v>
          </cell>
        </row>
        <row r="698">
          <cell r="A698" t="str">
            <v>VP03.003</v>
          </cell>
          <cell r="B698" t="str">
            <v>Operador de manigueta color aluminio o bronce</v>
          </cell>
          <cell r="C698" t="str">
            <v>u</v>
          </cell>
          <cell r="D698">
            <v>1</v>
          </cell>
          <cell r="E698">
            <v>31</v>
          </cell>
          <cell r="F698">
            <v>31</v>
          </cell>
        </row>
        <row r="699">
          <cell r="A699" t="str">
            <v>VP03.004</v>
          </cell>
          <cell r="B699" t="str">
            <v>Operador de palanca aluminio natural</v>
          </cell>
          <cell r="C699" t="str">
            <v>u</v>
          </cell>
          <cell r="D699">
            <v>1</v>
          </cell>
          <cell r="E699">
            <v>16</v>
          </cell>
          <cell r="F699">
            <v>16</v>
          </cell>
        </row>
        <row r="700">
          <cell r="A700" t="str">
            <v>VP03.005</v>
          </cell>
          <cell r="B700" t="str">
            <v>Acarreo normal</v>
          </cell>
          <cell r="C700" t="str">
            <v>%</v>
          </cell>
          <cell r="D700">
            <v>1</v>
          </cell>
          <cell r="E700">
            <v>2</v>
          </cell>
          <cell r="F700">
            <v>2</v>
          </cell>
        </row>
        <row r="701">
          <cell r="A701" t="str">
            <v>VP03.006</v>
          </cell>
          <cell r="B701" t="str">
            <v>Acarreo mínimo</v>
          </cell>
          <cell r="C701" t="str">
            <v>vje</v>
          </cell>
          <cell r="D701">
            <v>1</v>
          </cell>
          <cell r="E701">
            <v>50</v>
          </cell>
          <cell r="F701">
            <v>50</v>
          </cell>
        </row>
        <row r="702">
          <cell r="A702" t="str">
            <v>VP03.007</v>
          </cell>
          <cell r="B702" t="str">
            <v>Instalación altura normal</v>
          </cell>
          <cell r="C702" t="str">
            <v>p2</v>
          </cell>
          <cell r="D702">
            <v>1</v>
          </cell>
          <cell r="E702">
            <v>2.5</v>
          </cell>
          <cell r="F702">
            <v>2.5</v>
          </cell>
        </row>
        <row r="703">
          <cell r="A703" t="str">
            <v>VP03.008</v>
          </cell>
          <cell r="B703" t="str">
            <v>Instalación altura mayor de lo normal, se requiere escalera o andamio</v>
          </cell>
          <cell r="C703" t="str">
            <v>p2</v>
          </cell>
          <cell r="D703">
            <v>1</v>
          </cell>
          <cell r="E703">
            <v>2.5</v>
          </cell>
          <cell r="F703">
            <v>2.5</v>
          </cell>
        </row>
        <row r="704">
          <cell r="A704" t="str">
            <v>VP03.009</v>
          </cell>
          <cell r="B704" t="str">
            <v>Rejas por ventanas diseño sencillo</v>
          </cell>
          <cell r="C704" t="str">
            <v>pc</v>
          </cell>
          <cell r="D704">
            <v>1</v>
          </cell>
          <cell r="E704">
            <v>45</v>
          </cell>
          <cell r="F704">
            <v>45</v>
          </cell>
        </row>
        <row r="705">
          <cell r="A705" t="str">
            <v>VP03.010</v>
          </cell>
          <cell r="B705" t="str">
            <v>Silicone en tubo</v>
          </cell>
          <cell r="C705" t="str">
            <v>u</v>
          </cell>
          <cell r="D705">
            <v>1</v>
          </cell>
          <cell r="E705">
            <v>53</v>
          </cell>
          <cell r="F705">
            <v>53</v>
          </cell>
        </row>
        <row r="706">
          <cell r="A706" t="str">
            <v>VP03.011</v>
          </cell>
          <cell r="B706" t="str">
            <v>Masilla blanca "Relly-on", tubo</v>
          </cell>
          <cell r="C706" t="str">
            <v>u</v>
          </cell>
          <cell r="D706">
            <v>1</v>
          </cell>
          <cell r="E706">
            <v>23</v>
          </cell>
          <cell r="F706">
            <v>23</v>
          </cell>
        </row>
        <row r="707">
          <cell r="A707" t="str">
            <v>YS</v>
          </cell>
          <cell r="B707" t="str">
            <v>YESO Y PLAFONES (TODO COSTO)</v>
          </cell>
          <cell r="D707" t="str">
            <v/>
          </cell>
          <cell r="F707" t="str">
            <v/>
          </cell>
        </row>
        <row r="708">
          <cell r="A708" t="str">
            <v>YS01.001</v>
          </cell>
          <cell r="B708" t="str">
            <v>Cornisa</v>
          </cell>
          <cell r="C708" t="str">
            <v>m</v>
          </cell>
          <cell r="D708">
            <v>1</v>
          </cell>
          <cell r="E708">
            <v>80</v>
          </cell>
          <cell r="F708">
            <v>80</v>
          </cell>
        </row>
        <row r="709">
          <cell r="A709" t="str">
            <v>YS02.001</v>
          </cell>
          <cell r="B709" t="str">
            <v>Plafón (directo sobre la losa vaciada)</v>
          </cell>
          <cell r="C709" t="str">
            <v>m2</v>
          </cell>
          <cell r="D709">
            <v>1</v>
          </cell>
          <cell r="E709">
            <v>80</v>
          </cell>
          <cell r="F709">
            <v>80</v>
          </cell>
        </row>
        <row r="710">
          <cell r="A710" t="str">
            <v>YS02.002</v>
          </cell>
          <cell r="B710" t="str">
            <v>Plafón en láminas</v>
          </cell>
          <cell r="C710" t="str">
            <v>m2</v>
          </cell>
          <cell r="D710">
            <v>1</v>
          </cell>
          <cell r="E710">
            <v>280</v>
          </cell>
          <cell r="F710">
            <v>280</v>
          </cell>
        </row>
        <row r="711">
          <cell r="A711" t="str">
            <v>YS02.003</v>
          </cell>
          <cell r="B711" t="str">
            <v>Plafón Sheet Rock - Instalado</v>
          </cell>
          <cell r="C711" t="str">
            <v>m2</v>
          </cell>
          <cell r="D711">
            <v>1.08</v>
          </cell>
          <cell r="E711">
            <v>450</v>
          </cell>
          <cell r="F711">
            <v>486</v>
          </cell>
        </row>
        <row r="712">
          <cell r="A712" t="str">
            <v>YS03.001</v>
          </cell>
          <cell r="B712" t="str">
            <v>Rosetas</v>
          </cell>
          <cell r="C712" t="str">
            <v>u</v>
          </cell>
          <cell r="D712">
            <v>1</v>
          </cell>
          <cell r="E712">
            <v>100</v>
          </cell>
          <cell r="F712">
            <v>100</v>
          </cell>
        </row>
        <row r="713">
          <cell r="A713" t="str">
            <v>YS02.002</v>
          </cell>
          <cell r="B713" t="str">
            <v>Plafón en láminas</v>
          </cell>
          <cell r="C713" t="str">
            <v>m2</v>
          </cell>
          <cell r="D713">
            <v>1</v>
          </cell>
          <cell r="E713">
            <v>280</v>
          </cell>
          <cell r="F713">
            <v>280</v>
          </cell>
        </row>
        <row r="714">
          <cell r="A714" t="str">
            <v>YS02.003</v>
          </cell>
          <cell r="B714" t="str">
            <v>Plafón Sheet Rock - Instalado</v>
          </cell>
          <cell r="C714" t="str">
            <v>m2</v>
          </cell>
          <cell r="D714">
            <v>1.08</v>
          </cell>
          <cell r="E714">
            <v>450</v>
          </cell>
          <cell r="F714">
            <v>486</v>
          </cell>
        </row>
        <row r="715">
          <cell r="A715" t="str">
            <v>YS03.001</v>
          </cell>
          <cell r="B715" t="str">
            <v>Rosetas</v>
          </cell>
          <cell r="C715" t="str">
            <v>u</v>
          </cell>
          <cell r="D715">
            <v>1</v>
          </cell>
          <cell r="E715">
            <v>100</v>
          </cell>
          <cell r="F715">
            <v>100</v>
          </cell>
        </row>
        <row r="716">
          <cell r="A716" t="str">
            <v>MO</v>
          </cell>
          <cell r="B716" t="str">
            <v xml:space="preserve">MANO DE OBRA </v>
          </cell>
          <cell r="D716" t="str">
            <v/>
          </cell>
          <cell r="F716" t="str">
            <v/>
          </cell>
        </row>
        <row r="717">
          <cell r="A717" t="str">
            <v>MO01-30.</v>
          </cell>
          <cell r="B717" t="str">
            <v>Albañileria</v>
          </cell>
          <cell r="D717" t="str">
            <v/>
          </cell>
          <cell r="F717" t="str">
            <v/>
          </cell>
        </row>
        <row r="718">
          <cell r="A718" t="str">
            <v>MO01.</v>
          </cell>
          <cell r="B718" t="str">
            <v>Colocacion de Bloques</v>
          </cell>
          <cell r="D718" t="str">
            <v/>
          </cell>
          <cell r="F718" t="str">
            <v/>
          </cell>
        </row>
        <row r="719">
          <cell r="A719" t="str">
            <v>MO01.001</v>
          </cell>
          <cell r="B719" t="str">
            <v>Colocación Bloques de 4"x8"x16"</v>
          </cell>
          <cell r="C719" t="str">
            <v>u</v>
          </cell>
          <cell r="D719">
            <v>1</v>
          </cell>
          <cell r="E719">
            <v>4.28</v>
          </cell>
          <cell r="F719">
            <v>4.28</v>
          </cell>
        </row>
        <row r="720">
          <cell r="A720" t="str">
            <v>MO01.002</v>
          </cell>
          <cell r="B720" t="str">
            <v>Colocación Bloques de 6"x8"x16"</v>
          </cell>
          <cell r="C720" t="str">
            <v>u</v>
          </cell>
          <cell r="D720">
            <v>1</v>
          </cell>
          <cell r="E720">
            <v>3.57</v>
          </cell>
          <cell r="F720">
            <v>3.57</v>
          </cell>
        </row>
        <row r="721">
          <cell r="A721" t="str">
            <v>MO01.004</v>
          </cell>
          <cell r="B721" t="str">
            <v>Colocación Bloques de 8"x8"x16"</v>
          </cell>
          <cell r="C721" t="str">
            <v>u</v>
          </cell>
          <cell r="D721">
            <v>1</v>
          </cell>
          <cell r="E721">
            <v>3.96</v>
          </cell>
          <cell r="F721">
            <v>3.96</v>
          </cell>
        </row>
        <row r="722">
          <cell r="A722" t="str">
            <v>MO01.008</v>
          </cell>
          <cell r="B722" t="str">
            <v>Colocación Bloques de Cristal</v>
          </cell>
          <cell r="C722" t="str">
            <v>u</v>
          </cell>
          <cell r="D722">
            <v>1</v>
          </cell>
          <cell r="E722">
            <v>21.75</v>
          </cell>
          <cell r="F722">
            <v>21.75</v>
          </cell>
        </row>
        <row r="723">
          <cell r="A723" t="str">
            <v>MO02.</v>
          </cell>
          <cell r="B723" t="str">
            <v>Empañetes, Terminación de Paredes y Plafones</v>
          </cell>
          <cell r="D723" t="str">
            <v/>
          </cell>
          <cell r="F723" t="str">
            <v/>
          </cell>
        </row>
        <row r="724">
          <cell r="A724" t="str">
            <v>MO02.001</v>
          </cell>
          <cell r="B724" t="str">
            <v>Fraguache con Escoba</v>
          </cell>
          <cell r="C724" t="str">
            <v>m2</v>
          </cell>
          <cell r="D724">
            <v>1</v>
          </cell>
          <cell r="E724">
            <v>4.13</v>
          </cell>
          <cell r="F724">
            <v>4.13</v>
          </cell>
        </row>
        <row r="725">
          <cell r="A725" t="str">
            <v>MO02.002</v>
          </cell>
          <cell r="B725" t="str">
            <v>Careteo con Llana</v>
          </cell>
          <cell r="C725" t="str">
            <v>m2</v>
          </cell>
          <cell r="D725">
            <v>1</v>
          </cell>
          <cell r="E725">
            <v>7</v>
          </cell>
          <cell r="F725">
            <v>7</v>
          </cell>
        </row>
        <row r="726">
          <cell r="A726" t="str">
            <v>MO02.010</v>
          </cell>
          <cell r="B726" t="str">
            <v>Empañete en Interior, en Paredes, Maestrado y a Plomo</v>
          </cell>
          <cell r="C726" t="str">
            <v>m2</v>
          </cell>
          <cell r="D726">
            <v>1</v>
          </cell>
          <cell r="E726">
            <v>19.11</v>
          </cell>
          <cell r="F726">
            <v>19.11</v>
          </cell>
        </row>
        <row r="727">
          <cell r="A727" t="str">
            <v>MO02.011</v>
          </cell>
          <cell r="B727" t="str">
            <v>Empañete Exterior, Maestrado y a Plomo (Sin Andamios)</v>
          </cell>
          <cell r="C727" t="str">
            <v>m2</v>
          </cell>
          <cell r="D727">
            <v>1</v>
          </cell>
          <cell r="E727">
            <v>34.549999999999997</v>
          </cell>
          <cell r="F727">
            <v>34.549999999999997</v>
          </cell>
        </row>
        <row r="728">
          <cell r="A728" t="str">
            <v>MO02.012</v>
          </cell>
          <cell r="B728" t="str">
            <v>Empañete en Techos y Vigas</v>
          </cell>
          <cell r="C728" t="str">
            <v>m2</v>
          </cell>
          <cell r="D728">
            <v>1</v>
          </cell>
          <cell r="E728">
            <v>38</v>
          </cell>
          <cell r="F728">
            <v>38</v>
          </cell>
        </row>
        <row r="729">
          <cell r="A729" t="str">
            <v>MO02.013</v>
          </cell>
          <cell r="B729" t="str">
            <v>Empañete en Columnas Aisladas desde 20 cms. de Ancho en Adelate</v>
          </cell>
          <cell r="C729" t="str">
            <v>m2</v>
          </cell>
          <cell r="D729">
            <v>1</v>
          </cell>
          <cell r="E729">
            <v>38.29</v>
          </cell>
          <cell r="F729">
            <v>38.29</v>
          </cell>
        </row>
        <row r="730">
          <cell r="A730" t="str">
            <v>MO02.014</v>
          </cell>
          <cell r="B730" t="str">
            <v>Empañete en Techos, Maestrado y a nivel, 2 cms. minimo</v>
          </cell>
          <cell r="C730" t="str">
            <v>m2</v>
          </cell>
          <cell r="D730">
            <v>1</v>
          </cell>
          <cell r="E730">
            <v>53.42</v>
          </cell>
          <cell r="F730">
            <v>53.42</v>
          </cell>
        </row>
        <row r="731">
          <cell r="A731" t="str">
            <v>MO02.024</v>
          </cell>
          <cell r="B731" t="str">
            <v>Cantos en Vigas, Columnas, Antepechos y Mochetas</v>
          </cell>
          <cell r="C731" t="str">
            <v>m</v>
          </cell>
          <cell r="D731">
            <v>1</v>
          </cell>
          <cell r="E731">
            <v>12.83</v>
          </cell>
          <cell r="F731">
            <v>12.83</v>
          </cell>
        </row>
        <row r="732">
          <cell r="A732" t="str">
            <v>MO02.026</v>
          </cell>
          <cell r="B732" t="str">
            <v>Goteros Colgantes</v>
          </cell>
          <cell r="C732" t="str">
            <v>m</v>
          </cell>
          <cell r="D732">
            <v>1</v>
          </cell>
          <cell r="E732">
            <v>29.62</v>
          </cell>
          <cell r="F732">
            <v>29.62</v>
          </cell>
        </row>
        <row r="733">
          <cell r="A733" t="str">
            <v>MO03.</v>
          </cell>
          <cell r="B733" t="str">
            <v>Terminacion de Techos e Impermeabilización</v>
          </cell>
          <cell r="D733" t="str">
            <v/>
          </cell>
          <cell r="F733" t="str">
            <v/>
          </cell>
        </row>
        <row r="734">
          <cell r="A734" t="str">
            <v>MO03.001</v>
          </cell>
          <cell r="B734" t="str">
            <v>Zabaleta en Techos</v>
          </cell>
          <cell r="C734" t="str">
            <v>m</v>
          </cell>
          <cell r="D734">
            <v>1</v>
          </cell>
          <cell r="E734">
            <v>13.33</v>
          </cell>
          <cell r="F734">
            <v>13.33</v>
          </cell>
        </row>
        <row r="735">
          <cell r="A735" t="str">
            <v>MO03.003</v>
          </cell>
          <cell r="B735" t="str">
            <v>Fino Techo Horizontal, sin Incluir Subida de Materiales</v>
          </cell>
          <cell r="C735" t="str">
            <v>m2</v>
          </cell>
          <cell r="D735">
            <v>1</v>
          </cell>
          <cell r="E735">
            <v>25</v>
          </cell>
          <cell r="F735">
            <v>25</v>
          </cell>
        </row>
        <row r="736">
          <cell r="A736" t="str">
            <v>MO03.004</v>
          </cell>
          <cell r="B736" t="str">
            <v>Fino Techo Inclinado, sin Incluir Subida de Materiales</v>
          </cell>
          <cell r="C736" t="str">
            <v>m2</v>
          </cell>
          <cell r="D736">
            <v>1</v>
          </cell>
          <cell r="E736">
            <v>15.38</v>
          </cell>
          <cell r="F736">
            <v>15.38</v>
          </cell>
        </row>
        <row r="737">
          <cell r="A737" t="str">
            <v>MO03.005</v>
          </cell>
          <cell r="B737" t="str">
            <v>Fino Techo Tipo Bermuda, Cantos, sin Incluir Subida de Materiales</v>
          </cell>
          <cell r="C737" t="str">
            <v>m2</v>
          </cell>
          <cell r="D737">
            <v>1</v>
          </cell>
          <cell r="E737">
            <v>58.46</v>
          </cell>
          <cell r="F737">
            <v>58.46</v>
          </cell>
        </row>
        <row r="738">
          <cell r="A738" t="str">
            <v>MO04.</v>
          </cell>
          <cell r="B738" t="str">
            <v>Construcción  de Pisos y Colocación de Zocalos</v>
          </cell>
          <cell r="D738" t="str">
            <v/>
          </cell>
          <cell r="F738" t="str">
            <v/>
          </cell>
        </row>
        <row r="739">
          <cell r="A739" t="str">
            <v>MO04.004</v>
          </cell>
          <cell r="B739" t="str">
            <v>Piso horm.  frotado con espesor de 10 cms</v>
          </cell>
          <cell r="C739" t="str">
            <v>m2</v>
          </cell>
          <cell r="D739">
            <v>1</v>
          </cell>
          <cell r="E739">
            <v>27.5</v>
          </cell>
          <cell r="F739">
            <v>27.5</v>
          </cell>
        </row>
        <row r="740">
          <cell r="A740" t="str">
            <v>MO04.006</v>
          </cell>
          <cell r="B740" t="str">
            <v>Piso horm.  pulido marcado a violín, con espesor de 10 cms</v>
          </cell>
          <cell r="C740" t="str">
            <v>m2</v>
          </cell>
          <cell r="D740">
            <v>1</v>
          </cell>
          <cell r="E740">
            <v>38.82</v>
          </cell>
          <cell r="F740">
            <v>38.82</v>
          </cell>
        </row>
        <row r="741">
          <cell r="A741" t="str">
            <v>MO04.014</v>
          </cell>
          <cell r="B741" t="str">
            <v>Colcoc. Piso mosaico de granito 30x30 cms</v>
          </cell>
          <cell r="C741" t="str">
            <v>m2</v>
          </cell>
          <cell r="D741">
            <v>1</v>
          </cell>
          <cell r="E741">
            <v>45</v>
          </cell>
          <cell r="F741">
            <v>45</v>
          </cell>
        </row>
        <row r="742">
          <cell r="A742" t="str">
            <v>MO04.020</v>
          </cell>
          <cell r="B742" t="str">
            <v>Coloc. Vibrazo 30x30 cms</v>
          </cell>
          <cell r="C742" t="str">
            <v>m2</v>
          </cell>
          <cell r="D742">
            <v>1</v>
          </cell>
          <cell r="E742">
            <v>45</v>
          </cell>
          <cell r="F742">
            <v>45</v>
          </cell>
        </row>
        <row r="743">
          <cell r="A743" t="str">
            <v>MO04.023</v>
          </cell>
          <cell r="B743" t="str">
            <v>Coloc. Pisos de Madera</v>
          </cell>
          <cell r="C743" t="str">
            <v>m2</v>
          </cell>
          <cell r="D743">
            <v>1</v>
          </cell>
          <cell r="E743">
            <v>73.13</v>
          </cell>
          <cell r="F743">
            <v>73.13</v>
          </cell>
        </row>
        <row r="744">
          <cell r="A744" t="str">
            <v>MO04.027</v>
          </cell>
          <cell r="B744" t="str">
            <v>Piso de Losetas Cerámica Importada 15x15 -20x20 cms, más Base y Nivel</v>
          </cell>
          <cell r="C744" t="str">
            <v>m2</v>
          </cell>
          <cell r="D744">
            <v>1</v>
          </cell>
          <cell r="E744">
            <v>91.58</v>
          </cell>
          <cell r="F744">
            <v>91.58</v>
          </cell>
        </row>
        <row r="745">
          <cell r="A745" t="str">
            <v>MO04.028</v>
          </cell>
          <cell r="B745" t="str">
            <v>Piso de Losetas Cerámica Criolla 15x15 -20x20 cms, sin Base y Nivel</v>
          </cell>
          <cell r="C745" t="str">
            <v>m2</v>
          </cell>
          <cell r="D745">
            <v>1</v>
          </cell>
          <cell r="E745">
            <v>72.5</v>
          </cell>
          <cell r="F745">
            <v>72.5</v>
          </cell>
        </row>
        <row r="746">
          <cell r="A746" t="str">
            <v>MO04.029</v>
          </cell>
          <cell r="B746" t="str">
            <v>Piso de Losetas Cerámica Criolla 15x15 -20x20 cms, más Base y Nivel</v>
          </cell>
          <cell r="C746" t="str">
            <v>m2</v>
          </cell>
          <cell r="D746">
            <v>1</v>
          </cell>
          <cell r="E746">
            <v>87</v>
          </cell>
          <cell r="F746">
            <v>87</v>
          </cell>
        </row>
        <row r="747">
          <cell r="A747" t="str">
            <v>MO04.036</v>
          </cell>
          <cell r="B747" t="str">
            <v>Colocación de Zócalos Corrientes</v>
          </cell>
          <cell r="C747" t="str">
            <v>m</v>
          </cell>
          <cell r="D747">
            <v>1</v>
          </cell>
          <cell r="E747">
            <v>19.77</v>
          </cell>
          <cell r="F747">
            <v>19.77</v>
          </cell>
        </row>
        <row r="748">
          <cell r="A748" t="str">
            <v>MO04.037</v>
          </cell>
          <cell r="B748" t="str">
            <v>Colocación de Zócalos Corrientes para Escaleras</v>
          </cell>
          <cell r="C748" t="str">
            <v>m</v>
          </cell>
          <cell r="D748">
            <v>1</v>
          </cell>
          <cell r="E748">
            <v>33.46</v>
          </cell>
          <cell r="F748">
            <v>33.46</v>
          </cell>
        </row>
        <row r="749">
          <cell r="A749" t="str">
            <v>MO04.042</v>
          </cell>
          <cell r="B749" t="str">
            <v>Quicios y Entre Puertas</v>
          </cell>
          <cell r="C749" t="str">
            <v>m</v>
          </cell>
          <cell r="D749">
            <v>1</v>
          </cell>
          <cell r="E749">
            <v>32.83</v>
          </cell>
          <cell r="F749">
            <v>32.83</v>
          </cell>
        </row>
        <row r="750">
          <cell r="A750" t="str">
            <v>MO05.</v>
          </cell>
          <cell r="B750" t="str">
            <v>Escalones</v>
          </cell>
        </row>
        <row r="751">
          <cell r="A751" t="str">
            <v>MO05.001</v>
          </cell>
          <cell r="B751" t="str">
            <v>Confección de Escalones Revestidos de Mezcla</v>
          </cell>
          <cell r="C751" t="str">
            <v>m</v>
          </cell>
          <cell r="D751">
            <v>1</v>
          </cell>
          <cell r="E751">
            <v>48.13</v>
          </cell>
          <cell r="F751">
            <v>48.13</v>
          </cell>
        </row>
        <row r="752">
          <cell r="A752" t="str">
            <v>MO05.002</v>
          </cell>
          <cell r="B752" t="str">
            <v>Terminación de Escalones de Cemento</v>
          </cell>
          <cell r="C752" t="str">
            <v>m</v>
          </cell>
          <cell r="D752">
            <v>1</v>
          </cell>
          <cell r="E752">
            <v>28.52</v>
          </cell>
          <cell r="F752">
            <v>28.52</v>
          </cell>
        </row>
        <row r="753">
          <cell r="A753" t="str">
            <v>MO05.003</v>
          </cell>
          <cell r="B753" t="str">
            <v>Montura Escalones en Escaleras (Huellas y Contra Huellas)</v>
          </cell>
          <cell r="C753" t="str">
            <v>m</v>
          </cell>
          <cell r="D753">
            <v>1</v>
          </cell>
          <cell r="E753">
            <v>54.38</v>
          </cell>
          <cell r="F753">
            <v>54.38</v>
          </cell>
        </row>
        <row r="754">
          <cell r="A754" t="str">
            <v>MO05.004</v>
          </cell>
          <cell r="B754" t="str">
            <v>Revestimiento Escalones en mosaicos</v>
          </cell>
          <cell r="C754" t="str">
            <v>m</v>
          </cell>
          <cell r="D754">
            <v>1</v>
          </cell>
          <cell r="E754">
            <v>45.79</v>
          </cell>
          <cell r="F754">
            <v>45.79</v>
          </cell>
        </row>
        <row r="755">
          <cell r="A755" t="str">
            <v>MO05.005</v>
          </cell>
          <cell r="B755" t="str">
            <v>Montura de escalones en accesos de granito</v>
          </cell>
          <cell r="C755" t="str">
            <v>m</v>
          </cell>
          <cell r="D755">
            <v>1</v>
          </cell>
          <cell r="E755">
            <v>62.14</v>
          </cell>
          <cell r="F755">
            <v>62.14</v>
          </cell>
        </row>
        <row r="756">
          <cell r="A756" t="str">
            <v>MO05.006</v>
          </cell>
          <cell r="B756" t="str">
            <v>Escalones revestido cerámica criolla, incluyendo huella y c. h. y vuelo</v>
          </cell>
          <cell r="C756" t="str">
            <v>m</v>
          </cell>
          <cell r="D756">
            <v>1</v>
          </cell>
          <cell r="E756">
            <v>88.78</v>
          </cell>
          <cell r="F756">
            <v>88.78</v>
          </cell>
        </row>
        <row r="757">
          <cell r="A757" t="str">
            <v>MO05.007</v>
          </cell>
          <cell r="B757" t="str">
            <v>Escalones revestido cerámica importada, incluyendo huella y c. h. y vuelo</v>
          </cell>
          <cell r="C757" t="str">
            <v>m</v>
          </cell>
          <cell r="D757">
            <v>1</v>
          </cell>
          <cell r="E757">
            <v>108.75</v>
          </cell>
          <cell r="F757">
            <v>108.75</v>
          </cell>
        </row>
        <row r="758">
          <cell r="A758" t="str">
            <v>MO05.008</v>
          </cell>
          <cell r="B758" t="str">
            <v>Confección escalones y revestimiento de ladrillos</v>
          </cell>
          <cell r="C758" t="str">
            <v>m</v>
          </cell>
          <cell r="D758">
            <v>1</v>
          </cell>
          <cell r="E758">
            <v>111.54</v>
          </cell>
          <cell r="F758">
            <v>111.54</v>
          </cell>
        </row>
        <row r="759">
          <cell r="A759" t="str">
            <v>MO05.009</v>
          </cell>
          <cell r="B759" t="str">
            <v>Revestimiento de escalones en ladrillos</v>
          </cell>
          <cell r="C759" t="str">
            <v>m</v>
          </cell>
          <cell r="D759">
            <v>1</v>
          </cell>
          <cell r="E759">
            <v>91.58</v>
          </cell>
          <cell r="F759">
            <v>91.58</v>
          </cell>
        </row>
        <row r="760">
          <cell r="A760" t="str">
            <v>MO06.</v>
          </cell>
          <cell r="B760" t="str">
            <v>Revestimiento de Paredes de Baños</v>
          </cell>
          <cell r="D760" t="str">
            <v/>
          </cell>
          <cell r="F760" t="str">
            <v/>
          </cell>
        </row>
        <row r="761">
          <cell r="A761" t="str">
            <v>MO06.007</v>
          </cell>
          <cell r="B761" t="str">
            <v>Bañera revestida de azulejos, altura 30 cms, hasta 1.50 m. de largo</v>
          </cell>
          <cell r="C761" t="str">
            <v>u</v>
          </cell>
          <cell r="D761">
            <v>1</v>
          </cell>
          <cell r="E761">
            <v>580</v>
          </cell>
          <cell r="F761">
            <v>580</v>
          </cell>
        </row>
        <row r="762">
          <cell r="A762" t="str">
            <v>MO06.008</v>
          </cell>
          <cell r="B762" t="str">
            <v>Bañera revestida de azulejos, altura 30 cms, 1.50 - 1.80 m de largo</v>
          </cell>
          <cell r="C762" t="str">
            <v>u</v>
          </cell>
          <cell r="D762">
            <v>1</v>
          </cell>
          <cell r="E762">
            <v>669.23</v>
          </cell>
          <cell r="F762">
            <v>669.23</v>
          </cell>
        </row>
        <row r="763">
          <cell r="A763" t="str">
            <v>MO06.014</v>
          </cell>
          <cell r="B763" t="str">
            <v>Mochetas de cerámica importada</v>
          </cell>
          <cell r="C763" t="str">
            <v>m</v>
          </cell>
          <cell r="D763">
            <v>1</v>
          </cell>
          <cell r="E763">
            <v>66.92</v>
          </cell>
          <cell r="F763">
            <v>66.92</v>
          </cell>
        </row>
        <row r="764">
          <cell r="A764" t="str">
            <v>MO06.015</v>
          </cell>
          <cell r="B764" t="str">
            <v>Coloc en paredes de losetas de cerámica criolla de 15x15 - 20x20 cms</v>
          </cell>
          <cell r="C764" t="str">
            <v>m</v>
          </cell>
          <cell r="D764">
            <v>1</v>
          </cell>
          <cell r="E764">
            <v>82.86</v>
          </cell>
          <cell r="F764">
            <v>82.86</v>
          </cell>
        </row>
        <row r="765">
          <cell r="A765" t="str">
            <v>MO06.016</v>
          </cell>
          <cell r="B765" t="str">
            <v>Coloc en paredes de losetas de cerámica importada de 15x15 - 20x20 cms</v>
          </cell>
          <cell r="C765" t="str">
            <v>m2</v>
          </cell>
          <cell r="D765">
            <v>1</v>
          </cell>
          <cell r="E765">
            <v>91.58</v>
          </cell>
          <cell r="F765">
            <v>91.58</v>
          </cell>
        </row>
        <row r="766">
          <cell r="A766" t="str">
            <v>MO06.019</v>
          </cell>
          <cell r="B766" t="str">
            <v>Hechura de base para baño</v>
          </cell>
          <cell r="C766" t="str">
            <v>u</v>
          </cell>
          <cell r="D766">
            <v>1</v>
          </cell>
          <cell r="E766">
            <v>72.5</v>
          </cell>
          <cell r="F766">
            <v>72.5</v>
          </cell>
        </row>
        <row r="767">
          <cell r="A767" t="str">
            <v>MO06.020</v>
          </cell>
          <cell r="B767" t="str">
            <v>Hechura de meseta de baño</v>
          </cell>
          <cell r="C767" t="str">
            <v>u</v>
          </cell>
          <cell r="D767">
            <v>1</v>
          </cell>
          <cell r="E767">
            <v>189.13</v>
          </cell>
          <cell r="F767">
            <v>189.13</v>
          </cell>
        </row>
        <row r="768">
          <cell r="A768" t="str">
            <v>MO06.025</v>
          </cell>
          <cell r="B768" t="str">
            <v>Preparación superficie para colocar pisos</v>
          </cell>
          <cell r="C768" t="str">
            <v>m2</v>
          </cell>
          <cell r="D768">
            <v>1</v>
          </cell>
          <cell r="E768">
            <v>9.89</v>
          </cell>
          <cell r="F768">
            <v>9.89</v>
          </cell>
        </row>
        <row r="769">
          <cell r="A769" t="str">
            <v>MO07.</v>
          </cell>
          <cell r="B769" t="str">
            <v>Instalación Accesorios de Baños</v>
          </cell>
          <cell r="D769" t="str">
            <v/>
          </cell>
          <cell r="F769" t="str">
            <v/>
          </cell>
        </row>
        <row r="770">
          <cell r="A770" t="str">
            <v>MO07.004</v>
          </cell>
          <cell r="B770" t="str">
            <v>Montura de botiquin de lujo, empotrado</v>
          </cell>
          <cell r="C770" t="str">
            <v>u</v>
          </cell>
          <cell r="D770">
            <v>1</v>
          </cell>
          <cell r="E770">
            <v>435</v>
          </cell>
          <cell r="F770">
            <v>435</v>
          </cell>
        </row>
        <row r="771">
          <cell r="A771" t="str">
            <v>MO07.005</v>
          </cell>
          <cell r="B771" t="str">
            <v>Montura de accesorios empotrados</v>
          </cell>
          <cell r="C771" t="str">
            <v>u</v>
          </cell>
          <cell r="D771">
            <v>1</v>
          </cell>
          <cell r="E771">
            <v>62.14</v>
          </cell>
          <cell r="F771">
            <v>62.14</v>
          </cell>
        </row>
        <row r="772">
          <cell r="A772" t="str">
            <v>MO07.006</v>
          </cell>
          <cell r="B772" t="str">
            <v>Montura de accesorios atornillados</v>
          </cell>
          <cell r="C772" t="str">
            <v>u</v>
          </cell>
          <cell r="D772">
            <v>1</v>
          </cell>
          <cell r="E772">
            <v>43.5</v>
          </cell>
          <cell r="F772">
            <v>43.5</v>
          </cell>
        </row>
        <row r="773">
          <cell r="A773" t="str">
            <v>MO07.007</v>
          </cell>
          <cell r="B773" t="str">
            <v>Montura de papelera porta servilletas</v>
          </cell>
          <cell r="C773" t="str">
            <v>u</v>
          </cell>
          <cell r="D773">
            <v>1</v>
          </cell>
          <cell r="E773">
            <v>43.5</v>
          </cell>
          <cell r="F773">
            <v>43.5</v>
          </cell>
        </row>
        <row r="774">
          <cell r="A774" t="str">
            <v>MO07.008</v>
          </cell>
          <cell r="B774" t="str">
            <v>Montura de repisas corrientes para baños</v>
          </cell>
          <cell r="C774" t="str">
            <v>u</v>
          </cell>
          <cell r="D774">
            <v>1</v>
          </cell>
          <cell r="E774">
            <v>72.5</v>
          </cell>
          <cell r="F774">
            <v>72.5</v>
          </cell>
        </row>
        <row r="775">
          <cell r="A775" t="str">
            <v>MO10.</v>
          </cell>
          <cell r="B775" t="str">
            <v>Trabajos en marmol</v>
          </cell>
          <cell r="D775" t="str">
            <v/>
          </cell>
          <cell r="F775" t="str">
            <v/>
          </cell>
        </row>
        <row r="776">
          <cell r="A776" t="str">
            <v>MO10.001</v>
          </cell>
          <cell r="B776" t="str">
            <v>Colocació Pisos de mármol</v>
          </cell>
          <cell r="C776" t="str">
            <v>m2</v>
          </cell>
          <cell r="D776">
            <v>1</v>
          </cell>
          <cell r="E776">
            <v>118.42</v>
          </cell>
          <cell r="F776">
            <v>118.42</v>
          </cell>
        </row>
        <row r="777">
          <cell r="A777" t="str">
            <v>MO13.</v>
          </cell>
          <cell r="B777" t="str">
            <v>Lavaderos, Vertederos, Desagues, Registros y Trampas de Grasas</v>
          </cell>
          <cell r="D777" t="str">
            <v/>
          </cell>
          <cell r="F777" t="str">
            <v/>
          </cell>
        </row>
        <row r="778">
          <cell r="A778" t="str">
            <v>MO13.007</v>
          </cell>
          <cell r="B778" t="str">
            <v>Confección de registro de más  de 60 x 60 cms (medida interior)</v>
          </cell>
          <cell r="C778" t="str">
            <v>u</v>
          </cell>
          <cell r="D778">
            <v>1</v>
          </cell>
          <cell r="E778">
            <v>308</v>
          </cell>
          <cell r="F778">
            <v>308</v>
          </cell>
        </row>
        <row r="779">
          <cell r="A779" t="str">
            <v>MO13.008</v>
          </cell>
          <cell r="B779" t="str">
            <v>Confección de trampa de grasa</v>
          </cell>
          <cell r="C779" t="str">
            <v>u</v>
          </cell>
          <cell r="D779">
            <v>1</v>
          </cell>
          <cell r="E779">
            <v>510</v>
          </cell>
          <cell r="F779">
            <v>510</v>
          </cell>
        </row>
        <row r="780">
          <cell r="A780" t="str">
            <v>MO14.</v>
          </cell>
          <cell r="B780" t="str">
            <v>Labores Varias</v>
          </cell>
          <cell r="D780" t="str">
            <v/>
          </cell>
          <cell r="F780" t="str">
            <v/>
          </cell>
        </row>
        <row r="781">
          <cell r="A781" t="str">
            <v>MO14.006</v>
          </cell>
          <cell r="B781" t="str">
            <v>Llenar huecos de bloques, bastones a 0.60m.</v>
          </cell>
          <cell r="C781" t="str">
            <v>u</v>
          </cell>
          <cell r="D781">
            <v>1</v>
          </cell>
          <cell r="E781">
            <v>0.49</v>
          </cell>
          <cell r="F781">
            <v>0.49</v>
          </cell>
        </row>
        <row r="782">
          <cell r="A782" t="str">
            <v>MO14.010</v>
          </cell>
          <cell r="B782" t="str">
            <v>Corte y amarre de varillas en bloques, bastones a 0.60 m.</v>
          </cell>
          <cell r="C782" t="str">
            <v>u</v>
          </cell>
          <cell r="D782">
            <v>1</v>
          </cell>
          <cell r="E782">
            <v>0.25</v>
          </cell>
          <cell r="F782">
            <v>0.25</v>
          </cell>
        </row>
        <row r="783">
          <cell r="A783" t="str">
            <v>MO15.</v>
          </cell>
          <cell r="B783" t="str">
            <v>Subir Materiales por Planta</v>
          </cell>
          <cell r="D783" t="str">
            <v/>
          </cell>
          <cell r="F783" t="str">
            <v/>
          </cell>
        </row>
        <row r="784">
          <cell r="A784" t="str">
            <v>MO15.001</v>
          </cell>
          <cell r="B784" t="str">
            <v>Subir ARENA por meseta un nivel</v>
          </cell>
          <cell r="C784" t="str">
            <v>m3</v>
          </cell>
          <cell r="D784">
            <v>1</v>
          </cell>
          <cell r="E784">
            <v>25.31</v>
          </cell>
          <cell r="F784">
            <v>25.31</v>
          </cell>
        </row>
        <row r="785">
          <cell r="A785" t="str">
            <v>MO15.002</v>
          </cell>
          <cell r="B785" t="str">
            <v>Subir ARENA por polea al 2do. nivel</v>
          </cell>
          <cell r="C785" t="str">
            <v>m3</v>
          </cell>
          <cell r="D785">
            <v>1</v>
          </cell>
          <cell r="E785">
            <v>40.5</v>
          </cell>
          <cell r="F785">
            <v>40.5</v>
          </cell>
        </row>
        <row r="786">
          <cell r="A786" t="str">
            <v>MO15.003</v>
          </cell>
          <cell r="B786" t="str">
            <v>Subir ARENA por polea al 3er. nivel</v>
          </cell>
          <cell r="C786" t="str">
            <v>m3</v>
          </cell>
          <cell r="D786">
            <v>1</v>
          </cell>
          <cell r="E786">
            <v>57.86</v>
          </cell>
          <cell r="F786">
            <v>57.86</v>
          </cell>
        </row>
        <row r="787">
          <cell r="A787" t="str">
            <v>MO15.004</v>
          </cell>
          <cell r="B787" t="str">
            <v>Subir ARENA por polea al 4to. nivel</v>
          </cell>
          <cell r="C787" t="str">
            <v>m3</v>
          </cell>
          <cell r="D787">
            <v>1</v>
          </cell>
          <cell r="E787">
            <v>81</v>
          </cell>
          <cell r="F787">
            <v>81</v>
          </cell>
        </row>
        <row r="788">
          <cell r="A788" t="str">
            <v>MO15.007</v>
          </cell>
          <cell r="B788" t="str">
            <v>Subir GRAVA por meseta un nivel</v>
          </cell>
          <cell r="C788" t="str">
            <v>m3</v>
          </cell>
          <cell r="D788">
            <v>1</v>
          </cell>
          <cell r="E788">
            <v>33.75</v>
          </cell>
          <cell r="F788">
            <v>33.75</v>
          </cell>
        </row>
        <row r="789">
          <cell r="A789" t="str">
            <v>MO15.008</v>
          </cell>
          <cell r="B789" t="str">
            <v>Subir GRAVA por polea al 2do. nivel</v>
          </cell>
          <cell r="C789" t="str">
            <v>m3</v>
          </cell>
          <cell r="D789">
            <v>1</v>
          </cell>
          <cell r="E789">
            <v>50.63</v>
          </cell>
          <cell r="F789">
            <v>50.63</v>
          </cell>
        </row>
        <row r="790">
          <cell r="A790" t="str">
            <v>MO15.009</v>
          </cell>
          <cell r="B790" t="str">
            <v>Subir GRAVA por polea al 3er. nivel</v>
          </cell>
          <cell r="C790" t="str">
            <v>m3</v>
          </cell>
          <cell r="D790">
            <v>1</v>
          </cell>
          <cell r="E790">
            <v>81</v>
          </cell>
          <cell r="F790">
            <v>81</v>
          </cell>
        </row>
        <row r="791">
          <cell r="A791" t="str">
            <v>MO15.010</v>
          </cell>
          <cell r="B791" t="str">
            <v>Subir GRAVA por polea al 4to. nivel</v>
          </cell>
          <cell r="C791" t="str">
            <v>m3</v>
          </cell>
          <cell r="D791">
            <v>1</v>
          </cell>
          <cell r="E791">
            <v>101.25</v>
          </cell>
          <cell r="F791">
            <v>101.25</v>
          </cell>
        </row>
        <row r="792">
          <cell r="A792" t="str">
            <v>MO15.013</v>
          </cell>
          <cell r="B792" t="str">
            <v>Subir cemento gris y blanco, cal y derretido por polea al 2do. nivel</v>
          </cell>
          <cell r="C792" t="str">
            <v>fda</v>
          </cell>
          <cell r="D792">
            <v>1</v>
          </cell>
          <cell r="E792">
            <v>1.69</v>
          </cell>
          <cell r="F792">
            <v>1.69</v>
          </cell>
        </row>
        <row r="793">
          <cell r="A793" t="str">
            <v>MO15.014</v>
          </cell>
          <cell r="B793" t="str">
            <v>Subir cemento gris y blanco, cal y derretido por polea al 3er. nivel</v>
          </cell>
          <cell r="C793" t="str">
            <v>fda</v>
          </cell>
          <cell r="D793">
            <v>2</v>
          </cell>
          <cell r="E793">
            <v>2.7</v>
          </cell>
          <cell r="F793">
            <v>5.4</v>
          </cell>
        </row>
        <row r="794">
          <cell r="A794" t="str">
            <v>MO15.015</v>
          </cell>
          <cell r="B794" t="str">
            <v>Subir cemento gris y blanco, cal y derretido por polea al 4to. nivel</v>
          </cell>
          <cell r="C794" t="str">
            <v>fda</v>
          </cell>
          <cell r="D794">
            <v>3</v>
          </cell>
          <cell r="E794">
            <v>3.68</v>
          </cell>
          <cell r="F794">
            <v>11.04</v>
          </cell>
        </row>
        <row r="795">
          <cell r="A795" t="str">
            <v>MO15.033</v>
          </cell>
          <cell r="B795" t="str">
            <v>Subir bloques de 6" por polea al 2do. nivel</v>
          </cell>
          <cell r="C795" t="str">
            <v>u</v>
          </cell>
          <cell r="D795">
            <v>1</v>
          </cell>
          <cell r="E795">
            <v>0.45</v>
          </cell>
          <cell r="F795">
            <v>0.45</v>
          </cell>
        </row>
        <row r="796">
          <cell r="A796" t="str">
            <v>MO15.034</v>
          </cell>
          <cell r="B796" t="str">
            <v>Subir bloques de 6" por polea al 3er. nivel</v>
          </cell>
          <cell r="C796" t="str">
            <v>u</v>
          </cell>
          <cell r="D796">
            <v>2</v>
          </cell>
          <cell r="E796">
            <v>0.68</v>
          </cell>
          <cell r="F796">
            <v>1.36</v>
          </cell>
        </row>
        <row r="797">
          <cell r="A797" t="str">
            <v>MO15.035</v>
          </cell>
          <cell r="B797" t="str">
            <v>Subir bloques de 6" por polea al 4to. nivel</v>
          </cell>
          <cell r="C797" t="str">
            <v>u</v>
          </cell>
          <cell r="D797">
            <v>3</v>
          </cell>
          <cell r="E797">
            <v>0.9</v>
          </cell>
          <cell r="F797">
            <v>2.7</v>
          </cell>
        </row>
        <row r="798">
          <cell r="A798" t="str">
            <v>MO15.043</v>
          </cell>
          <cell r="B798" t="str">
            <v>Subir bloques de 8" por polea al 2do. nivel</v>
          </cell>
          <cell r="C798" t="str">
            <v>u</v>
          </cell>
          <cell r="D798">
            <v>1</v>
          </cell>
          <cell r="E798">
            <v>0.56999999999999995</v>
          </cell>
          <cell r="F798">
            <v>0.56999999999999995</v>
          </cell>
        </row>
        <row r="799">
          <cell r="A799" t="str">
            <v>MO15.044</v>
          </cell>
          <cell r="B799" t="str">
            <v>Subir bloques de 8" por polea al 3er. nivel</v>
          </cell>
          <cell r="C799" t="str">
            <v>u</v>
          </cell>
          <cell r="D799">
            <v>2</v>
          </cell>
          <cell r="E799">
            <v>0.85</v>
          </cell>
          <cell r="F799">
            <v>1.7</v>
          </cell>
        </row>
        <row r="800">
          <cell r="A800" t="str">
            <v>MO15.045</v>
          </cell>
          <cell r="B800" t="str">
            <v>Subir bloques de 8" por polea al 4to. nivel</v>
          </cell>
          <cell r="C800" t="str">
            <v>u</v>
          </cell>
          <cell r="D800">
            <v>3</v>
          </cell>
          <cell r="E800">
            <v>1.1399999999999999</v>
          </cell>
          <cell r="F800">
            <v>3.42</v>
          </cell>
        </row>
        <row r="801">
          <cell r="A801" t="str">
            <v>MO31.</v>
          </cell>
          <cell r="B801" t="str">
            <v>Carpintería</v>
          </cell>
          <cell r="D801" t="str">
            <v/>
          </cell>
          <cell r="F801" t="str">
            <v/>
          </cell>
        </row>
        <row r="802">
          <cell r="A802" t="str">
            <v>MO31.001</v>
          </cell>
          <cell r="B802" t="str">
            <v>MO Encofrado y desencofrado, columnas hasta 30x30</v>
          </cell>
          <cell r="C802" t="str">
            <v>m</v>
          </cell>
          <cell r="D802">
            <v>1</v>
          </cell>
          <cell r="E802">
            <v>52</v>
          </cell>
          <cell r="F802">
            <v>52</v>
          </cell>
        </row>
        <row r="803">
          <cell r="A803" t="str">
            <v>MO31.002</v>
          </cell>
          <cell r="B803" t="str">
            <v>MO Encofrado y desencofrado, col de 40 hasta 50</v>
          </cell>
          <cell r="C803" t="str">
            <v>m</v>
          </cell>
          <cell r="D803">
            <v>1</v>
          </cell>
          <cell r="E803">
            <v>66</v>
          </cell>
          <cell r="F803">
            <v>66</v>
          </cell>
        </row>
        <row r="804">
          <cell r="A804" t="str">
            <v>MO31.003</v>
          </cell>
          <cell r="B804" t="str">
            <v>MO Encofrado y desencofrado, columnas y vigas de amarre</v>
          </cell>
          <cell r="C804" t="str">
            <v>m</v>
          </cell>
          <cell r="D804">
            <v>1</v>
          </cell>
          <cell r="E804">
            <v>25</v>
          </cell>
          <cell r="F804">
            <v>25</v>
          </cell>
        </row>
        <row r="805">
          <cell r="A805" t="str">
            <v>MO31.004</v>
          </cell>
          <cell r="B805" t="str">
            <v>MO Encofrado y desencofrado, muros por cara</v>
          </cell>
          <cell r="C805" t="str">
            <v>m2</v>
          </cell>
          <cell r="D805">
            <v>1</v>
          </cell>
          <cell r="E805">
            <v>86</v>
          </cell>
          <cell r="F805">
            <v>86</v>
          </cell>
        </row>
        <row r="806">
          <cell r="A806" t="str">
            <v>MO31.005</v>
          </cell>
          <cell r="B806" t="str">
            <v>MO Encofrado y desencofrado, vigas 20x40, hasta 3.6 m.</v>
          </cell>
          <cell r="C806" t="str">
            <v>m</v>
          </cell>
          <cell r="D806">
            <v>1</v>
          </cell>
          <cell r="E806">
            <v>49</v>
          </cell>
          <cell r="F806">
            <v>49</v>
          </cell>
        </row>
        <row r="807">
          <cell r="A807" t="str">
            <v>MO31.006</v>
          </cell>
          <cell r="B807" t="str">
            <v>MO Encofrado y desencofrado, vigas 30x50, hasta 3.6 m.</v>
          </cell>
          <cell r="C807" t="str">
            <v>m</v>
          </cell>
          <cell r="D807">
            <v>1</v>
          </cell>
          <cell r="E807">
            <v>64</v>
          </cell>
          <cell r="F807">
            <v>64</v>
          </cell>
        </row>
        <row r="808">
          <cell r="A808" t="str">
            <v>MO31.007</v>
          </cell>
          <cell r="B808" t="str">
            <v>MO Encofrado y desencofrado, vigas 30x60, hasta 3.6 m.</v>
          </cell>
          <cell r="C808" t="str">
            <v>m</v>
          </cell>
          <cell r="D808">
            <v>1</v>
          </cell>
          <cell r="E808">
            <v>72</v>
          </cell>
          <cell r="F808">
            <v>72</v>
          </cell>
        </row>
        <row r="809">
          <cell r="A809" t="str">
            <v>MO31.008</v>
          </cell>
          <cell r="B809" t="str">
            <v>MO Encofrado y desencofrado, vigas 40x80, hasta 3.6 m.</v>
          </cell>
          <cell r="C809" t="str">
            <v>m</v>
          </cell>
          <cell r="D809">
            <v>1</v>
          </cell>
          <cell r="E809">
            <v>96</v>
          </cell>
          <cell r="F809">
            <v>96</v>
          </cell>
        </row>
        <row r="810">
          <cell r="A810" t="str">
            <v>MO31.009</v>
          </cell>
          <cell r="B810" t="str">
            <v>MO Encofrado y desencofrado, dinteles 0.20, hasta 2 m.</v>
          </cell>
          <cell r="C810" t="str">
            <v>m</v>
          </cell>
          <cell r="D810">
            <v>1</v>
          </cell>
          <cell r="E810">
            <v>28</v>
          </cell>
          <cell r="F810">
            <v>28</v>
          </cell>
        </row>
        <row r="811">
          <cell r="A811" t="str">
            <v>MO31.010</v>
          </cell>
          <cell r="B811" t="str">
            <v>MO Encofrado y desencofrado, losas planas, hasta 2.75 m. de altura</v>
          </cell>
          <cell r="C811" t="str">
            <v>m2</v>
          </cell>
          <cell r="D811">
            <v>1</v>
          </cell>
          <cell r="E811">
            <v>37</v>
          </cell>
          <cell r="F811">
            <v>37</v>
          </cell>
        </row>
        <row r="812">
          <cell r="A812" t="str">
            <v>MO31.011</v>
          </cell>
          <cell r="B812" t="str">
            <v>MO Encofrado y desencofrado, losas en varias aguas.</v>
          </cell>
          <cell r="C812" t="str">
            <v>m2</v>
          </cell>
          <cell r="D812">
            <v>1</v>
          </cell>
          <cell r="E812">
            <v>78</v>
          </cell>
          <cell r="F812">
            <v>78</v>
          </cell>
        </row>
        <row r="813">
          <cell r="A813" t="str">
            <v>MO31.012</v>
          </cell>
          <cell r="B813" t="str">
            <v>MO Encofrado y desencofrado, rampas escaleras.</v>
          </cell>
          <cell r="C813" t="str">
            <v>u</v>
          </cell>
          <cell r="D813">
            <v>1</v>
          </cell>
          <cell r="E813">
            <v>450</v>
          </cell>
          <cell r="F813">
            <v>450</v>
          </cell>
        </row>
        <row r="814">
          <cell r="A814" t="str">
            <v>MO31.013</v>
          </cell>
          <cell r="B814" t="str">
            <v xml:space="preserve">MO Encofrado y desencofrado, zapatas columnas </v>
          </cell>
          <cell r="C814" t="str">
            <v>u</v>
          </cell>
          <cell r="D814">
            <v>1</v>
          </cell>
          <cell r="E814">
            <v>120</v>
          </cell>
          <cell r="F814">
            <v>120</v>
          </cell>
        </row>
        <row r="815">
          <cell r="A815" t="str">
            <v>MO31.014</v>
          </cell>
          <cell r="B815" t="str">
            <v>MO Encofrado y desencofrado, zapatas columnas combinadas</v>
          </cell>
          <cell r="C815" t="str">
            <v>u</v>
          </cell>
          <cell r="D815">
            <v>1</v>
          </cell>
          <cell r="E815">
            <v>240</v>
          </cell>
          <cell r="F815">
            <v>240</v>
          </cell>
        </row>
        <row r="816">
          <cell r="A816" t="str">
            <v>MO31.015</v>
          </cell>
          <cell r="B816" t="str">
            <v>MO Encofrado y desencofrado, Muros y Nucleos de Ascensor</v>
          </cell>
          <cell r="C816" t="str">
            <v>m3</v>
          </cell>
          <cell r="D816">
            <v>1</v>
          </cell>
          <cell r="E816">
            <v>666.55</v>
          </cell>
          <cell r="F816">
            <v>666.55</v>
          </cell>
        </row>
        <row r="817">
          <cell r="A817" t="str">
            <v>MO31.016</v>
          </cell>
          <cell r="B817" t="str">
            <v>MO Encofrado y desencofrado, antepechos</v>
          </cell>
          <cell r="C817" t="str">
            <v>m</v>
          </cell>
          <cell r="D817">
            <v>1</v>
          </cell>
          <cell r="E817">
            <v>25</v>
          </cell>
          <cell r="F817">
            <v>25</v>
          </cell>
        </row>
        <row r="818">
          <cell r="A818" t="str">
            <v>MO31.101</v>
          </cell>
          <cell r="B818" t="str">
            <v>Coloc. láminas de Asbesto Cemento</v>
          </cell>
          <cell r="C818" t="str">
            <v>m2</v>
          </cell>
          <cell r="D818">
            <v>1</v>
          </cell>
          <cell r="E818">
            <v>29</v>
          </cell>
          <cell r="F818">
            <v>29</v>
          </cell>
        </row>
        <row r="819">
          <cell r="A819" t="str">
            <v>MO31.102</v>
          </cell>
          <cell r="B819" t="str">
            <v>Coloc. Caballete de Asbesto</v>
          </cell>
          <cell r="C819" t="str">
            <v>u</v>
          </cell>
          <cell r="D819">
            <v>1</v>
          </cell>
          <cell r="E819">
            <v>5.0999999999999996</v>
          </cell>
          <cell r="F819">
            <v>5.0999999999999996</v>
          </cell>
        </row>
        <row r="820">
          <cell r="A820" t="str">
            <v>MO31.103</v>
          </cell>
          <cell r="B820" t="str">
            <v>Coloc. láminas de Zinc Acanalado</v>
          </cell>
          <cell r="C820" t="str">
            <v>m2</v>
          </cell>
          <cell r="D820">
            <v>1</v>
          </cell>
          <cell r="E820">
            <v>18</v>
          </cell>
          <cell r="F820">
            <v>18</v>
          </cell>
        </row>
        <row r="821">
          <cell r="A821" t="str">
            <v>MO31.104</v>
          </cell>
          <cell r="B821" t="str">
            <v>Coloc. Caballete de Zinc</v>
          </cell>
          <cell r="C821" t="str">
            <v>u</v>
          </cell>
          <cell r="D821">
            <v>1</v>
          </cell>
          <cell r="E821">
            <v>3.6</v>
          </cell>
          <cell r="F821">
            <v>3.6</v>
          </cell>
        </row>
        <row r="822">
          <cell r="A822" t="str">
            <v>MO36.</v>
          </cell>
          <cell r="B822" t="str">
            <v>Electricidad</v>
          </cell>
          <cell r="D822" t="str">
            <v/>
          </cell>
          <cell r="F822" t="str">
            <v/>
          </cell>
        </row>
        <row r="823">
          <cell r="A823" t="str">
            <v>MO36.001</v>
          </cell>
          <cell r="B823" t="str">
            <v>Coloc. Luces</v>
          </cell>
          <cell r="C823" t="str">
            <v>u</v>
          </cell>
          <cell r="D823">
            <v>1</v>
          </cell>
          <cell r="E823">
            <v>96</v>
          </cell>
          <cell r="F823">
            <v>96</v>
          </cell>
        </row>
        <row r="824">
          <cell r="A824" t="str">
            <v>MO36.002</v>
          </cell>
          <cell r="B824" t="str">
            <v>Coloc. Tomacorrientes 110 v.</v>
          </cell>
          <cell r="C824" t="str">
            <v>u</v>
          </cell>
          <cell r="D824">
            <v>1</v>
          </cell>
          <cell r="E824">
            <v>96</v>
          </cell>
          <cell r="F824">
            <v>96</v>
          </cell>
        </row>
        <row r="825">
          <cell r="A825" t="str">
            <v>MO36.003</v>
          </cell>
          <cell r="B825" t="str">
            <v>Coloc. Tomacorrientes 220 v.</v>
          </cell>
          <cell r="C825" t="str">
            <v>u</v>
          </cell>
          <cell r="D825">
            <v>1</v>
          </cell>
          <cell r="E825">
            <v>112</v>
          </cell>
          <cell r="F825">
            <v>112</v>
          </cell>
        </row>
        <row r="826">
          <cell r="A826" t="str">
            <v>MO36.004</v>
          </cell>
          <cell r="B826" t="str">
            <v>Coloc. Interruptores sencillos.</v>
          </cell>
          <cell r="C826" t="str">
            <v>u</v>
          </cell>
          <cell r="D826">
            <v>1</v>
          </cell>
          <cell r="E826">
            <v>96</v>
          </cell>
          <cell r="F826">
            <v>96</v>
          </cell>
        </row>
        <row r="827">
          <cell r="A827" t="str">
            <v>MO36.005</v>
          </cell>
          <cell r="B827" t="str">
            <v>Coloc. interruptores dobles.</v>
          </cell>
          <cell r="C827" t="str">
            <v>u</v>
          </cell>
          <cell r="D827">
            <v>1</v>
          </cell>
          <cell r="E827">
            <v>112</v>
          </cell>
          <cell r="F827">
            <v>112</v>
          </cell>
        </row>
        <row r="828">
          <cell r="A828" t="str">
            <v>MO36.006</v>
          </cell>
          <cell r="B828" t="str">
            <v>Coloc. interruptores triples</v>
          </cell>
          <cell r="C828" t="str">
            <v>u</v>
          </cell>
          <cell r="D828">
            <v>1</v>
          </cell>
          <cell r="E828">
            <v>128</v>
          </cell>
          <cell r="F828">
            <v>128</v>
          </cell>
        </row>
        <row r="829">
          <cell r="A829" t="str">
            <v>MO36.007</v>
          </cell>
          <cell r="B829" t="str">
            <v>Coloc. interruptores tres vías</v>
          </cell>
          <cell r="C829" t="str">
            <v>u</v>
          </cell>
          <cell r="D829">
            <v>1</v>
          </cell>
          <cell r="E829">
            <v>128</v>
          </cell>
          <cell r="F829">
            <v>128</v>
          </cell>
        </row>
        <row r="830">
          <cell r="A830" t="str">
            <v>MO36.009</v>
          </cell>
          <cell r="B830" t="str">
            <v>Coloc. interruptores pilotos</v>
          </cell>
          <cell r="C830" t="str">
            <v>u</v>
          </cell>
          <cell r="D830">
            <v>1</v>
          </cell>
          <cell r="E830">
            <v>112</v>
          </cell>
          <cell r="F830">
            <v>112</v>
          </cell>
        </row>
        <row r="831">
          <cell r="A831" t="str">
            <v>MO36.010</v>
          </cell>
          <cell r="B831" t="str">
            <v>Coloc. interruptor seguridad 30 a</v>
          </cell>
          <cell r="C831" t="str">
            <v>u</v>
          </cell>
          <cell r="D831">
            <v>1</v>
          </cell>
          <cell r="E831">
            <v>112</v>
          </cell>
          <cell r="F831">
            <v>112</v>
          </cell>
        </row>
        <row r="832">
          <cell r="A832" t="str">
            <v>MO36.011</v>
          </cell>
          <cell r="B832" t="str">
            <v>Coloc. interruptor seguridad 60 a</v>
          </cell>
          <cell r="C832" t="str">
            <v>u</v>
          </cell>
          <cell r="D832">
            <v>1</v>
          </cell>
          <cell r="E832">
            <v>192</v>
          </cell>
          <cell r="F832">
            <v>192</v>
          </cell>
        </row>
        <row r="833">
          <cell r="A833" t="str">
            <v>MO36.012</v>
          </cell>
          <cell r="B833" t="str">
            <v>Coloc. interruptor seguridad 100 a</v>
          </cell>
          <cell r="C833" t="str">
            <v>u</v>
          </cell>
          <cell r="D833">
            <v>1</v>
          </cell>
          <cell r="E833">
            <v>240</v>
          </cell>
          <cell r="F833">
            <v>240</v>
          </cell>
        </row>
        <row r="834">
          <cell r="A834" t="str">
            <v>MO36.013</v>
          </cell>
          <cell r="B834" t="str">
            <v>Coloc. paneles de distribución.</v>
          </cell>
          <cell r="C834" t="str">
            <v>u</v>
          </cell>
          <cell r="D834">
            <v>1</v>
          </cell>
          <cell r="E834">
            <v>192</v>
          </cell>
          <cell r="F834">
            <v>192</v>
          </cell>
        </row>
        <row r="835">
          <cell r="A835" t="str">
            <v>MO36.014</v>
          </cell>
          <cell r="B835" t="str">
            <v>Coloc. Breakers</v>
          </cell>
          <cell r="C835" t="str">
            <v>u</v>
          </cell>
          <cell r="D835">
            <v>1</v>
          </cell>
          <cell r="E835">
            <v>96</v>
          </cell>
          <cell r="F835">
            <v>96</v>
          </cell>
        </row>
        <row r="836">
          <cell r="A836" t="str">
            <v>MO36.015</v>
          </cell>
          <cell r="B836" t="str">
            <v>Coloc. Botón Timbre</v>
          </cell>
          <cell r="C836" t="str">
            <v>u</v>
          </cell>
          <cell r="D836">
            <v>1</v>
          </cell>
          <cell r="E836">
            <v>96</v>
          </cell>
          <cell r="F836">
            <v>96</v>
          </cell>
        </row>
        <row r="837">
          <cell r="A837" t="str">
            <v>MO36.016</v>
          </cell>
          <cell r="B837" t="str">
            <v>Coloc.  timbre corriente</v>
          </cell>
          <cell r="C837" t="str">
            <v>u</v>
          </cell>
          <cell r="D837">
            <v>1</v>
          </cell>
          <cell r="E837">
            <v>96</v>
          </cell>
          <cell r="F837">
            <v>96</v>
          </cell>
        </row>
        <row r="838">
          <cell r="A838" t="str">
            <v>MO41-70.</v>
          </cell>
          <cell r="B838" t="str">
            <v>Plomería</v>
          </cell>
          <cell r="D838" t="str">
            <v/>
          </cell>
          <cell r="F838" t="str">
            <v/>
          </cell>
        </row>
        <row r="839">
          <cell r="A839" t="str">
            <v>MO41.</v>
          </cell>
          <cell r="B839" t="str">
            <v>Montura Bidet,Inodoros y Orinales</v>
          </cell>
          <cell r="D839" t="str">
            <v/>
          </cell>
          <cell r="F839" t="str">
            <v/>
          </cell>
        </row>
        <row r="840">
          <cell r="A840" t="str">
            <v>MO41.001</v>
          </cell>
          <cell r="B840" t="str">
            <v>Inodoros de Dos Cuerpos</v>
          </cell>
          <cell r="C840" t="str">
            <v>u</v>
          </cell>
          <cell r="D840">
            <v>1</v>
          </cell>
          <cell r="E840">
            <v>200</v>
          </cell>
          <cell r="F840">
            <v>200</v>
          </cell>
        </row>
        <row r="841">
          <cell r="A841" t="str">
            <v>MO42.</v>
          </cell>
          <cell r="B841" t="str">
            <v>Montura Lavamanos</v>
          </cell>
          <cell r="D841" t="str">
            <v/>
          </cell>
          <cell r="F841" t="str">
            <v/>
          </cell>
        </row>
        <row r="842">
          <cell r="A842" t="str">
            <v>MO42.003</v>
          </cell>
          <cell r="B842" t="str">
            <v>Lavamanos de mueble o empotrado</v>
          </cell>
          <cell r="C842" t="str">
            <v>u</v>
          </cell>
          <cell r="D842">
            <v>1</v>
          </cell>
          <cell r="E842">
            <v>238</v>
          </cell>
          <cell r="F842">
            <v>238</v>
          </cell>
        </row>
        <row r="843">
          <cell r="A843" t="str">
            <v>MO43.</v>
          </cell>
          <cell r="B843" t="str">
            <v>Montura Bañeras y Duchas</v>
          </cell>
          <cell r="D843" t="str">
            <v/>
          </cell>
          <cell r="F843" t="str">
            <v/>
          </cell>
        </row>
        <row r="844">
          <cell r="A844" t="str">
            <v>MO43.001</v>
          </cell>
          <cell r="B844" t="str">
            <v>Bañera liviana.</v>
          </cell>
          <cell r="C844" t="str">
            <v>u</v>
          </cell>
          <cell r="D844">
            <v>1</v>
          </cell>
          <cell r="E844">
            <v>238</v>
          </cell>
          <cell r="F844">
            <v>238</v>
          </cell>
        </row>
        <row r="845">
          <cell r="A845" t="str">
            <v>MO43.002</v>
          </cell>
          <cell r="B845" t="str">
            <v>Bañera pesada de hierro</v>
          </cell>
          <cell r="C845" t="str">
            <v>u</v>
          </cell>
          <cell r="D845">
            <v>1</v>
          </cell>
          <cell r="E845">
            <v>400</v>
          </cell>
          <cell r="F845">
            <v>400</v>
          </cell>
        </row>
        <row r="846">
          <cell r="A846" t="str">
            <v>MO43.003</v>
          </cell>
          <cell r="B846" t="str">
            <v>Bañera especial de hierro, tipo "Romano"</v>
          </cell>
          <cell r="C846" t="str">
            <v>u</v>
          </cell>
          <cell r="D846">
            <v>1</v>
          </cell>
          <cell r="E846">
            <v>479</v>
          </cell>
          <cell r="F846">
            <v>479</v>
          </cell>
        </row>
        <row r="847">
          <cell r="A847" t="str">
            <v>MO43.004</v>
          </cell>
          <cell r="B847" t="str">
            <v>Mezcladora de baño</v>
          </cell>
          <cell r="C847" t="str">
            <v>u</v>
          </cell>
          <cell r="D847">
            <v>1</v>
          </cell>
          <cell r="E847">
            <v>163</v>
          </cell>
          <cell r="F847">
            <v>163</v>
          </cell>
        </row>
        <row r="848">
          <cell r="A848" t="str">
            <v>MO43.005</v>
          </cell>
          <cell r="B848" t="str">
            <v>Llave para ducha, empotrada.</v>
          </cell>
          <cell r="C848" t="str">
            <v>u</v>
          </cell>
          <cell r="D848">
            <v>1</v>
          </cell>
          <cell r="E848">
            <v>81</v>
          </cell>
          <cell r="F848">
            <v>81</v>
          </cell>
        </row>
        <row r="849">
          <cell r="A849" t="str">
            <v>MO43.006</v>
          </cell>
          <cell r="B849" t="str">
            <v>Terminación de baño.</v>
          </cell>
          <cell r="C849" t="str">
            <v>u</v>
          </cell>
          <cell r="D849">
            <v>1</v>
          </cell>
          <cell r="E849">
            <v>50</v>
          </cell>
          <cell r="F849">
            <v>50</v>
          </cell>
        </row>
        <row r="850">
          <cell r="A850" t="str">
            <v>MO43.007</v>
          </cell>
          <cell r="B850" t="str">
            <v>Ducha tipo teléfono.</v>
          </cell>
          <cell r="C850" t="str">
            <v>u</v>
          </cell>
          <cell r="D850">
            <v>1</v>
          </cell>
          <cell r="E850">
            <v>50</v>
          </cell>
          <cell r="F850">
            <v>50</v>
          </cell>
        </row>
        <row r="851">
          <cell r="A851" t="str">
            <v>MO44.</v>
          </cell>
          <cell r="B851" t="str">
            <v>Montura de Fregaderos</v>
          </cell>
          <cell r="D851" t="str">
            <v/>
          </cell>
          <cell r="F851" t="str">
            <v/>
          </cell>
        </row>
        <row r="852">
          <cell r="A852" t="str">
            <v>MO44.003</v>
          </cell>
          <cell r="B852" t="str">
            <v>Fregadero acero inoxidable de dos cámaras.</v>
          </cell>
          <cell r="C852" t="str">
            <v>u</v>
          </cell>
          <cell r="D852">
            <v>1</v>
          </cell>
          <cell r="E852">
            <v>219</v>
          </cell>
          <cell r="F852">
            <v>219</v>
          </cell>
        </row>
        <row r="853">
          <cell r="A853" t="str">
            <v>MO45.</v>
          </cell>
          <cell r="B853" t="str">
            <v>Terminación Lavaderos y Vertederos</v>
          </cell>
          <cell r="D853" t="str">
            <v/>
          </cell>
          <cell r="F853" t="str">
            <v/>
          </cell>
        </row>
        <row r="854">
          <cell r="A854" t="str">
            <v>MO45.002</v>
          </cell>
          <cell r="B854" t="str">
            <v>Lavadero de dos cámaras.</v>
          </cell>
          <cell r="C854" t="str">
            <v>u</v>
          </cell>
          <cell r="D854">
            <v>1</v>
          </cell>
          <cell r="E854">
            <v>100</v>
          </cell>
          <cell r="F854">
            <v>100</v>
          </cell>
        </row>
        <row r="855">
          <cell r="A855" t="str">
            <v>MO46.</v>
          </cell>
          <cell r="B855" t="str">
            <v>Instalación Calentadores de Agua,Lavadoras, Neveras, Bebederos y Filtros</v>
          </cell>
          <cell r="D855" t="str">
            <v/>
          </cell>
          <cell r="F855" t="str">
            <v/>
          </cell>
        </row>
        <row r="856">
          <cell r="A856" t="str">
            <v>MO46.002</v>
          </cell>
          <cell r="B856" t="str">
            <v>Calentadores eléctricos domésticos, 18 a 50 gls.</v>
          </cell>
          <cell r="C856" t="str">
            <v>u</v>
          </cell>
          <cell r="D856">
            <v>1</v>
          </cell>
          <cell r="E856">
            <v>438</v>
          </cell>
          <cell r="F856">
            <v>438</v>
          </cell>
        </row>
        <row r="857">
          <cell r="A857" t="str">
            <v>MO46.004</v>
          </cell>
          <cell r="B857" t="str">
            <v>Lavadoras automáticas, domésticas.</v>
          </cell>
          <cell r="C857" t="str">
            <v>u</v>
          </cell>
          <cell r="D857">
            <v>1</v>
          </cell>
          <cell r="E857">
            <v>144</v>
          </cell>
          <cell r="F857">
            <v>144</v>
          </cell>
        </row>
        <row r="858">
          <cell r="A858" t="str">
            <v>MO47.</v>
          </cell>
          <cell r="B858" t="str">
            <v>Desagües Aparatos, por Salida</v>
          </cell>
          <cell r="D858" t="str">
            <v/>
          </cell>
          <cell r="F858" t="str">
            <v/>
          </cell>
        </row>
        <row r="859">
          <cell r="A859" t="str">
            <v>MO47.001</v>
          </cell>
          <cell r="B859" t="str">
            <v>Desagües de aparatos de 2"</v>
          </cell>
          <cell r="C859" t="str">
            <v>u</v>
          </cell>
          <cell r="D859">
            <v>1</v>
          </cell>
          <cell r="E859">
            <v>88</v>
          </cell>
          <cell r="F859">
            <v>88</v>
          </cell>
        </row>
        <row r="860">
          <cell r="A860" t="str">
            <v>MO47.002</v>
          </cell>
          <cell r="B860" t="str">
            <v>Desagües de aparatos de 3" y 4"</v>
          </cell>
          <cell r="C860" t="str">
            <v>u</v>
          </cell>
          <cell r="D860">
            <v>1</v>
          </cell>
          <cell r="E860">
            <v>100</v>
          </cell>
          <cell r="F860">
            <v>100</v>
          </cell>
        </row>
        <row r="861">
          <cell r="A861" t="str">
            <v>MO47.003</v>
          </cell>
          <cell r="B861" t="str">
            <v>Desagües de inodoros de pared.</v>
          </cell>
          <cell r="C861" t="str">
            <v>u</v>
          </cell>
          <cell r="D861">
            <v>1</v>
          </cell>
          <cell r="E861">
            <v>106</v>
          </cell>
          <cell r="F861">
            <v>106</v>
          </cell>
        </row>
        <row r="862">
          <cell r="A862" t="str">
            <v>MO47.004</v>
          </cell>
          <cell r="B862" t="str">
            <v>Desagües de piso en 2" con parrilla.</v>
          </cell>
          <cell r="C862" t="str">
            <v>u</v>
          </cell>
          <cell r="D862">
            <v>1</v>
          </cell>
          <cell r="E862">
            <v>106</v>
          </cell>
          <cell r="F862">
            <v>106</v>
          </cell>
        </row>
        <row r="863">
          <cell r="A863" t="str">
            <v>MO47.005</v>
          </cell>
          <cell r="B863" t="str">
            <v>Desagües de piso en 3" y 4", con parrilla.</v>
          </cell>
          <cell r="C863" t="str">
            <v>u</v>
          </cell>
          <cell r="D863">
            <v>1</v>
          </cell>
          <cell r="E863">
            <v>125</v>
          </cell>
          <cell r="F863">
            <v>125</v>
          </cell>
        </row>
        <row r="864">
          <cell r="A864" t="str">
            <v>MO48.</v>
          </cell>
          <cell r="B864" t="str">
            <v>Instalación Trampa Grasa y Cámara de Inspección</v>
          </cell>
          <cell r="D864" t="str">
            <v/>
          </cell>
          <cell r="F864" t="str">
            <v/>
          </cell>
        </row>
        <row r="865">
          <cell r="A865" t="str">
            <v>MO48.001</v>
          </cell>
          <cell r="B865" t="str">
            <v>Trampa de Grasa de una cámara</v>
          </cell>
          <cell r="C865" t="str">
            <v>u</v>
          </cell>
          <cell r="D865">
            <v>1</v>
          </cell>
          <cell r="E865">
            <v>113</v>
          </cell>
          <cell r="F865">
            <v>113</v>
          </cell>
        </row>
        <row r="866">
          <cell r="A866" t="str">
            <v>MO48.004</v>
          </cell>
          <cell r="B866" t="str">
            <v>Cámara de inspección en tub. de 3" y 4"</v>
          </cell>
          <cell r="C866" t="str">
            <v>u</v>
          </cell>
          <cell r="D866">
            <v>1</v>
          </cell>
          <cell r="E866">
            <v>100</v>
          </cell>
          <cell r="F866">
            <v>100</v>
          </cell>
        </row>
        <row r="867">
          <cell r="A867" t="str">
            <v>MO48.</v>
          </cell>
          <cell r="B867" t="str">
            <v>Conexión al Séptico y al Filtrante</v>
          </cell>
          <cell r="D867" t="str">
            <v/>
          </cell>
          <cell r="F867" t="str">
            <v/>
          </cell>
        </row>
        <row r="868">
          <cell r="A868" t="str">
            <v>MO48.009</v>
          </cell>
          <cell r="B868" t="str">
            <v>Conexión Cloaca.</v>
          </cell>
          <cell r="C868" t="str">
            <v>u</v>
          </cell>
          <cell r="D868">
            <v>1</v>
          </cell>
          <cell r="E868">
            <v>250</v>
          </cell>
          <cell r="F868">
            <v>250</v>
          </cell>
        </row>
        <row r="869">
          <cell r="A869" t="str">
            <v>MO49.</v>
          </cell>
          <cell r="B869" t="str">
            <v>Bajante o Ventilación por Planta</v>
          </cell>
          <cell r="D869" t="str">
            <v/>
          </cell>
          <cell r="F869" t="str">
            <v/>
          </cell>
        </row>
        <row r="870">
          <cell r="A870" t="str">
            <v>MO49.002</v>
          </cell>
          <cell r="B870" t="str">
            <v>Bajante o ventilación de 3" ó 4"</v>
          </cell>
          <cell r="C870" t="str">
            <v>u</v>
          </cell>
          <cell r="D870">
            <v>1</v>
          </cell>
          <cell r="E870">
            <v>113</v>
          </cell>
          <cell r="F870">
            <v>113</v>
          </cell>
        </row>
        <row r="871">
          <cell r="A871" t="str">
            <v>MO50.</v>
          </cell>
          <cell r="B871" t="str">
            <v>Colocación Desagüe Pluvial por Planta</v>
          </cell>
          <cell r="D871" t="str">
            <v/>
          </cell>
          <cell r="F871" t="str">
            <v/>
          </cell>
        </row>
        <row r="872">
          <cell r="A872" t="str">
            <v>MO50.002</v>
          </cell>
          <cell r="B872" t="str">
            <v>Desagüe pluvial de 3" ó 4"</v>
          </cell>
          <cell r="C872" t="str">
            <v>u</v>
          </cell>
          <cell r="D872">
            <v>1</v>
          </cell>
          <cell r="E872">
            <v>81</v>
          </cell>
          <cell r="F872">
            <v>81</v>
          </cell>
        </row>
        <row r="873">
          <cell r="A873" t="str">
            <v>MO51.</v>
          </cell>
          <cell r="B873" t="str">
            <v>Arrastre Domicilio fuera cada Baño</v>
          </cell>
          <cell r="D873" t="str">
            <v/>
          </cell>
          <cell r="F873" t="str">
            <v/>
          </cell>
        </row>
        <row r="874">
          <cell r="A874" t="str">
            <v>MO51.001</v>
          </cell>
          <cell r="B874" t="str">
            <v>Arrastre en tubería de 2"</v>
          </cell>
          <cell r="C874" t="str">
            <v>m</v>
          </cell>
          <cell r="D874">
            <v>1</v>
          </cell>
          <cell r="E874">
            <v>3.1</v>
          </cell>
          <cell r="F874">
            <v>3.1</v>
          </cell>
        </row>
        <row r="875">
          <cell r="A875" t="str">
            <v>MO51.002</v>
          </cell>
          <cell r="B875" t="str">
            <v>Arrastre en tubería de 3" ó 4"</v>
          </cell>
          <cell r="C875" t="str">
            <v>m</v>
          </cell>
          <cell r="D875">
            <v>1</v>
          </cell>
          <cell r="E875">
            <v>4.8</v>
          </cell>
          <cell r="F875">
            <v>4.8</v>
          </cell>
        </row>
        <row r="876">
          <cell r="A876" t="str">
            <v>MO52.</v>
          </cell>
          <cell r="B876" t="str">
            <v>Salidas de Agua Aparatos Sanitarios</v>
          </cell>
          <cell r="D876" t="str">
            <v/>
          </cell>
          <cell r="F876" t="str">
            <v/>
          </cell>
        </row>
        <row r="877">
          <cell r="A877" t="str">
            <v>MO52.001</v>
          </cell>
          <cell r="B877" t="str">
            <v>Salida de Agua en tuberias de 1/2" ó 3/4"</v>
          </cell>
          <cell r="C877" t="str">
            <v>u</v>
          </cell>
          <cell r="D877">
            <v>1</v>
          </cell>
          <cell r="E877">
            <v>125</v>
          </cell>
          <cell r="F877">
            <v>125</v>
          </cell>
        </row>
        <row r="878">
          <cell r="A878" t="str">
            <v>MO53.</v>
          </cell>
          <cell r="B878" t="str">
            <v>Tuberias de Agua Potable Fuera Cada Baño</v>
          </cell>
          <cell r="D878" t="str">
            <v/>
          </cell>
          <cell r="F878" t="str">
            <v/>
          </cell>
        </row>
        <row r="879">
          <cell r="A879" t="str">
            <v>MO53.001</v>
          </cell>
          <cell r="B879" t="str">
            <v>Tub. galvanizada de 1/2" ó 3/4"</v>
          </cell>
          <cell r="C879" t="str">
            <v>m</v>
          </cell>
          <cell r="D879">
            <v>1</v>
          </cell>
          <cell r="E879">
            <v>5</v>
          </cell>
          <cell r="F879">
            <v>5</v>
          </cell>
        </row>
        <row r="880">
          <cell r="A880" t="str">
            <v>MO54.</v>
          </cell>
          <cell r="B880" t="str">
            <v>Columna de Abastecimiento de Agua por Planta</v>
          </cell>
          <cell r="D880" t="str">
            <v/>
          </cell>
          <cell r="F880" t="str">
            <v/>
          </cell>
        </row>
        <row r="881">
          <cell r="A881" t="str">
            <v>MO54.003</v>
          </cell>
          <cell r="B881" t="str">
            <v>Tub. galvanizada de 1 1/2" ó 2"</v>
          </cell>
          <cell r="C881" t="str">
            <v>u</v>
          </cell>
          <cell r="D881">
            <v>1</v>
          </cell>
          <cell r="E881">
            <v>100</v>
          </cell>
          <cell r="F881">
            <v>100</v>
          </cell>
        </row>
        <row r="882">
          <cell r="A882" t="str">
            <v>MO55.</v>
          </cell>
          <cell r="B882" t="str">
            <v>Instalación de Llaves de Paso y de Chorro</v>
          </cell>
          <cell r="D882" t="str">
            <v/>
          </cell>
          <cell r="F882" t="str">
            <v/>
          </cell>
        </row>
        <row r="883">
          <cell r="A883" t="str">
            <v>MO55.001</v>
          </cell>
          <cell r="B883" t="str">
            <v>Llave de Paso de 1/2" ó 3/4"</v>
          </cell>
          <cell r="C883" t="str">
            <v>u</v>
          </cell>
          <cell r="D883">
            <v>1</v>
          </cell>
          <cell r="E883">
            <v>63</v>
          </cell>
          <cell r="F883">
            <v>63</v>
          </cell>
        </row>
        <row r="884">
          <cell r="A884" t="str">
            <v>MO56.</v>
          </cell>
          <cell r="B884" t="str">
            <v>Sistema Completo de Tubos y Válvulas nec.para montura de Bomba de Agua</v>
          </cell>
          <cell r="D884" t="str">
            <v/>
          </cell>
          <cell r="F884" t="str">
            <v/>
          </cell>
        </row>
        <row r="885">
          <cell r="A885" t="str">
            <v>MO56.001</v>
          </cell>
          <cell r="B885" t="str">
            <v>Circuito en tuberia de 1/2" ó 3/4"</v>
          </cell>
          <cell r="C885" t="str">
            <v>u</v>
          </cell>
          <cell r="D885">
            <v>1</v>
          </cell>
          <cell r="E885">
            <v>1250</v>
          </cell>
          <cell r="F885">
            <v>1250</v>
          </cell>
        </row>
        <row r="886">
          <cell r="A886" t="str">
            <v>MO57.</v>
          </cell>
          <cell r="B886" t="str">
            <v>Montura Bomba de Agua sin el Circuito</v>
          </cell>
          <cell r="D886" t="str">
            <v/>
          </cell>
          <cell r="F886" t="str">
            <v/>
          </cell>
        </row>
        <row r="887">
          <cell r="A887" t="str">
            <v>MO57.001</v>
          </cell>
          <cell r="B887" t="str">
            <v>Bomba de Agua, tuberia de 1/2" ó 3/4"</v>
          </cell>
          <cell r="C887" t="str">
            <v>u</v>
          </cell>
          <cell r="D887">
            <v>1</v>
          </cell>
          <cell r="E887">
            <v>625</v>
          </cell>
          <cell r="F887">
            <v>625</v>
          </cell>
        </row>
        <row r="888">
          <cell r="A888" t="str">
            <v>MO58.</v>
          </cell>
          <cell r="B888" t="str">
            <v>Empalme a Tuberia de Agua Existente</v>
          </cell>
          <cell r="D888" t="str">
            <v/>
          </cell>
          <cell r="F888" t="str">
            <v/>
          </cell>
        </row>
        <row r="889">
          <cell r="A889" t="str">
            <v>MO58.001</v>
          </cell>
          <cell r="B889" t="str">
            <v>Empalme a tuberias de 1/2" ó 3/4"</v>
          </cell>
          <cell r="C889" t="str">
            <v>u</v>
          </cell>
          <cell r="D889">
            <v>1</v>
          </cell>
          <cell r="E889">
            <v>119</v>
          </cell>
          <cell r="F889">
            <v>119</v>
          </cell>
        </row>
        <row r="890">
          <cell r="A890" t="str">
            <v>MO59.</v>
          </cell>
          <cell r="B890" t="str">
            <v>Empalme a Tuberias Drenaje Existente</v>
          </cell>
          <cell r="D890" t="str">
            <v/>
          </cell>
          <cell r="F890" t="str">
            <v/>
          </cell>
        </row>
        <row r="891">
          <cell r="A891" t="str">
            <v>MO59.001</v>
          </cell>
          <cell r="B891" t="str">
            <v>Empalme a tuberias de 2"</v>
          </cell>
          <cell r="C891" t="str">
            <v>u</v>
          </cell>
          <cell r="D891">
            <v>1</v>
          </cell>
          <cell r="E891">
            <v>100</v>
          </cell>
          <cell r="F891">
            <v>100</v>
          </cell>
        </row>
        <row r="892">
          <cell r="A892" t="str">
            <v>MO59.002</v>
          </cell>
          <cell r="B892" t="str">
            <v>Empalme a tuberias de 3"</v>
          </cell>
          <cell r="C892" t="str">
            <v>u</v>
          </cell>
          <cell r="D892">
            <v>1</v>
          </cell>
          <cell r="E892">
            <v>125</v>
          </cell>
          <cell r="F892">
            <v>125</v>
          </cell>
        </row>
        <row r="893">
          <cell r="A893" t="str">
            <v>MO59.003</v>
          </cell>
          <cell r="B893" t="str">
            <v>Empalme a tuberias de 4"</v>
          </cell>
          <cell r="C893" t="str">
            <v>u</v>
          </cell>
          <cell r="D893">
            <v>1</v>
          </cell>
          <cell r="E893">
            <v>150</v>
          </cell>
          <cell r="F893">
            <v>150</v>
          </cell>
        </row>
        <row r="894">
          <cell r="A894" t="str">
            <v>MO71.</v>
          </cell>
          <cell r="B894" t="str">
            <v>Pintura</v>
          </cell>
          <cell r="D894" t="str">
            <v/>
          </cell>
          <cell r="F894" t="str">
            <v/>
          </cell>
        </row>
        <row r="895">
          <cell r="A895" t="str">
            <v>MO71.001</v>
          </cell>
          <cell r="B895" t="str">
            <v>Mano de obra pintura de agua, dos manos, p. lisa, sin piedra</v>
          </cell>
          <cell r="C895" t="str">
            <v>m2</v>
          </cell>
          <cell r="D895">
            <v>1</v>
          </cell>
          <cell r="E895">
            <v>4.8</v>
          </cell>
          <cell r="F895">
            <v>4.8</v>
          </cell>
        </row>
        <row r="896">
          <cell r="A896" t="str">
            <v>MO71.002</v>
          </cell>
          <cell r="B896" t="str">
            <v>Mano de obra pintura de agua, 1era. mano, p. lisa, sin piedra</v>
          </cell>
          <cell r="C896" t="str">
            <v>m2</v>
          </cell>
          <cell r="D896">
            <v>1</v>
          </cell>
          <cell r="E896">
            <v>2.6</v>
          </cell>
          <cell r="F896">
            <v>2.6</v>
          </cell>
        </row>
        <row r="897">
          <cell r="A897" t="str">
            <v>MO71.003</v>
          </cell>
          <cell r="B897" t="str">
            <v>Mano de obra pintura de agua, 2da. mano,  pared lisa</v>
          </cell>
          <cell r="C897" t="str">
            <v>m2</v>
          </cell>
          <cell r="D897">
            <v>1</v>
          </cell>
          <cell r="E897">
            <v>2.2000000000000002</v>
          </cell>
          <cell r="F897">
            <v>2.2000000000000002</v>
          </cell>
        </row>
        <row r="898">
          <cell r="A898" t="str">
            <v>MO71.009</v>
          </cell>
          <cell r="B898" t="str">
            <v>Mano de obra Pintura Impermeabilizante, 1era. mano</v>
          </cell>
          <cell r="C898" t="str">
            <v>m2</v>
          </cell>
          <cell r="D898">
            <v>1</v>
          </cell>
          <cell r="E898">
            <v>2.5</v>
          </cell>
          <cell r="F898">
            <v>2.5</v>
          </cell>
        </row>
        <row r="899">
          <cell r="A899" t="str">
            <v>MO71.010</v>
          </cell>
          <cell r="B899" t="str">
            <v>Mano de obra Pintura Impermeabilizante, 2da. mano</v>
          </cell>
          <cell r="C899" t="str">
            <v>m2</v>
          </cell>
          <cell r="D899">
            <v>1</v>
          </cell>
          <cell r="E899">
            <v>2.1</v>
          </cell>
          <cell r="F899">
            <v>2.1</v>
          </cell>
        </row>
        <row r="900">
          <cell r="A900" t="str">
            <v>MO76.</v>
          </cell>
          <cell r="B900" t="str">
            <v>Jornales Diarios Albañileria</v>
          </cell>
        </row>
        <row r="901">
          <cell r="A901" t="str">
            <v>MO76.001</v>
          </cell>
          <cell r="B901" t="str">
            <v>Técnico No Calificado o Peón</v>
          </cell>
          <cell r="C901" t="str">
            <v>día</v>
          </cell>
          <cell r="D901">
            <v>1</v>
          </cell>
          <cell r="E901">
            <v>104</v>
          </cell>
          <cell r="F901">
            <v>104</v>
          </cell>
        </row>
        <row r="902">
          <cell r="A902" t="str">
            <v>MO76.002</v>
          </cell>
          <cell r="B902" t="str">
            <v>Técnico Calificado</v>
          </cell>
          <cell r="C902" t="str">
            <v>día</v>
          </cell>
          <cell r="D902">
            <v>1</v>
          </cell>
          <cell r="E902">
            <v>118</v>
          </cell>
          <cell r="F902">
            <v>118</v>
          </cell>
        </row>
        <row r="903">
          <cell r="A903" t="str">
            <v>MO76.003</v>
          </cell>
          <cell r="B903" t="str">
            <v>Ayudante</v>
          </cell>
          <cell r="C903" t="str">
            <v>día</v>
          </cell>
          <cell r="D903">
            <v>1</v>
          </cell>
          <cell r="E903">
            <v>130</v>
          </cell>
          <cell r="F903">
            <v>130</v>
          </cell>
        </row>
        <row r="904">
          <cell r="A904" t="str">
            <v>MO76.004</v>
          </cell>
          <cell r="B904" t="str">
            <v>Operario Tercera Categoría</v>
          </cell>
          <cell r="C904" t="str">
            <v>día</v>
          </cell>
          <cell r="D904">
            <v>1</v>
          </cell>
          <cell r="E904">
            <v>163</v>
          </cell>
          <cell r="F904">
            <v>163</v>
          </cell>
        </row>
        <row r="905">
          <cell r="A905" t="str">
            <v>MO76.005</v>
          </cell>
          <cell r="B905" t="str">
            <v>Operario Segunda Categoría</v>
          </cell>
          <cell r="C905" t="str">
            <v>día</v>
          </cell>
          <cell r="D905">
            <v>1</v>
          </cell>
          <cell r="E905">
            <v>196</v>
          </cell>
          <cell r="F905">
            <v>196</v>
          </cell>
        </row>
        <row r="906">
          <cell r="A906" t="str">
            <v>MO76.006</v>
          </cell>
          <cell r="B906" t="str">
            <v>Operario Primera Categoría</v>
          </cell>
          <cell r="C906" t="str">
            <v>día</v>
          </cell>
          <cell r="D906">
            <v>1</v>
          </cell>
          <cell r="E906">
            <v>261</v>
          </cell>
          <cell r="F906">
            <v>261</v>
          </cell>
        </row>
        <row r="907">
          <cell r="A907" t="str">
            <v>MO76.007</v>
          </cell>
          <cell r="B907" t="str">
            <v>Maestro</v>
          </cell>
          <cell r="C907" t="str">
            <v>día</v>
          </cell>
          <cell r="D907">
            <v>1</v>
          </cell>
          <cell r="E907">
            <v>300</v>
          </cell>
          <cell r="F907">
            <v>300</v>
          </cell>
        </row>
        <row r="908">
          <cell r="A908" t="str">
            <v>MO77.</v>
          </cell>
          <cell r="B908" t="str">
            <v>Jornales Diarios Carpintería</v>
          </cell>
        </row>
        <row r="909">
          <cell r="A909" t="str">
            <v>MO77.001</v>
          </cell>
          <cell r="B909" t="str">
            <v>Técnico No Calificado o Peón</v>
          </cell>
          <cell r="C909" t="str">
            <v>día</v>
          </cell>
          <cell r="D909">
            <v>1</v>
          </cell>
          <cell r="E909">
            <v>104</v>
          </cell>
          <cell r="F909">
            <v>104</v>
          </cell>
        </row>
        <row r="910">
          <cell r="A910" t="str">
            <v>MO77.002</v>
          </cell>
          <cell r="B910" t="str">
            <v>Ayudante</v>
          </cell>
          <cell r="C910" t="str">
            <v>día</v>
          </cell>
          <cell r="D910">
            <v>1</v>
          </cell>
          <cell r="E910">
            <v>130</v>
          </cell>
          <cell r="F910">
            <v>130</v>
          </cell>
        </row>
        <row r="911">
          <cell r="A911" t="str">
            <v>MO77.003</v>
          </cell>
          <cell r="B911" t="str">
            <v>Carpintero Segunda Categoría</v>
          </cell>
          <cell r="C911" t="str">
            <v>día</v>
          </cell>
          <cell r="D911">
            <v>1</v>
          </cell>
          <cell r="E911">
            <v>196</v>
          </cell>
          <cell r="F911">
            <v>196</v>
          </cell>
        </row>
        <row r="912">
          <cell r="A912" t="str">
            <v>MO77.004</v>
          </cell>
          <cell r="B912" t="str">
            <v>Carpintero Primera Categoría</v>
          </cell>
          <cell r="C912" t="str">
            <v>día</v>
          </cell>
          <cell r="D912">
            <v>1</v>
          </cell>
          <cell r="E912">
            <v>261</v>
          </cell>
          <cell r="F912">
            <v>261</v>
          </cell>
        </row>
        <row r="913">
          <cell r="A913" t="str">
            <v>MO78.</v>
          </cell>
          <cell r="B913" t="str">
            <v>Jornales Diarios Plomería</v>
          </cell>
        </row>
        <row r="914">
          <cell r="A914" t="str">
            <v>MO78.001</v>
          </cell>
          <cell r="B914" t="str">
            <v>Peón Plomero</v>
          </cell>
          <cell r="C914" t="str">
            <v>día</v>
          </cell>
          <cell r="D914">
            <v>1</v>
          </cell>
          <cell r="E914">
            <v>130</v>
          </cell>
          <cell r="F914">
            <v>130</v>
          </cell>
        </row>
        <row r="915">
          <cell r="A915" t="str">
            <v>MO78.002</v>
          </cell>
          <cell r="B915" t="str">
            <v>Ayudante Plomero</v>
          </cell>
          <cell r="C915" t="str">
            <v>día</v>
          </cell>
          <cell r="D915">
            <v>1</v>
          </cell>
          <cell r="E915">
            <v>196</v>
          </cell>
          <cell r="F915">
            <v>196</v>
          </cell>
        </row>
        <row r="916">
          <cell r="A916" t="str">
            <v>MO78.003</v>
          </cell>
          <cell r="B916" t="str">
            <v>Plomero</v>
          </cell>
          <cell r="C916" t="str">
            <v>día</v>
          </cell>
          <cell r="D916">
            <v>1</v>
          </cell>
          <cell r="E916">
            <v>261</v>
          </cell>
          <cell r="F916">
            <v>261</v>
          </cell>
        </row>
        <row r="917">
          <cell r="A917" t="str">
            <v>MO78.004</v>
          </cell>
          <cell r="B917" t="str">
            <v>Maestro Plomero</v>
          </cell>
          <cell r="C917" t="str">
            <v>día</v>
          </cell>
          <cell r="D917">
            <v>1</v>
          </cell>
          <cell r="E917">
            <v>457</v>
          </cell>
          <cell r="F917">
            <v>457</v>
          </cell>
        </row>
        <row r="918">
          <cell r="A918" t="str">
            <v>MO78.004</v>
          </cell>
          <cell r="B918" t="str">
            <v>Maestro Plomero</v>
          </cell>
          <cell r="C918" t="str">
            <v>día</v>
          </cell>
          <cell r="D918">
            <v>1</v>
          </cell>
          <cell r="E918">
            <v>457</v>
          </cell>
          <cell r="F918">
            <v>457</v>
          </cell>
        </row>
        <row r="919">
          <cell r="A919" t="str">
            <v>99.</v>
          </cell>
          <cell r="B919" t="str">
            <v>DE LOS ANALISIS DE COSTOS</v>
          </cell>
          <cell r="F919" t="str">
            <v/>
          </cell>
        </row>
        <row r="920">
          <cell r="A920" t="str">
            <v>99.001</v>
          </cell>
          <cell r="B920" t="str">
            <v>Ligado y Vaciado a Mano</v>
          </cell>
          <cell r="C920" t="str">
            <v>m3</v>
          </cell>
          <cell r="D920">
            <v>1</v>
          </cell>
          <cell r="E920">
            <v>188.02</v>
          </cell>
          <cell r="F920">
            <v>188.02</v>
          </cell>
        </row>
        <row r="921">
          <cell r="A921" t="str">
            <v>99.002</v>
          </cell>
          <cell r="B921" t="str">
            <v>Ligado y Vaciado con Ligadora de 2 Fundas</v>
          </cell>
          <cell r="C921" t="str">
            <v>m3</v>
          </cell>
          <cell r="D921">
            <v>1</v>
          </cell>
          <cell r="E921">
            <v>81.459999999999994</v>
          </cell>
          <cell r="F921">
            <v>81.459999999999994</v>
          </cell>
        </row>
        <row r="922">
          <cell r="A922" t="str">
            <v>99.003</v>
          </cell>
          <cell r="B922" t="str">
            <v>Ligado y Vaciado con Ligadora de 2 Fundas y Winche</v>
          </cell>
          <cell r="C922" t="str">
            <v>m3</v>
          </cell>
          <cell r="D922">
            <v>1</v>
          </cell>
          <cell r="E922">
            <v>115.02</v>
          </cell>
          <cell r="F922">
            <v>115.02</v>
          </cell>
        </row>
        <row r="923">
          <cell r="A923" t="str">
            <v>99.011</v>
          </cell>
          <cell r="B923" t="str">
            <v>Hormigón (1:3:5) a Mano</v>
          </cell>
          <cell r="C923" t="str">
            <v>m3</v>
          </cell>
          <cell r="D923">
            <v>1</v>
          </cell>
          <cell r="E923">
            <v>945.07</v>
          </cell>
          <cell r="F923">
            <v>945.07</v>
          </cell>
        </row>
        <row r="924">
          <cell r="A924" t="str">
            <v>99.012</v>
          </cell>
          <cell r="B924" t="str">
            <v>Hormigón (1:3:5) En Ligadora</v>
          </cell>
          <cell r="C924" t="str">
            <v>m3</v>
          </cell>
          <cell r="D924">
            <v>1</v>
          </cell>
          <cell r="E924">
            <v>798.01</v>
          </cell>
          <cell r="F924">
            <v>798.01</v>
          </cell>
        </row>
        <row r="925">
          <cell r="A925" t="str">
            <v>99.013</v>
          </cell>
          <cell r="B925" t="str">
            <v>Hormigón (1:3:5) En Ligadora y Winche</v>
          </cell>
          <cell r="C925" t="str">
            <v>m3</v>
          </cell>
          <cell r="D925">
            <v>1</v>
          </cell>
          <cell r="E925">
            <v>844.33</v>
          </cell>
          <cell r="F925">
            <v>844.33</v>
          </cell>
        </row>
        <row r="926">
          <cell r="A926" t="str">
            <v>99.022</v>
          </cell>
          <cell r="B926" t="str">
            <v>Hormigón (1:2:4) En Ligadora</v>
          </cell>
          <cell r="C926" t="str">
            <v>m3</v>
          </cell>
          <cell r="D926">
            <v>1</v>
          </cell>
          <cell r="E926">
            <v>916.42</v>
          </cell>
          <cell r="F926">
            <v>916.42</v>
          </cell>
        </row>
        <row r="927">
          <cell r="A927" t="str">
            <v>99.023</v>
          </cell>
          <cell r="B927" t="str">
            <v>Hormigón (1:2:4) En Ligadora y Winche</v>
          </cell>
          <cell r="C927" t="str">
            <v>m3</v>
          </cell>
          <cell r="D927">
            <v>1</v>
          </cell>
          <cell r="E927">
            <v>961.73</v>
          </cell>
          <cell r="F927">
            <v>961.73</v>
          </cell>
        </row>
        <row r="928">
          <cell r="A928" t="str">
            <v>99.024</v>
          </cell>
          <cell r="B928" t="str">
            <v>Hormigón (1:2:4) Vaciado a Mano</v>
          </cell>
          <cell r="C928" t="str">
            <v>m3</v>
          </cell>
          <cell r="D928">
            <v>1</v>
          </cell>
          <cell r="E928">
            <v>1060.28</v>
          </cell>
          <cell r="F928">
            <v>1060.28</v>
          </cell>
        </row>
        <row r="929">
          <cell r="A929" t="str">
            <v>99.024</v>
          </cell>
          <cell r="B929" t="str">
            <v>Hormigón (1:2:4) Vaciado a Mano</v>
          </cell>
          <cell r="C929" t="str">
            <v>m3</v>
          </cell>
          <cell r="D929">
            <v>1</v>
          </cell>
          <cell r="E929">
            <v>1060.28</v>
          </cell>
          <cell r="F929">
            <v>1060.28</v>
          </cell>
        </row>
        <row r="930">
          <cell r="A930" t="str">
            <v>99.201</v>
          </cell>
          <cell r="B930" t="str">
            <v xml:space="preserve">Mortero (1:3) </v>
          </cell>
          <cell r="C930" t="str">
            <v>m3</v>
          </cell>
          <cell r="D930">
            <v>1</v>
          </cell>
          <cell r="E930">
            <v>1036.04</v>
          </cell>
          <cell r="F930">
            <v>1036.04</v>
          </cell>
        </row>
        <row r="931">
          <cell r="A931" t="str">
            <v>99.202</v>
          </cell>
          <cell r="B931" t="str">
            <v>Mezcla de Empañete</v>
          </cell>
          <cell r="C931" t="str">
            <v>m3</v>
          </cell>
          <cell r="D931">
            <v>1</v>
          </cell>
          <cell r="E931">
            <v>452.14</v>
          </cell>
          <cell r="F931">
            <v>452.14</v>
          </cell>
        </row>
        <row r="932">
          <cell r="A932">
            <v>99.203000000000003</v>
          </cell>
          <cell r="B932" t="str">
            <v>Mortero (1:4) para empañete</v>
          </cell>
          <cell r="C932" t="str">
            <v>m3</v>
          </cell>
          <cell r="D932">
            <v>1</v>
          </cell>
          <cell r="E932">
            <v>1218.02</v>
          </cell>
          <cell r="F932">
            <v>1218.02</v>
          </cell>
        </row>
        <row r="933">
          <cell r="A933">
            <v>99.203999999999994</v>
          </cell>
          <cell r="B933" t="str">
            <v xml:space="preserve">Mortero (1:2) </v>
          </cell>
          <cell r="C933" t="str">
            <v>m3</v>
          </cell>
          <cell r="D933">
            <v>1</v>
          </cell>
          <cell r="E933">
            <v>1680.68</v>
          </cell>
          <cell r="F933">
            <v>1680.68</v>
          </cell>
        </row>
        <row r="934">
          <cell r="A934">
            <v>99.204999999999998</v>
          </cell>
          <cell r="B934" t="str">
            <v>Mezcla de cal y arena para pisos</v>
          </cell>
          <cell r="C934" t="str">
            <v>m3</v>
          </cell>
          <cell r="D934">
            <v>1</v>
          </cell>
          <cell r="E934">
            <v>419.3</v>
          </cell>
          <cell r="F934">
            <v>419.3</v>
          </cell>
        </row>
        <row r="935">
          <cell r="A935">
            <v>99.206000000000003</v>
          </cell>
          <cell r="B935" t="str">
            <v>Mortero (1:10) para colocar pisos</v>
          </cell>
          <cell r="C935" t="str">
            <v>m3</v>
          </cell>
          <cell r="D935">
            <v>1</v>
          </cell>
          <cell r="E935">
            <v>934.22</v>
          </cell>
          <cell r="F935">
            <v>934.22</v>
          </cell>
        </row>
        <row r="936">
          <cell r="A936" t="str">
            <v>99.901</v>
          </cell>
          <cell r="B936" t="str">
            <v>Mortero (1:2) en Techo</v>
          </cell>
          <cell r="C936" t="str">
            <v>m3</v>
          </cell>
          <cell r="D936">
            <v>1</v>
          </cell>
          <cell r="E936">
            <v>1958.27</v>
          </cell>
          <cell r="F936">
            <v>1958.27</v>
          </cell>
        </row>
        <row r="937">
          <cell r="A937" t="str">
            <v>99.901</v>
          </cell>
          <cell r="B937" t="str">
            <v>Mortero (1:2) en Techo</v>
          </cell>
          <cell r="C937" t="str">
            <v>m3</v>
          </cell>
          <cell r="D937">
            <v>1</v>
          </cell>
          <cell r="E937">
            <v>1958.27</v>
          </cell>
          <cell r="F937">
            <v>1958.27</v>
          </cell>
        </row>
        <row r="938">
          <cell r="A938" t="str">
            <v>05.101</v>
          </cell>
          <cell r="B938" t="str">
            <v xml:space="preserve">Muros de Bloques de Hormigón 8" </v>
          </cell>
          <cell r="C938" t="str">
            <v>m2</v>
          </cell>
          <cell r="D938">
            <v>1</v>
          </cell>
          <cell r="E938">
            <v>294.55</v>
          </cell>
          <cell r="F938">
            <v>294.55</v>
          </cell>
        </row>
        <row r="939">
          <cell r="A939" t="str">
            <v>05.201</v>
          </cell>
          <cell r="B939" t="str">
            <v xml:space="preserve">Muros de Bloques de Hormigón 6" </v>
          </cell>
          <cell r="C939" t="str">
            <v>m2</v>
          </cell>
          <cell r="D939">
            <v>1</v>
          </cell>
          <cell r="E939">
            <v>200.3</v>
          </cell>
          <cell r="F939">
            <v>200.3</v>
          </cell>
        </row>
        <row r="940">
          <cell r="A940" t="str">
            <v>05.301</v>
          </cell>
          <cell r="B940" t="str">
            <v xml:space="preserve">Muros de Bloques de Hormigón 4" </v>
          </cell>
          <cell r="C940" t="str">
            <v>m2</v>
          </cell>
          <cell r="D940">
            <v>1</v>
          </cell>
          <cell r="E940">
            <v>174.08</v>
          </cell>
          <cell r="F940">
            <v>174.08</v>
          </cell>
        </row>
        <row r="941">
          <cell r="A941" t="str">
            <v>05.301</v>
          </cell>
          <cell r="B941" t="str">
            <v>Muros de Bloques de Hormigón 4"</v>
          </cell>
          <cell r="C941" t="str">
            <v>m2</v>
          </cell>
          <cell r="D941">
            <v>1</v>
          </cell>
          <cell r="E941">
            <v>174.08</v>
          </cell>
          <cell r="F941">
            <v>174.08</v>
          </cell>
        </row>
        <row r="942">
          <cell r="A942" t="str">
            <v>07.2-1</v>
          </cell>
          <cell r="B942" t="str">
            <v>Cantos</v>
          </cell>
          <cell r="C942" t="str">
            <v>m</v>
          </cell>
          <cell r="D942">
            <v>1</v>
          </cell>
          <cell r="E942">
            <v>24.39</v>
          </cell>
          <cell r="F942">
            <v>24.39</v>
          </cell>
        </row>
        <row r="943">
          <cell r="A943" t="str">
            <v>07.1-1</v>
          </cell>
          <cell r="B943" t="str">
            <v>Empañete maestreado Exterior</v>
          </cell>
          <cell r="C943" t="str">
            <v>m2</v>
          </cell>
          <cell r="D943">
            <v>1</v>
          </cell>
          <cell r="E943">
            <v>113.55</v>
          </cell>
          <cell r="F943">
            <v>113.55</v>
          </cell>
        </row>
        <row r="944">
          <cell r="A944" t="str">
            <v>07.1-2</v>
          </cell>
          <cell r="B944" t="str">
            <v>Empañete maestreado Interior</v>
          </cell>
          <cell r="C944" t="str">
            <v>m2</v>
          </cell>
          <cell r="D944">
            <v>1</v>
          </cell>
          <cell r="E944">
            <v>61</v>
          </cell>
          <cell r="F944">
            <v>61</v>
          </cell>
        </row>
      </sheetData>
      <sheetData sheetId="1">
        <row r="4">
          <cell r="A4" t="str">
            <v>Id.</v>
          </cell>
        </row>
      </sheetData>
      <sheetData sheetId="2">
        <row r="4">
          <cell r="A4" t="str">
            <v>Id.</v>
          </cell>
        </row>
      </sheetData>
      <sheetData sheetId="3">
        <row r="4">
          <cell r="A4" t="str">
            <v>Id.</v>
          </cell>
        </row>
      </sheetData>
      <sheetData sheetId="4">
        <row r="4">
          <cell r="A4" t="str">
            <v>Id.</v>
          </cell>
        </row>
      </sheetData>
      <sheetData sheetId="5">
        <row r="4">
          <cell r="A4" t="str">
            <v>Id.</v>
          </cell>
        </row>
      </sheetData>
      <sheetData sheetId="6">
        <row r="4">
          <cell r="A4" t="str">
            <v>Id.</v>
          </cell>
        </row>
      </sheetData>
      <sheetData sheetId="7">
        <row r="4">
          <cell r="A4" t="str">
            <v>Id.</v>
          </cell>
        </row>
      </sheetData>
      <sheetData sheetId="8">
        <row r="4">
          <cell r="A4" t="str">
            <v>Id.</v>
          </cell>
        </row>
      </sheetData>
      <sheetData sheetId="9">
        <row r="4">
          <cell r="A4" t="str">
            <v>Id.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>
        <row r="4">
          <cell r="A4" t="str">
            <v>Id.</v>
          </cell>
        </row>
      </sheetData>
      <sheetData sheetId="32"/>
      <sheetData sheetId="33">
        <row r="4">
          <cell r="A4" t="str">
            <v>Id.</v>
          </cell>
        </row>
      </sheetData>
      <sheetData sheetId="34"/>
      <sheetData sheetId="35"/>
      <sheetData sheetId="36"/>
      <sheetData sheetId="37"/>
      <sheetData sheetId="38"/>
      <sheetData sheetId="39"/>
      <sheetData sheetId="40"/>
      <sheetData sheetId="41">
        <row r="4">
          <cell r="A4" t="str">
            <v>Id.</v>
          </cell>
        </row>
      </sheetData>
      <sheetData sheetId="42">
        <row r="5">
          <cell r="B5">
            <v>2</v>
          </cell>
        </row>
      </sheetData>
      <sheetData sheetId="43">
        <row r="4">
          <cell r="A4" t="str">
            <v>Id.</v>
          </cell>
        </row>
      </sheetData>
      <sheetData sheetId="44"/>
      <sheetData sheetId="45"/>
      <sheetData sheetId="46"/>
      <sheetData sheetId="47"/>
      <sheetData sheetId="48"/>
      <sheetData sheetId="49"/>
      <sheetData sheetId="50"/>
      <sheetData sheetId="51">
        <row r="4">
          <cell r="A4" t="str">
            <v>Id.</v>
          </cell>
        </row>
      </sheetData>
      <sheetData sheetId="52"/>
      <sheetData sheetId="53">
        <row r="4">
          <cell r="A4" t="str">
            <v>Id.</v>
          </cell>
        </row>
      </sheetData>
      <sheetData sheetId="54"/>
      <sheetData sheetId="55"/>
      <sheetData sheetId="56"/>
      <sheetData sheetId="57"/>
      <sheetData sheetId="58"/>
      <sheetData sheetId="59"/>
      <sheetData sheetId="60"/>
      <sheetData sheetId="61">
        <row r="4">
          <cell r="A4" t="str">
            <v>Id.</v>
          </cell>
        </row>
      </sheetData>
      <sheetData sheetId="62"/>
      <sheetData sheetId="63">
        <row r="4">
          <cell r="A4" t="str">
            <v>Id.</v>
          </cell>
        </row>
      </sheetData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>
        <row r="4">
          <cell r="A4" t="str">
            <v>Id.</v>
          </cell>
        </row>
      </sheetData>
      <sheetData sheetId="81"/>
      <sheetData sheetId="82">
        <row r="4">
          <cell r="A4" t="str">
            <v>Id.</v>
          </cell>
        </row>
      </sheetData>
      <sheetData sheetId="83"/>
      <sheetData sheetId="84"/>
      <sheetData sheetId="85"/>
      <sheetData sheetId="86"/>
      <sheetData sheetId="87"/>
      <sheetData sheetId="88"/>
      <sheetData sheetId="89"/>
      <sheetData sheetId="90">
        <row r="4">
          <cell r="A4" t="str">
            <v>Id.</v>
          </cell>
        </row>
      </sheetData>
      <sheetData sheetId="91"/>
      <sheetData sheetId="92">
        <row r="4">
          <cell r="A4" t="str">
            <v>Id.</v>
          </cell>
        </row>
      </sheetData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HORM_&amp;_MORT"/>
      <sheetName val="MUROS"/>
      <sheetName val="TERMINACION"/>
      <sheetName val="ANAL"/>
      <sheetName val="MEMO"/>
      <sheetName val="COF"/>
      <sheetName val="SEPA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PARA CASETA CLORO"/>
      <sheetName val="PRESUPUESTO 12.7.22"/>
      <sheetName val="PRESUPUESTO"/>
      <sheetName val="Mov. de Tierra"/>
      <sheetName val="ANALISIS"/>
    </sheetNames>
    <sheetDataSet>
      <sheetData sheetId="0"/>
      <sheetData sheetId="1"/>
      <sheetData sheetId="2"/>
      <sheetData sheetId="3">
        <row r="25">
          <cell r="D25">
            <v>175</v>
          </cell>
        </row>
        <row r="33">
          <cell r="D33">
            <v>175</v>
          </cell>
        </row>
        <row r="35">
          <cell r="G35">
            <v>246.75</v>
          </cell>
        </row>
        <row r="37">
          <cell r="J37">
            <v>212.8</v>
          </cell>
        </row>
        <row r="39">
          <cell r="J39">
            <v>40.74</v>
          </cell>
        </row>
        <row r="86">
          <cell r="G86">
            <v>59.5</v>
          </cell>
        </row>
        <row r="88">
          <cell r="J88">
            <v>52.73</v>
          </cell>
        </row>
        <row r="90">
          <cell r="J90">
            <v>8.1199999999999992</v>
          </cell>
        </row>
        <row r="134">
          <cell r="D134">
            <v>1600</v>
          </cell>
        </row>
        <row r="136">
          <cell r="G136">
            <v>1904</v>
          </cell>
          <cell r="J136">
            <v>144</v>
          </cell>
        </row>
        <row r="138">
          <cell r="J138">
            <v>1550.4</v>
          </cell>
        </row>
        <row r="140">
          <cell r="J140">
            <v>424.32</v>
          </cell>
        </row>
        <row r="151">
          <cell r="G151">
            <v>1664</v>
          </cell>
        </row>
        <row r="184">
          <cell r="D184">
            <v>597</v>
          </cell>
        </row>
        <row r="186">
          <cell r="G186">
            <v>710.43</v>
          </cell>
          <cell r="J186">
            <v>53.73</v>
          </cell>
        </row>
        <row r="188">
          <cell r="J188">
            <v>578.49</v>
          </cell>
        </row>
        <row r="190">
          <cell r="J190">
            <v>158.33000000000001</v>
          </cell>
        </row>
        <row r="201">
          <cell r="G201">
            <v>620.88</v>
          </cell>
        </row>
        <row r="235">
          <cell r="D235">
            <v>7970</v>
          </cell>
        </row>
        <row r="237">
          <cell r="G237">
            <v>9484.2999999999993</v>
          </cell>
          <cell r="J237">
            <v>717.3</v>
          </cell>
        </row>
        <row r="239">
          <cell r="J239">
            <v>7722.93</v>
          </cell>
        </row>
        <row r="241">
          <cell r="J241">
            <v>2113.64</v>
          </cell>
        </row>
        <row r="252">
          <cell r="G252">
            <v>8288.7999999999993</v>
          </cell>
        </row>
        <row r="271">
          <cell r="D271">
            <v>11389</v>
          </cell>
        </row>
        <row r="272">
          <cell r="D272">
            <v>2688</v>
          </cell>
        </row>
        <row r="273">
          <cell r="D273">
            <v>1669</v>
          </cell>
        </row>
        <row r="285">
          <cell r="D285">
            <v>15746</v>
          </cell>
        </row>
        <row r="287">
          <cell r="G287">
            <v>11651.55</v>
          </cell>
          <cell r="J287">
            <v>1118.9100000000001</v>
          </cell>
        </row>
        <row r="289">
          <cell r="J289">
            <v>9868.27</v>
          </cell>
        </row>
        <row r="291">
          <cell r="J291">
            <v>2139.94</v>
          </cell>
        </row>
        <row r="297">
          <cell r="G297">
            <v>11616.78</v>
          </cell>
        </row>
        <row r="298">
          <cell r="G298">
            <v>2741.76</v>
          </cell>
        </row>
        <row r="299">
          <cell r="G299">
            <v>1719.07</v>
          </cell>
        </row>
        <row r="334">
          <cell r="D334">
            <v>16894</v>
          </cell>
        </row>
        <row r="336">
          <cell r="G336">
            <v>13483.49</v>
          </cell>
          <cell r="J336">
            <v>1240.58</v>
          </cell>
        </row>
        <row r="338">
          <cell r="J338">
            <v>11400.12</v>
          </cell>
        </row>
        <row r="340">
          <cell r="J340">
            <v>2500.04</v>
          </cell>
        </row>
        <row r="346">
          <cell r="G346">
            <v>5374.38</v>
          </cell>
        </row>
        <row r="347">
          <cell r="G347">
            <v>5941.5</v>
          </cell>
        </row>
        <row r="348">
          <cell r="G348">
            <v>4995.5</v>
          </cell>
        </row>
        <row r="349">
          <cell r="G349">
            <v>978.5</v>
          </cell>
        </row>
        <row r="370">
          <cell r="D370">
            <v>10038</v>
          </cell>
        </row>
        <row r="371">
          <cell r="D371">
            <v>2847</v>
          </cell>
        </row>
        <row r="372">
          <cell r="D372">
            <v>3088</v>
          </cell>
        </row>
        <row r="384">
          <cell r="D384">
            <v>15973</v>
          </cell>
        </row>
        <row r="386">
          <cell r="G386">
            <v>12065.08</v>
          </cell>
          <cell r="J386">
            <v>1148.99</v>
          </cell>
        </row>
        <row r="388">
          <cell r="J388">
            <v>10209.01</v>
          </cell>
        </row>
        <row r="390">
          <cell r="J390">
            <v>2227.2800000000002</v>
          </cell>
        </row>
        <row r="396">
          <cell r="G396">
            <v>10238.76</v>
          </cell>
        </row>
        <row r="397">
          <cell r="G397">
            <v>2903.94</v>
          </cell>
        </row>
        <row r="398">
          <cell r="G398">
            <v>3180.64</v>
          </cell>
        </row>
        <row r="439">
          <cell r="D439">
            <v>6029</v>
          </cell>
        </row>
        <row r="440">
          <cell r="D440">
            <v>5258</v>
          </cell>
        </row>
        <row r="442">
          <cell r="D442">
            <v>717</v>
          </cell>
        </row>
        <row r="453">
          <cell r="D453">
            <v>12004</v>
          </cell>
        </row>
        <row r="455">
          <cell r="G455">
            <v>9084.49</v>
          </cell>
          <cell r="J455">
            <v>847.45</v>
          </cell>
        </row>
        <row r="457">
          <cell r="J457">
            <v>7709.26</v>
          </cell>
        </row>
        <row r="459">
          <cell r="J459">
            <v>1650.28</v>
          </cell>
        </row>
        <row r="465">
          <cell r="G465">
            <v>6149.58</v>
          </cell>
        </row>
        <row r="466">
          <cell r="G466">
            <v>5363.16</v>
          </cell>
        </row>
        <row r="468">
          <cell r="G468">
            <v>738.51</v>
          </cell>
        </row>
      </sheetData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VC"/>
      <sheetName val="POLIETILENO"/>
      <sheetName val="Analisis formato"/>
      <sheetName val="REGISTROS DE LADRILLOS Y H.A. "/>
      <sheetName val="ANCLAJES DE H.A."/>
      <sheetName val=" MOVIMIENTO DE TIERRA EQUIPO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NTAS"/>
      <sheetName val="TERMINACION DE SUPERFICIE"/>
      <sheetName val="ANALISIS"/>
      <sheetName val="Pisos marmol y Ceram.laticrete"/>
      <sheetName val="ANALISIS DE COSTOS"/>
      <sheetName val="REVESTIMIENTOS"/>
      <sheetName val="techos"/>
      <sheetName val="Sheet1"/>
      <sheetName val="PISO VIBRAZO GRIS"/>
      <sheetName val="GROUTING"/>
      <sheetName val="MORTEROS"/>
      <sheetName val="PISOS"/>
      <sheetName val="REFERENCIAS"/>
      <sheetName val="LISTADO INSUMOS DEL 2000"/>
      <sheetName val="HORMIGON ARMADO, ZAPATA"/>
      <sheetName val="PINTURA"/>
      <sheetName val="TECHO2"/>
      <sheetName val="ADOQUINES"/>
      <sheetName val="Presupuesto @ 1-10-02"/>
      <sheetName val="Mediciones @ 10-9-02"/>
      <sheetName val="Cotizaciones"/>
      <sheetName val="M.O. Plomería (2)"/>
      <sheetName val="Piezas Plomería (2)"/>
      <sheetName val="Mediciones"/>
      <sheetName val="Análisis Complementarios"/>
      <sheetName val="Bloques"/>
      <sheetName val="Otros"/>
      <sheetName val="Pisos &amp; Revestimientos"/>
      <sheetName val="Vigas"/>
      <sheetName val="Cuantía Acero"/>
      <sheetName val="Cotización Acero"/>
      <sheetName val="Cotizaciones Diversas"/>
      <sheetName val="M.O. Plomería"/>
      <sheetName val="Piezas Plomería"/>
      <sheetName val="Insumos"/>
      <sheetName val="M.O."/>
      <sheetName val="Ponderación"/>
      <sheetName val="Hoja Resumen"/>
      <sheetName val="Apto. #1202"/>
      <sheetName val="Apto. #1203"/>
      <sheetName val="Pisos Terraza Penthouse"/>
      <sheetName val="PV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29">
          <cell r="I29">
            <v>277.11900900900901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C.S."/>
      <sheetName val="PRESU"/>
      <sheetName val="ANALISIS "/>
      <sheetName val="analisis basicos"/>
      <sheetName val="Analisis Complementarios "/>
      <sheetName val="COLOCACION DE TUBERIA"/>
      <sheetName val="MOVIMIENTO DE TIERRA"/>
      <sheetName val=" MOVIMIENTO DE TIERRA EQUIPO"/>
      <sheetName val="ANCLAJES DE H.A."/>
      <sheetName val="REGISTROS DE LADRILLOS Y H.A. "/>
      <sheetName val="RECLAMACION 1."/>
      <sheetName val="ANALISIS CASETAS"/>
      <sheetName val="VERJA NUEVA"/>
    </sheetNames>
    <sheetDataSet>
      <sheetData sheetId="0" refreshError="1">
        <row r="9">
          <cell r="D9">
            <v>1500</v>
          </cell>
        </row>
        <row r="17">
          <cell r="D17">
            <v>35</v>
          </cell>
        </row>
        <row r="130">
          <cell r="D130">
            <v>45</v>
          </cell>
        </row>
        <row r="131">
          <cell r="D131">
            <v>20</v>
          </cell>
        </row>
        <row r="132">
          <cell r="D132">
            <v>35</v>
          </cell>
        </row>
        <row r="133">
          <cell r="D133">
            <v>1350</v>
          </cell>
        </row>
      </sheetData>
      <sheetData sheetId="1" refreshError="1">
        <row r="11">
          <cell r="B11">
            <v>1.4428531746653097</v>
          </cell>
        </row>
        <row r="247">
          <cell r="B247">
            <v>1.4428531746653097</v>
          </cell>
        </row>
        <row r="256">
          <cell r="B256">
            <v>13.707105159320442</v>
          </cell>
        </row>
        <row r="612">
          <cell r="B612">
            <v>220.75653572379238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B-10181-3(Rescision)"/>
      <sheetName val="CUB-10181-3(Rescision) (2)"/>
      <sheetName val="CUB-10181-3(Rescision) (3)"/>
      <sheetName val="ANALISIS 2009"/>
      <sheetName val="Módulo1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RNDIMTO"/>
      <sheetName val="M.O."/>
      <sheetName val="ANA"/>
      <sheetName val="RESU"/>
      <sheetName val="INDISE"/>
      <sheetName val="RECLAMACION 3"/>
      <sheetName val="INSU"/>
      <sheetName val="MO"/>
      <sheetName val="Ins 2"/>
      <sheetName val="INSUMOS"/>
      <sheetName val="Herram"/>
      <sheetName val="Hoja1"/>
      <sheetName val="Hoja2"/>
      <sheetName val="Hoja3"/>
      <sheetName val="Col.Amarre"/>
      <sheetName val="Escalera"/>
      <sheetName val="Muros"/>
      <sheetName val="Materiales"/>
      <sheetName val="HORM. Y MORTEROS."/>
      <sheetName val="SALARIOS"/>
      <sheetName val="Resumen Precio Equipos"/>
      <sheetName val="O.M. y Salarios"/>
    </sheetNames>
    <sheetDataSet>
      <sheetData sheetId="0">
        <row r="561">
          <cell r="D561">
            <v>36.01</v>
          </cell>
        </row>
      </sheetData>
      <sheetData sheetId="1" refreshError="1">
        <row r="561">
          <cell r="D561">
            <v>36.01</v>
          </cell>
        </row>
        <row r="563">
          <cell r="D563">
            <v>349440</v>
          </cell>
        </row>
        <row r="568">
          <cell r="D568">
            <v>448000</v>
          </cell>
        </row>
      </sheetData>
      <sheetData sheetId="2"/>
      <sheetData sheetId="3"/>
      <sheetData sheetId="4"/>
      <sheetData sheetId="5"/>
      <sheetData sheetId="6"/>
      <sheetData sheetId="7">
        <row r="568">
          <cell r="D568" t="str">
            <v>m3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DENDA"/>
      <sheetName val="CADRO EXPLICATIVO"/>
      <sheetName val="Módulo1"/>
      <sheetName val="INS"/>
      <sheetName val="Cornisa de 2.62 pie"/>
      <sheetName val="Cornisa de 2 pie"/>
      <sheetName val="Muros Interiores h=2.8 m "/>
      <sheetName val="MurosInt.h=2.8 m Plycem 2 lados"/>
      <sheetName val="MurosInt.h=2.8 m U C con plycem"/>
      <sheetName val="Plafond Sheetrock"/>
      <sheetName val="Analisis Unitarios"/>
      <sheetName val="CADRO_EXPLICATIVO"/>
      <sheetName val="Cornisa_de_2_62_pie"/>
      <sheetName val="Cornisa_de_2_pie"/>
      <sheetName val="Muros_Interiores_h=2_8_m_"/>
      <sheetName val="MurosInt_h=2_8_m_Plycem_2_lados"/>
      <sheetName val="MurosInt_h=2_8_m_U_C_con_plycem"/>
      <sheetName val="Plafond_Sheetrock"/>
      <sheetName val="Analisis_Unitarios"/>
      <sheetName val="CADRO_EXPLICATIVO1"/>
      <sheetName val="Cornisa_de_2_62_pie1"/>
      <sheetName val="Cornisa_de_2_pie1"/>
      <sheetName val="Muros_Interiores_h=2_8_m_1"/>
      <sheetName val="MurosInt_h=2_8_m_Plycem_2_lado1"/>
      <sheetName val="MurosInt_h=2_8_m_U_C_con_plyce1"/>
      <sheetName val="Plafond_Sheetrock1"/>
      <sheetName val="Analisis_Unitarios1"/>
      <sheetName val="CADRO_EXPLICATIVO2"/>
      <sheetName val="Cornisa_de_2_62_pie2"/>
      <sheetName val="Cornisa_de_2_pie2"/>
      <sheetName val="Muros_Interiores_h=2_8_m_2"/>
      <sheetName val="MurosInt_h=2_8_m_Plycem_2_lado2"/>
      <sheetName val="MurosInt_h=2_8_m_U_C_con_plyce2"/>
      <sheetName val="Plafond_Sheetrock2"/>
      <sheetName val="Analisis_Unitarios2"/>
      <sheetName val="CADRO_EXPLICATIVO3"/>
      <sheetName val="Cornisa_de_2_62_pie3"/>
      <sheetName val="Cornisa_de_2_pie3"/>
      <sheetName val="Muros_Interiores_h=2_8_m_3"/>
      <sheetName val="MurosInt_h=2_8_m_Plycem_2_lado3"/>
      <sheetName val="MurosInt_h=2_8_m_U_C_con_plyce3"/>
      <sheetName val="Plafond_Sheetrock3"/>
      <sheetName val="Analisis_Unitarios3"/>
      <sheetName val="CADRO_EXPLICATIVO4"/>
      <sheetName val="Cornisa_de_2_62_pie4"/>
      <sheetName val="Cornisa_de_2_pie4"/>
      <sheetName val="Muros_Interiores_h=2_8_m_4"/>
      <sheetName val="MurosInt_h=2_8_m_Plycem_2_lado4"/>
      <sheetName val="MurosInt_h=2_8_m_U_C_con_plyce4"/>
      <sheetName val="Plafond_Sheetrock4"/>
      <sheetName val="Analisis_Unitarios4"/>
      <sheetName val="CADRO_EXPLICATIVO5"/>
      <sheetName val="Cornisa_de_2_62_pie5"/>
      <sheetName val="Cornisa_de_2_pie5"/>
      <sheetName val="Muros_Interiores_h=2_8_m_5"/>
      <sheetName val="MurosInt_h=2_8_m_Plycem_2_lado5"/>
      <sheetName val="MurosInt_h=2_8_m_U_C_con_plyce5"/>
      <sheetName val="Plafond_Sheetrock5"/>
      <sheetName val="Analisis_Unitarios5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HORM_&amp;_MORT"/>
      <sheetName val="MUROS"/>
      <sheetName val="TERMINACION"/>
      <sheetName val="ANALISIS"/>
      <sheetName val="ADM"/>
      <sheetName val="PLAY1"/>
      <sheetName val="PLAY2"/>
      <sheetName val="NUEVAS PARTIDAS"/>
      <sheetName val="AUMENTO_VOL"/>
      <sheetName val="AUMENTO_PRECIOS"/>
      <sheetName val="RESUMEN"/>
      <sheetName val="ADDENDA"/>
      <sheetName val="Ana. blocks y termin."/>
      <sheetName val="Costos Mano de Obra"/>
      <sheetName val="Insumos materiales"/>
      <sheetName val="Ana. Horm mexc mort"/>
      <sheetName val="Ins"/>
      <sheetName val="Insumos"/>
      <sheetName val="Análisis"/>
      <sheetName val="Cabañas simple Tipo 2"/>
      <sheetName val="Cabañas simple Tipo 3"/>
      <sheetName val="Cabañas Vice Presidenciales"/>
      <sheetName val="Sheet1"/>
      <sheetName val="capilla"/>
      <sheetName val="ESTRUCT"/>
      <sheetName val="Analisis Unit. "/>
      <sheetName val="Cargas Sociales"/>
      <sheetName val="NUEVAS_PARTIDAS"/>
      <sheetName val="Ana__blocks_y_termin_"/>
      <sheetName val="Costos_Mano_de_Obra"/>
      <sheetName val="Insumos_materiales"/>
      <sheetName val="Ana__Horm_mexc_mort"/>
      <sheetName val="Cabañas_simple_Tipo_2"/>
      <sheetName val="Cabañas_simple_Tipo_3"/>
      <sheetName val="Cabañas_Vice_Presidenciales"/>
      <sheetName val="NUEVAS_PARTIDAS1"/>
      <sheetName val="Ana__blocks_y_termin_1"/>
      <sheetName val="Costos_Mano_de_Obra1"/>
      <sheetName val="Insumos_materiales1"/>
      <sheetName val="Ana__Horm_mexc_mort1"/>
      <sheetName val="Cabañas_simple_Tipo_21"/>
      <sheetName val="Cabañas_simple_Tipo_31"/>
      <sheetName val="Cabañas_Vice_Presidenciales1"/>
      <sheetName val="NUEVAS_PARTIDAS2"/>
      <sheetName val="Ana__blocks_y_termin_2"/>
      <sheetName val="Costos_Mano_de_Obra2"/>
      <sheetName val="Insumos_materiales2"/>
      <sheetName val="Ana__Horm_mexc_mort2"/>
      <sheetName val="Cabañas_simple_Tipo_22"/>
      <sheetName val="Cabañas_simple_Tipo_32"/>
      <sheetName val="Cabañas_Vice_Presidenciales2"/>
      <sheetName val="NUEVAS_PARTIDAS3"/>
      <sheetName val="Ana__blocks_y_termin_3"/>
      <sheetName val="Costos_Mano_de_Obra3"/>
      <sheetName val="Insumos_materiales3"/>
      <sheetName val="Ana__Horm_mexc_mort3"/>
      <sheetName val="Cabañas_simple_Tipo_23"/>
      <sheetName val="Cabañas_simple_Tipo_33"/>
      <sheetName val="Cabañas_Vice_Presidenciales3"/>
      <sheetName val="A-BASICOS"/>
      <sheetName val="Mat"/>
      <sheetName val="Pu-Sanit."/>
      <sheetName val="Partidas def."/>
      <sheetName val="Mem de Calculo"/>
      <sheetName val="ANALISIS  DE PARTIDAS"/>
      <sheetName val="Contratista"/>
      <sheetName val="Contratista 2"/>
      <sheetName val="NUEVAS_PARTIDAS4"/>
      <sheetName val="Ana__blocks_y_termin_4"/>
      <sheetName val="Costos_Mano_de_Obra4"/>
      <sheetName val="Insumos_materiales4"/>
      <sheetName val="Ana__Horm_mexc_mort4"/>
      <sheetName val="Cabañas_simple_Tipo_24"/>
      <sheetName val="Cabañas_simple_Tipo_34"/>
      <sheetName val="Cabañas_Vice_Presidenciales4"/>
      <sheetName val="NUEVAS_PARTIDAS5"/>
      <sheetName val="Ana__blocks_y_termin_5"/>
      <sheetName val="Costos_Mano_de_Obra5"/>
      <sheetName val="Insumos_materiales5"/>
      <sheetName val="Ana__Horm_mexc_mort5"/>
      <sheetName val="Cabañas_simple_Tipo_25"/>
      <sheetName val="Cabañas_simple_Tipo_35"/>
      <sheetName val="Cabañas_Vice_Presidenciales5"/>
    </sheetNames>
    <sheetDataSet>
      <sheetData sheetId="0" refreshError="1">
        <row r="13">
          <cell r="B13">
            <v>115</v>
          </cell>
        </row>
        <row r="41">
          <cell r="B41">
            <v>9800</v>
          </cell>
        </row>
        <row r="42">
          <cell r="B42">
            <v>1410</v>
          </cell>
        </row>
        <row r="90">
          <cell r="B90">
            <v>165</v>
          </cell>
        </row>
        <row r="91">
          <cell r="B91">
            <v>2000</v>
          </cell>
        </row>
        <row r="103">
          <cell r="B103">
            <v>34.426229508196727</v>
          </cell>
        </row>
        <row r="104">
          <cell r="B104">
            <v>7</v>
          </cell>
        </row>
      </sheetData>
      <sheetData sheetId="1" refreshError="1">
        <row r="11">
          <cell r="B11">
            <v>1140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 refreshError="1"/>
      <sheetData sheetId="62"/>
      <sheetData sheetId="63" refreshError="1"/>
      <sheetData sheetId="64">
        <row r="11">
          <cell r="B11">
            <v>0</v>
          </cell>
        </row>
      </sheetData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  <sheetName val="presupuesto"/>
      <sheetName val="analisis basicos"/>
      <sheetName val="ANALISIS "/>
      <sheetName val="COLOCACION DE TUBERIA"/>
      <sheetName val="C.D.C., C.Op. y C.G."/>
      <sheetName val="Malla Ciclónica y Muros Blo "/>
      <sheetName val="Hoja1"/>
      <sheetName val="Hoja2"/>
      <sheetName val="Hoja3"/>
      <sheetName val="RECLAMACION 3"/>
      <sheetName val="via"/>
      <sheetName val="GONZALO"/>
      <sheetName val="MATERIALES LISTADO"/>
      <sheetName val="Insumos"/>
      <sheetName val="Análisis"/>
      <sheetName val="INS"/>
      <sheetName val="M_O_"/>
      <sheetName val="Analisis_(2)"/>
      <sheetName val="analisis_basicos"/>
      <sheetName val="ANALISIS_"/>
      <sheetName val="COLOCACION_DE_TUBERIA"/>
      <sheetName val="C_D_C_,_C_Op__y_C_G_"/>
      <sheetName val="Malla_Ciclónica_y_Muros_Blo_"/>
      <sheetName val="RECLAMACION_3"/>
      <sheetName val="MATERIALES_LISTADO"/>
      <sheetName val="M_O_1"/>
      <sheetName val="Analisis_(2)1"/>
      <sheetName val="analisis_basicos1"/>
      <sheetName val="ANALISIS_1"/>
      <sheetName val="COLOCACION_DE_TUBERIA1"/>
      <sheetName val="C_D_C_,_C_Op__y_C_G_1"/>
      <sheetName val="Malla_Ciclónica_y_Muros_Blo_1"/>
      <sheetName val="RECLAMACION_31"/>
      <sheetName val="MATERIALES_LISTADO1"/>
      <sheetName val="M_O_2"/>
      <sheetName val="Analisis_(2)2"/>
      <sheetName val="analisis_basicos2"/>
      <sheetName val="ANALISIS_2"/>
      <sheetName val="COLOCACION_DE_TUBERIA2"/>
      <sheetName val="C_D_C_,_C_Op__y_C_G_2"/>
      <sheetName val="Malla_Ciclónica_y_Muros_Blo_2"/>
      <sheetName val="RECLAMACION_32"/>
      <sheetName val="MATERIALES_LISTADO2"/>
      <sheetName val="M_O_3"/>
      <sheetName val="Analisis_(2)3"/>
      <sheetName val="analisis_basicos3"/>
      <sheetName val="ANALISIS_3"/>
      <sheetName val="COLOCACION_DE_TUBERIA3"/>
      <sheetName val="C_D_C_,_C_Op__y_C_G_3"/>
      <sheetName val="Malla_Ciclónica_y_Muros_Blo_3"/>
      <sheetName val="RECLAMACION_33"/>
      <sheetName val="MATERIALES_LISTADO3"/>
      <sheetName val="MATERIALES"/>
      <sheetName val="OBRAMANO"/>
      <sheetName val="EQUIPOS"/>
      <sheetName val="M_O_4"/>
      <sheetName val="Analisis_(2)4"/>
      <sheetName val="analisis_basicos4"/>
      <sheetName val="ANALISIS_4"/>
      <sheetName val="COLOCACION_DE_TUBERIA4"/>
      <sheetName val="C_D_C_,_C_Op__y_C_G_4"/>
      <sheetName val="Malla_Ciclónica_y_Muros_Blo_4"/>
      <sheetName val="RECLAMACION_34"/>
      <sheetName val="MATERIALES_LISTADO4"/>
      <sheetName val="M_O_5"/>
      <sheetName val="Analisis_(2)5"/>
      <sheetName val="analisis_basicos5"/>
      <sheetName val="ANALISIS_5"/>
      <sheetName val="COLOCACION_DE_TUBERIA5"/>
      <sheetName val="C_D_C_,_C_Op__y_C_G_5"/>
      <sheetName val="Malla_Ciclónica_y_Muros_Blo_5"/>
      <sheetName val="RECLAMACION_35"/>
      <sheetName val="MATERIALES_LISTADO5"/>
      <sheetName val="INSU"/>
      <sheetName val="MO"/>
      <sheetName val="Mat"/>
      <sheetName val="anal term"/>
      <sheetName val="Jornal"/>
      <sheetName val="Sheet4"/>
      <sheetName val="Sheet5"/>
      <sheetName val="caseta de planta"/>
    </sheetNames>
    <sheetDataSet>
      <sheetData sheetId="0" refreshError="1">
        <row r="9">
          <cell r="C9">
            <v>1525</v>
          </cell>
        </row>
      </sheetData>
      <sheetData sheetId="1" refreshError="1"/>
      <sheetData sheetId="2" refreshError="1"/>
      <sheetData sheetId="3" refreshError="1"/>
      <sheetData sheetId="4">
        <row r="9">
          <cell r="C9">
            <v>1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9">
          <cell r="C9">
            <v>1</v>
          </cell>
        </row>
      </sheetData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>
        <row r="9">
          <cell r="C9">
            <v>1525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>
        <row r="9">
          <cell r="C9">
            <v>1525</v>
          </cell>
        </row>
      </sheetData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 refreshError="1"/>
      <sheetData sheetId="57" refreshError="1"/>
      <sheetData sheetId="58" refreshError="1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 refreshError="1"/>
      <sheetData sheetId="78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H921"/>
  <sheetViews>
    <sheetView showGridLines="0" showZeros="0" tabSelected="1" view="pageBreakPreview" zoomScaleNormal="160" zoomScaleSheetLayoutView="100" workbookViewId="0">
      <selection activeCell="C705" sqref="C705"/>
    </sheetView>
  </sheetViews>
  <sheetFormatPr baseColWidth="10" defaultColWidth="11.42578125" defaultRowHeight="14.25" x14ac:dyDescent="0.2"/>
  <cols>
    <col min="1" max="1" width="11" style="4" customWidth="1"/>
    <col min="2" max="2" width="61.85546875" style="4" customWidth="1"/>
    <col min="3" max="3" width="10.5703125" style="28" customWidth="1"/>
    <col min="4" max="4" width="9.28515625" style="4" customWidth="1"/>
    <col min="5" max="5" width="15.7109375" style="28" customWidth="1"/>
    <col min="6" max="6" width="15.7109375" style="4" customWidth="1"/>
    <col min="7" max="7" width="15.85546875" style="4" customWidth="1"/>
    <col min="8" max="8" width="20.140625" style="4" customWidth="1"/>
    <col min="9" max="9" width="13.28515625" style="4" bestFit="1" customWidth="1"/>
    <col min="10" max="10" width="14.28515625" style="4" bestFit="1" customWidth="1"/>
    <col min="11" max="12" width="11.7109375" style="4" bestFit="1" customWidth="1"/>
    <col min="13" max="13" width="11.42578125" style="4"/>
    <col min="14" max="14" width="11.7109375" style="4" bestFit="1" customWidth="1"/>
    <col min="15" max="232" width="11.42578125" style="4"/>
    <col min="233" max="233" width="11.7109375" style="4" bestFit="1" customWidth="1"/>
    <col min="234" max="16384" width="11.42578125" style="4"/>
  </cols>
  <sheetData>
    <row r="1" spans="1:10" ht="14.45" customHeight="1" x14ac:dyDescent="0.2">
      <c r="A1" s="251" t="s">
        <v>115</v>
      </c>
      <c r="B1" s="305" t="s">
        <v>497</v>
      </c>
      <c r="C1" s="306"/>
      <c r="D1" s="306"/>
      <c r="E1" s="306"/>
      <c r="F1" s="306"/>
      <c r="G1" s="10"/>
    </row>
    <row r="2" spans="1:10" s="13" customFormat="1" ht="18.75" customHeight="1" x14ac:dyDescent="0.2">
      <c r="A2" s="11" t="s">
        <v>278</v>
      </c>
      <c r="B2" s="12"/>
      <c r="D2" s="14" t="s">
        <v>279</v>
      </c>
      <c r="E2" s="15"/>
      <c r="F2" s="11"/>
      <c r="G2" s="11"/>
    </row>
    <row r="3" spans="1:10" ht="13.5" customHeight="1" x14ac:dyDescent="0.2">
      <c r="A3" s="16" t="s">
        <v>114</v>
      </c>
      <c r="B3" s="17" t="s">
        <v>113</v>
      </c>
      <c r="C3" s="18" t="s">
        <v>112</v>
      </c>
      <c r="D3" s="18" t="s">
        <v>111</v>
      </c>
      <c r="E3" s="19" t="s">
        <v>110</v>
      </c>
      <c r="F3" s="18" t="s">
        <v>109</v>
      </c>
      <c r="G3" s="20"/>
    </row>
    <row r="4" spans="1:10" ht="13.5" customHeight="1" x14ac:dyDescent="0.2">
      <c r="A4" s="5"/>
      <c r="B4" s="6"/>
      <c r="C4" s="7"/>
      <c r="D4" s="8"/>
      <c r="E4" s="9"/>
      <c r="F4" s="8"/>
      <c r="G4" s="8"/>
    </row>
    <row r="5" spans="1:10" s="6" customFormat="1" ht="15" x14ac:dyDescent="0.2">
      <c r="A5" s="21" t="s">
        <v>108</v>
      </c>
      <c r="B5" s="22" t="s">
        <v>107</v>
      </c>
      <c r="C5" s="23"/>
      <c r="D5" s="24"/>
      <c r="E5" s="25"/>
      <c r="F5" s="25"/>
      <c r="G5" s="20"/>
    </row>
    <row r="6" spans="1:10" s="182" customFormat="1" ht="15" x14ac:dyDescent="0.2">
      <c r="A6" s="29" t="s">
        <v>106</v>
      </c>
      <c r="B6" s="175" t="s">
        <v>290</v>
      </c>
      <c r="C6" s="176"/>
      <c r="D6" s="177"/>
      <c r="E6" s="178"/>
      <c r="F6" s="179"/>
      <c r="G6" s="180"/>
      <c r="H6" s="181"/>
      <c r="J6" s="183"/>
    </row>
    <row r="7" spans="1:10" s="182" customFormat="1" ht="15" x14ac:dyDescent="0.2">
      <c r="A7" s="174"/>
      <c r="B7" s="175"/>
      <c r="C7" s="176"/>
      <c r="D7" s="177"/>
      <c r="E7" s="178"/>
      <c r="F7" s="179"/>
      <c r="G7" s="180"/>
      <c r="H7" s="181"/>
      <c r="J7" s="183"/>
    </row>
    <row r="8" spans="1:10" s="182" customFormat="1" ht="15" x14ac:dyDescent="0.2">
      <c r="A8" s="184">
        <v>1</v>
      </c>
      <c r="B8" s="175" t="s">
        <v>118</v>
      </c>
      <c r="C8" s="185">
        <v>3</v>
      </c>
      <c r="D8" s="186" t="s">
        <v>291</v>
      </c>
      <c r="E8" s="187"/>
      <c r="F8" s="188">
        <f t="shared" ref="F8:F71" si="0">ROUND(C8*E8,2)</f>
        <v>0</v>
      </c>
      <c r="G8" s="189"/>
      <c r="H8" s="181"/>
      <c r="J8" s="183"/>
    </row>
    <row r="9" spans="1:10" s="182" customFormat="1" ht="15" x14ac:dyDescent="0.2">
      <c r="A9" s="184"/>
      <c r="B9" s="175"/>
      <c r="C9" s="185"/>
      <c r="D9" s="186"/>
      <c r="E9" s="187"/>
      <c r="F9" s="188">
        <f t="shared" si="0"/>
        <v>0</v>
      </c>
      <c r="G9" s="189"/>
      <c r="H9" s="181"/>
      <c r="J9" s="183"/>
    </row>
    <row r="10" spans="1:10" s="182" customFormat="1" ht="15" x14ac:dyDescent="0.2">
      <c r="A10" s="184">
        <v>2</v>
      </c>
      <c r="B10" s="175" t="s">
        <v>292</v>
      </c>
      <c r="C10" s="185"/>
      <c r="D10" s="186"/>
      <c r="E10" s="187"/>
      <c r="F10" s="188">
        <f t="shared" si="0"/>
        <v>0</v>
      </c>
      <c r="G10" s="189"/>
      <c r="H10" s="181"/>
      <c r="J10" s="183"/>
    </row>
    <row r="11" spans="1:10" s="182" customFormat="1" x14ac:dyDescent="0.2">
      <c r="A11" s="190">
        <f t="shared" ref="A11:A15" si="1">A10+0.1</f>
        <v>2.1</v>
      </c>
      <c r="B11" s="191" t="s">
        <v>476</v>
      </c>
      <c r="C11" s="185">
        <v>186</v>
      </c>
      <c r="D11" s="186" t="s">
        <v>40</v>
      </c>
      <c r="E11" s="187"/>
      <c r="F11" s="188">
        <f t="shared" si="0"/>
        <v>0</v>
      </c>
      <c r="G11" s="189"/>
      <c r="H11" s="181"/>
      <c r="J11" s="183"/>
    </row>
    <row r="12" spans="1:10" s="182" customFormat="1" ht="28.5" x14ac:dyDescent="0.2">
      <c r="A12" s="190">
        <f t="shared" si="1"/>
        <v>2.2000000000000002</v>
      </c>
      <c r="B12" s="191" t="s">
        <v>294</v>
      </c>
      <c r="C12" s="185">
        <v>62.64</v>
      </c>
      <c r="D12" s="186" t="s">
        <v>40</v>
      </c>
      <c r="E12" s="187"/>
      <c r="F12" s="188">
        <f t="shared" si="0"/>
        <v>0</v>
      </c>
      <c r="G12" s="189"/>
      <c r="H12" s="181"/>
      <c r="J12" s="183"/>
    </row>
    <row r="13" spans="1:10" s="182" customFormat="1" x14ac:dyDescent="0.2">
      <c r="A13" s="190">
        <f t="shared" si="1"/>
        <v>2.3000000000000003</v>
      </c>
      <c r="B13" s="191" t="s">
        <v>295</v>
      </c>
      <c r="C13" s="185">
        <v>59.51</v>
      </c>
      <c r="D13" s="186" t="s">
        <v>40</v>
      </c>
      <c r="E13" s="187"/>
      <c r="F13" s="188">
        <f t="shared" si="0"/>
        <v>0</v>
      </c>
      <c r="G13" s="189"/>
      <c r="H13" s="181"/>
      <c r="J13" s="183"/>
    </row>
    <row r="14" spans="1:10" s="182" customFormat="1" x14ac:dyDescent="0.2">
      <c r="A14" s="190">
        <f t="shared" si="1"/>
        <v>2.4000000000000004</v>
      </c>
      <c r="B14" s="191" t="s">
        <v>296</v>
      </c>
      <c r="C14" s="185">
        <v>41.63</v>
      </c>
      <c r="D14" s="186" t="s">
        <v>40</v>
      </c>
      <c r="E14" s="187"/>
      <c r="F14" s="188">
        <f>ROUND(C14*E14,2)</f>
        <v>0</v>
      </c>
      <c r="G14" s="189"/>
      <c r="H14" s="181"/>
      <c r="J14" s="183"/>
    </row>
    <row r="15" spans="1:10" s="182" customFormat="1" x14ac:dyDescent="0.2">
      <c r="A15" s="190">
        <f t="shared" si="1"/>
        <v>2.5000000000000004</v>
      </c>
      <c r="B15" s="191" t="s">
        <v>297</v>
      </c>
      <c r="C15" s="185">
        <v>73.97</v>
      </c>
      <c r="D15" s="186" t="s">
        <v>40</v>
      </c>
      <c r="E15" s="187"/>
      <c r="F15" s="188">
        <f>ROUND(C15*E15,2)</f>
        <v>0</v>
      </c>
      <c r="G15" s="189"/>
      <c r="H15" s="181"/>
      <c r="J15" s="183"/>
    </row>
    <row r="16" spans="1:10" s="182" customFormat="1" x14ac:dyDescent="0.2">
      <c r="A16" s="190"/>
      <c r="B16" s="192"/>
      <c r="C16" s="185"/>
      <c r="D16" s="186"/>
      <c r="E16" s="187"/>
      <c r="F16" s="188">
        <f t="shared" si="0"/>
        <v>0</v>
      </c>
      <c r="G16" s="189"/>
      <c r="H16" s="181"/>
      <c r="J16" s="183"/>
    </row>
    <row r="17" spans="1:10" s="182" customFormat="1" ht="15" x14ac:dyDescent="0.2">
      <c r="A17" s="184">
        <v>3</v>
      </c>
      <c r="B17" s="175" t="s">
        <v>298</v>
      </c>
      <c r="C17" s="185"/>
      <c r="D17" s="186"/>
      <c r="E17" s="187"/>
      <c r="F17" s="188">
        <f t="shared" si="0"/>
        <v>0</v>
      </c>
      <c r="G17" s="189"/>
      <c r="H17" s="181"/>
      <c r="J17" s="183"/>
    </row>
    <row r="18" spans="1:10" s="182" customFormat="1" x14ac:dyDescent="0.2">
      <c r="A18" s="190">
        <f>A17+0.1</f>
        <v>3.1</v>
      </c>
      <c r="B18" s="191" t="s">
        <v>299</v>
      </c>
      <c r="C18" s="185">
        <v>17.63</v>
      </c>
      <c r="D18" s="186" t="s">
        <v>40</v>
      </c>
      <c r="E18" s="187"/>
      <c r="F18" s="188">
        <f t="shared" si="0"/>
        <v>0</v>
      </c>
      <c r="G18" s="189"/>
      <c r="H18" s="181"/>
      <c r="J18" s="183"/>
    </row>
    <row r="19" spans="1:10" s="182" customFormat="1" x14ac:dyDescent="0.2">
      <c r="A19" s="190">
        <f t="shared" ref="A19:A26" si="2">A18+0.1</f>
        <v>3.2</v>
      </c>
      <c r="B19" s="191" t="s">
        <v>300</v>
      </c>
      <c r="C19" s="185">
        <v>2.37</v>
      </c>
      <c r="D19" s="186" t="s">
        <v>40</v>
      </c>
      <c r="E19" s="187"/>
      <c r="F19" s="188">
        <f t="shared" si="0"/>
        <v>0</v>
      </c>
      <c r="G19" s="189"/>
      <c r="H19" s="181"/>
      <c r="J19" s="183"/>
    </row>
    <row r="20" spans="1:10" s="182" customFormat="1" x14ac:dyDescent="0.2">
      <c r="A20" s="190">
        <f t="shared" si="2"/>
        <v>3.3000000000000003</v>
      </c>
      <c r="B20" s="191" t="s">
        <v>301</v>
      </c>
      <c r="C20" s="185">
        <v>1.65</v>
      </c>
      <c r="D20" s="186" t="s">
        <v>40</v>
      </c>
      <c r="E20" s="187"/>
      <c r="F20" s="188">
        <f t="shared" si="0"/>
        <v>0</v>
      </c>
      <c r="G20" s="189"/>
      <c r="H20" s="181"/>
      <c r="J20" s="183"/>
    </row>
    <row r="21" spans="1:10" s="182" customFormat="1" x14ac:dyDescent="0.2">
      <c r="A21" s="190">
        <f t="shared" si="2"/>
        <v>3.4000000000000004</v>
      </c>
      <c r="B21" s="191" t="s">
        <v>302</v>
      </c>
      <c r="C21" s="185">
        <v>44.9</v>
      </c>
      <c r="D21" s="186" t="s">
        <v>40</v>
      </c>
      <c r="E21" s="187"/>
      <c r="F21" s="188">
        <f t="shared" si="0"/>
        <v>0</v>
      </c>
      <c r="G21" s="189"/>
      <c r="H21" s="181"/>
      <c r="J21" s="183"/>
    </row>
    <row r="22" spans="1:10" s="182" customFormat="1" x14ac:dyDescent="0.2">
      <c r="A22" s="190">
        <f t="shared" si="2"/>
        <v>3.5000000000000004</v>
      </c>
      <c r="B22" s="191" t="s">
        <v>303</v>
      </c>
      <c r="C22" s="185">
        <v>4.57</v>
      </c>
      <c r="D22" s="186" t="s">
        <v>40</v>
      </c>
      <c r="E22" s="187"/>
      <c r="F22" s="188">
        <f t="shared" si="0"/>
        <v>0</v>
      </c>
      <c r="G22" s="189"/>
      <c r="H22" s="181"/>
      <c r="J22" s="183"/>
    </row>
    <row r="23" spans="1:10" s="182" customFormat="1" x14ac:dyDescent="0.2">
      <c r="A23" s="190">
        <f t="shared" si="2"/>
        <v>3.6000000000000005</v>
      </c>
      <c r="B23" s="191" t="s">
        <v>304</v>
      </c>
      <c r="C23" s="185">
        <v>1.33</v>
      </c>
      <c r="D23" s="186" t="s">
        <v>40</v>
      </c>
      <c r="E23" s="187"/>
      <c r="F23" s="188">
        <f t="shared" si="0"/>
        <v>0</v>
      </c>
      <c r="G23" s="189"/>
      <c r="H23" s="181"/>
      <c r="J23" s="183"/>
    </row>
    <row r="24" spans="1:10" s="182" customFormat="1" x14ac:dyDescent="0.2">
      <c r="A24" s="190">
        <f t="shared" si="2"/>
        <v>3.7000000000000006</v>
      </c>
      <c r="B24" s="191" t="s">
        <v>305</v>
      </c>
      <c r="C24" s="185">
        <v>13.76</v>
      </c>
      <c r="D24" s="186" t="s">
        <v>40</v>
      </c>
      <c r="E24" s="187"/>
      <c r="F24" s="188">
        <f t="shared" si="0"/>
        <v>0</v>
      </c>
      <c r="G24" s="189"/>
      <c r="H24" s="181"/>
      <c r="J24" s="183"/>
    </row>
    <row r="25" spans="1:10" s="182" customFormat="1" x14ac:dyDescent="0.2">
      <c r="A25" s="190">
        <f t="shared" si="2"/>
        <v>3.8000000000000007</v>
      </c>
      <c r="B25" s="191" t="s">
        <v>306</v>
      </c>
      <c r="C25" s="185">
        <v>0.84</v>
      </c>
      <c r="D25" s="186" t="s">
        <v>40</v>
      </c>
      <c r="E25" s="187"/>
      <c r="F25" s="188">
        <f t="shared" si="0"/>
        <v>0</v>
      </c>
      <c r="G25" s="189"/>
      <c r="H25" s="181"/>
      <c r="J25" s="183"/>
    </row>
    <row r="26" spans="1:10" s="182" customFormat="1" x14ac:dyDescent="0.2">
      <c r="A26" s="190">
        <f t="shared" si="2"/>
        <v>3.9000000000000008</v>
      </c>
      <c r="B26" s="191" t="s">
        <v>307</v>
      </c>
      <c r="C26" s="185">
        <v>2.64</v>
      </c>
      <c r="D26" s="186" t="s">
        <v>40</v>
      </c>
      <c r="E26" s="187"/>
      <c r="F26" s="188">
        <f t="shared" si="0"/>
        <v>0</v>
      </c>
      <c r="G26" s="189"/>
      <c r="H26" s="181"/>
      <c r="J26" s="183"/>
    </row>
    <row r="27" spans="1:10" s="182" customFormat="1" x14ac:dyDescent="0.2">
      <c r="A27" s="193">
        <v>3.1</v>
      </c>
      <c r="B27" s="191" t="s">
        <v>308</v>
      </c>
      <c r="C27" s="185">
        <v>0.38</v>
      </c>
      <c r="D27" s="186" t="s">
        <v>40</v>
      </c>
      <c r="E27" s="187"/>
      <c r="F27" s="188">
        <f t="shared" si="0"/>
        <v>0</v>
      </c>
      <c r="G27" s="189"/>
      <c r="H27" s="181"/>
      <c r="J27" s="183"/>
    </row>
    <row r="28" spans="1:10" s="182" customFormat="1" x14ac:dyDescent="0.2">
      <c r="A28" s="190"/>
      <c r="B28" s="192"/>
      <c r="C28" s="185"/>
      <c r="D28" s="186"/>
      <c r="E28" s="187"/>
      <c r="F28" s="188">
        <f t="shared" si="0"/>
        <v>0</v>
      </c>
      <c r="G28" s="189"/>
      <c r="H28" s="181"/>
      <c r="J28" s="183"/>
    </row>
    <row r="29" spans="1:10" s="182" customFormat="1" ht="15" x14ac:dyDescent="0.2">
      <c r="A29" s="184">
        <v>4</v>
      </c>
      <c r="B29" s="175" t="s">
        <v>133</v>
      </c>
      <c r="C29" s="185"/>
      <c r="D29" s="186"/>
      <c r="E29" s="187"/>
      <c r="F29" s="188">
        <f t="shared" si="0"/>
        <v>0</v>
      </c>
      <c r="G29" s="189"/>
      <c r="H29" s="181"/>
      <c r="J29" s="183"/>
    </row>
    <row r="30" spans="1:10" s="182" customFormat="1" x14ac:dyDescent="0.2">
      <c r="A30" s="190">
        <f t="shared" ref="A30:A35" si="3">A29+0.1</f>
        <v>4.0999999999999996</v>
      </c>
      <c r="B30" s="191" t="s">
        <v>309</v>
      </c>
      <c r="C30" s="185">
        <v>271.2</v>
      </c>
      <c r="D30" s="194" t="s">
        <v>23</v>
      </c>
      <c r="E30" s="187"/>
      <c r="F30" s="188">
        <f t="shared" si="0"/>
        <v>0</v>
      </c>
      <c r="G30" s="189"/>
      <c r="H30" s="181"/>
      <c r="J30" s="183"/>
    </row>
    <row r="31" spans="1:10" s="182" customFormat="1" x14ac:dyDescent="0.2">
      <c r="A31" s="190">
        <f t="shared" si="3"/>
        <v>4.1999999999999993</v>
      </c>
      <c r="B31" s="191" t="s">
        <v>256</v>
      </c>
      <c r="C31" s="185">
        <v>121.44</v>
      </c>
      <c r="D31" s="194" t="s">
        <v>23</v>
      </c>
      <c r="E31" s="25"/>
      <c r="F31" s="188">
        <f t="shared" si="0"/>
        <v>0</v>
      </c>
      <c r="G31" s="189"/>
      <c r="H31" s="181"/>
      <c r="J31" s="183"/>
    </row>
    <row r="32" spans="1:10" s="182" customFormat="1" x14ac:dyDescent="0.2">
      <c r="A32" s="190">
        <f t="shared" si="3"/>
        <v>4.2999999999999989</v>
      </c>
      <c r="B32" s="191" t="s">
        <v>310</v>
      </c>
      <c r="C32" s="185">
        <v>52.44</v>
      </c>
      <c r="D32" s="194" t="s">
        <v>23</v>
      </c>
      <c r="E32" s="25"/>
      <c r="F32" s="188">
        <f t="shared" si="0"/>
        <v>0</v>
      </c>
      <c r="G32" s="189"/>
      <c r="H32" s="181"/>
      <c r="J32" s="183"/>
    </row>
    <row r="33" spans="1:10" s="182" customFormat="1" x14ac:dyDescent="0.2">
      <c r="A33" s="190">
        <f t="shared" si="3"/>
        <v>4.3999999999999986</v>
      </c>
      <c r="B33" s="191" t="s">
        <v>258</v>
      </c>
      <c r="C33" s="185">
        <v>91.72</v>
      </c>
      <c r="D33" s="194" t="s">
        <v>23</v>
      </c>
      <c r="E33" s="187"/>
      <c r="F33" s="188">
        <f t="shared" si="0"/>
        <v>0</v>
      </c>
      <c r="G33" s="189"/>
      <c r="H33" s="181"/>
      <c r="J33" s="183"/>
    </row>
    <row r="34" spans="1:10" s="182" customFormat="1" x14ac:dyDescent="0.2">
      <c r="A34" s="190">
        <f t="shared" si="3"/>
        <v>4.4999999999999982</v>
      </c>
      <c r="B34" s="191" t="s">
        <v>225</v>
      </c>
      <c r="C34" s="185">
        <v>51.6</v>
      </c>
      <c r="D34" s="186" t="s">
        <v>311</v>
      </c>
      <c r="E34" s="187"/>
      <c r="F34" s="188">
        <f t="shared" si="0"/>
        <v>0</v>
      </c>
      <c r="G34" s="189"/>
      <c r="H34" s="181"/>
      <c r="J34" s="183"/>
    </row>
    <row r="35" spans="1:10" s="182" customFormat="1" x14ac:dyDescent="0.2">
      <c r="A35" s="190">
        <f t="shared" si="3"/>
        <v>4.5999999999999979</v>
      </c>
      <c r="B35" s="191" t="s">
        <v>312</v>
      </c>
      <c r="C35" s="185">
        <v>41.65</v>
      </c>
      <c r="D35" s="186" t="s">
        <v>311</v>
      </c>
      <c r="E35" s="187"/>
      <c r="F35" s="188">
        <f t="shared" si="0"/>
        <v>0</v>
      </c>
      <c r="G35" s="189"/>
      <c r="H35" s="181"/>
      <c r="J35" s="183"/>
    </row>
    <row r="36" spans="1:10" s="182" customFormat="1" x14ac:dyDescent="0.2">
      <c r="A36" s="190"/>
      <c r="B36" s="192"/>
      <c r="C36" s="185"/>
      <c r="D36" s="186"/>
      <c r="E36" s="187"/>
      <c r="F36" s="188">
        <f t="shared" si="0"/>
        <v>0</v>
      </c>
      <c r="G36" s="189"/>
      <c r="H36" s="181"/>
      <c r="J36" s="183"/>
    </row>
    <row r="37" spans="1:10" s="182" customFormat="1" ht="60" x14ac:dyDescent="0.2">
      <c r="A37" s="184">
        <v>5</v>
      </c>
      <c r="B37" s="195" t="s">
        <v>477</v>
      </c>
      <c r="C37" s="185"/>
      <c r="D37" s="186"/>
      <c r="E37" s="187"/>
      <c r="F37" s="188">
        <f t="shared" si="0"/>
        <v>0</v>
      </c>
      <c r="G37" s="189"/>
      <c r="H37" s="181"/>
      <c r="J37" s="183"/>
    </row>
    <row r="38" spans="1:10" s="182" customFormat="1" ht="28.5" x14ac:dyDescent="0.2">
      <c r="A38" s="190">
        <f>+A37+0.1</f>
        <v>5.0999999999999996</v>
      </c>
      <c r="B38" s="191" t="s">
        <v>313</v>
      </c>
      <c r="C38" s="185">
        <v>170</v>
      </c>
      <c r="D38" s="186" t="s">
        <v>20</v>
      </c>
      <c r="E38" s="187"/>
      <c r="F38" s="188">
        <f t="shared" si="0"/>
        <v>0</v>
      </c>
      <c r="G38" s="189"/>
      <c r="H38" s="181"/>
      <c r="J38" s="183"/>
    </row>
    <row r="39" spans="1:10" s="182" customFormat="1" x14ac:dyDescent="0.2">
      <c r="A39" s="190">
        <f t="shared" ref="A39:A40" si="4">+A38+0.1</f>
        <v>5.1999999999999993</v>
      </c>
      <c r="B39" s="191" t="s">
        <v>314</v>
      </c>
      <c r="C39" s="185">
        <v>7</v>
      </c>
      <c r="D39" s="186" t="s">
        <v>20</v>
      </c>
      <c r="E39" s="187"/>
      <c r="F39" s="188">
        <f t="shared" si="0"/>
        <v>0</v>
      </c>
      <c r="G39" s="189"/>
      <c r="H39" s="181"/>
      <c r="J39" s="183"/>
    </row>
    <row r="40" spans="1:10" s="182" customFormat="1" x14ac:dyDescent="0.2">
      <c r="A40" s="190">
        <f t="shared" si="4"/>
        <v>5.2999999999999989</v>
      </c>
      <c r="B40" s="191" t="s">
        <v>315</v>
      </c>
      <c r="C40" s="185">
        <v>7</v>
      </c>
      <c r="D40" s="186" t="s">
        <v>20</v>
      </c>
      <c r="E40" s="187"/>
      <c r="F40" s="188">
        <f t="shared" si="0"/>
        <v>0</v>
      </c>
      <c r="G40" s="189"/>
      <c r="H40" s="181"/>
      <c r="J40" s="183"/>
    </row>
    <row r="41" spans="1:10" s="182" customFormat="1" x14ac:dyDescent="0.2">
      <c r="A41" s="190"/>
      <c r="B41" s="192"/>
      <c r="C41" s="185"/>
      <c r="D41" s="186"/>
      <c r="E41" s="187"/>
      <c r="F41" s="188">
        <f t="shared" si="0"/>
        <v>0</v>
      </c>
      <c r="G41" s="189"/>
      <c r="H41" s="181"/>
      <c r="J41" s="183"/>
    </row>
    <row r="42" spans="1:10" s="182" customFormat="1" ht="15" x14ac:dyDescent="0.2">
      <c r="A42" s="184">
        <v>6</v>
      </c>
      <c r="B42" s="195" t="s">
        <v>126</v>
      </c>
      <c r="C42" s="185"/>
      <c r="D42" s="186"/>
      <c r="E42" s="187"/>
      <c r="F42" s="188">
        <f t="shared" si="0"/>
        <v>0</v>
      </c>
      <c r="G42" s="189"/>
      <c r="H42" s="181"/>
      <c r="J42" s="183"/>
    </row>
    <row r="43" spans="1:10" s="182" customFormat="1" ht="28.5" x14ac:dyDescent="0.2">
      <c r="A43" s="190">
        <f t="shared" ref="A43:A45" si="5">+A42+0.1</f>
        <v>6.1</v>
      </c>
      <c r="B43" s="191" t="s">
        <v>316</v>
      </c>
      <c r="C43" s="185">
        <v>170</v>
      </c>
      <c r="D43" s="186" t="s">
        <v>20</v>
      </c>
      <c r="E43" s="187"/>
      <c r="F43" s="188">
        <f t="shared" si="0"/>
        <v>0</v>
      </c>
      <c r="G43" s="189"/>
      <c r="H43" s="181"/>
      <c r="J43" s="183"/>
    </row>
    <row r="44" spans="1:10" s="182" customFormat="1" x14ac:dyDescent="0.2">
      <c r="A44" s="190">
        <f t="shared" si="5"/>
        <v>6.1999999999999993</v>
      </c>
      <c r="B44" s="191" t="s">
        <v>317</v>
      </c>
      <c r="C44" s="185">
        <v>7</v>
      </c>
      <c r="D44" s="186" t="s">
        <v>20</v>
      </c>
      <c r="E44" s="187"/>
      <c r="F44" s="188">
        <f t="shared" si="0"/>
        <v>0</v>
      </c>
      <c r="G44" s="189"/>
      <c r="H44" s="181"/>
      <c r="J44" s="183"/>
    </row>
    <row r="45" spans="1:10" s="182" customFormat="1" x14ac:dyDescent="0.2">
      <c r="A45" s="190">
        <f t="shared" si="5"/>
        <v>6.2999999999999989</v>
      </c>
      <c r="B45" s="191" t="s">
        <v>318</v>
      </c>
      <c r="C45" s="185">
        <v>7</v>
      </c>
      <c r="D45" s="186" t="s">
        <v>20</v>
      </c>
      <c r="E45" s="187"/>
      <c r="F45" s="188">
        <f t="shared" si="0"/>
        <v>0</v>
      </c>
      <c r="G45" s="189"/>
      <c r="H45" s="181"/>
      <c r="J45" s="183"/>
    </row>
    <row r="46" spans="1:10" s="182" customFormat="1" x14ac:dyDescent="0.2">
      <c r="A46" s="190"/>
      <c r="B46" s="192"/>
      <c r="C46" s="185"/>
      <c r="D46" s="186"/>
      <c r="E46" s="187"/>
      <c r="F46" s="188">
        <f t="shared" si="0"/>
        <v>0</v>
      </c>
      <c r="G46" s="189"/>
      <c r="H46" s="181"/>
      <c r="J46" s="183"/>
    </row>
    <row r="47" spans="1:10" s="182" customFormat="1" ht="30.75" customHeight="1" x14ac:dyDescent="0.2">
      <c r="A47" s="197">
        <v>7</v>
      </c>
      <c r="B47" s="175" t="s">
        <v>319</v>
      </c>
      <c r="C47" s="185"/>
      <c r="D47" s="186"/>
      <c r="E47" s="187"/>
      <c r="F47" s="188">
        <f t="shared" si="0"/>
        <v>0</v>
      </c>
      <c r="G47" s="189"/>
      <c r="H47" s="181"/>
      <c r="J47" s="183"/>
    </row>
    <row r="48" spans="1:10" s="182" customFormat="1" x14ac:dyDescent="0.2">
      <c r="A48" s="196">
        <f t="shared" ref="A48:A53" si="6">+A47+0.1</f>
        <v>7.1</v>
      </c>
      <c r="B48" s="191" t="s">
        <v>320</v>
      </c>
      <c r="C48" s="185">
        <v>1</v>
      </c>
      <c r="D48" s="198" t="s">
        <v>17</v>
      </c>
      <c r="E48" s="187"/>
      <c r="F48" s="188">
        <f t="shared" si="0"/>
        <v>0</v>
      </c>
      <c r="G48" s="189"/>
      <c r="H48" s="181"/>
      <c r="J48" s="183"/>
    </row>
    <row r="49" spans="1:10" s="182" customFormat="1" x14ac:dyDescent="0.2">
      <c r="A49" s="196">
        <f t="shared" si="6"/>
        <v>7.1999999999999993</v>
      </c>
      <c r="B49" s="191" t="s">
        <v>321</v>
      </c>
      <c r="C49" s="185">
        <v>1</v>
      </c>
      <c r="D49" s="198" t="s">
        <v>17</v>
      </c>
      <c r="E49" s="187"/>
      <c r="F49" s="188">
        <f t="shared" si="0"/>
        <v>0</v>
      </c>
      <c r="G49" s="189"/>
      <c r="H49" s="181"/>
      <c r="J49" s="183"/>
    </row>
    <row r="50" spans="1:10" s="182" customFormat="1" x14ac:dyDescent="0.2">
      <c r="A50" s="196">
        <f t="shared" si="6"/>
        <v>7.2999999999999989</v>
      </c>
      <c r="B50" s="199" t="s">
        <v>322</v>
      </c>
      <c r="C50" s="185">
        <v>2</v>
      </c>
      <c r="D50" s="198" t="s">
        <v>17</v>
      </c>
      <c r="E50" s="187"/>
      <c r="F50" s="188">
        <f t="shared" si="0"/>
        <v>0</v>
      </c>
      <c r="G50" s="189"/>
      <c r="H50" s="200"/>
      <c r="J50" s="183"/>
    </row>
    <row r="51" spans="1:10" s="204" customFormat="1" ht="42.75" x14ac:dyDescent="0.2">
      <c r="A51" s="196">
        <f t="shared" si="6"/>
        <v>7.3999999999999986</v>
      </c>
      <c r="B51" s="201" t="s">
        <v>323</v>
      </c>
      <c r="C51" s="185">
        <v>1</v>
      </c>
      <c r="D51" s="198" t="s">
        <v>17</v>
      </c>
      <c r="E51" s="187"/>
      <c r="F51" s="188">
        <f t="shared" si="0"/>
        <v>0</v>
      </c>
      <c r="G51" s="202"/>
      <c r="H51" s="203"/>
      <c r="J51" s="205"/>
    </row>
    <row r="52" spans="1:10" s="182" customFormat="1" x14ac:dyDescent="0.2">
      <c r="A52" s="196">
        <f t="shared" si="6"/>
        <v>7.4999999999999982</v>
      </c>
      <c r="B52" s="199" t="s">
        <v>324</v>
      </c>
      <c r="C52" s="185">
        <v>1</v>
      </c>
      <c r="D52" s="198" t="s">
        <v>17</v>
      </c>
      <c r="E52" s="187"/>
      <c r="F52" s="188">
        <f t="shared" si="0"/>
        <v>0</v>
      </c>
      <c r="G52" s="189"/>
      <c r="H52" s="200"/>
      <c r="J52" s="183"/>
    </row>
    <row r="53" spans="1:10" s="182" customFormat="1" x14ac:dyDescent="0.2">
      <c r="A53" s="196">
        <f t="shared" si="6"/>
        <v>7.5999999999999979</v>
      </c>
      <c r="B53" s="199" t="s">
        <v>325</v>
      </c>
      <c r="C53" s="185">
        <v>1</v>
      </c>
      <c r="D53" s="198" t="s">
        <v>17</v>
      </c>
      <c r="E53" s="187"/>
      <c r="F53" s="188">
        <f t="shared" si="0"/>
        <v>0</v>
      </c>
      <c r="G53" s="189"/>
      <c r="H53" s="200"/>
      <c r="J53" s="183"/>
    </row>
    <row r="54" spans="1:10" s="182" customFormat="1" x14ac:dyDescent="0.2">
      <c r="A54" s="269"/>
      <c r="B54" s="270"/>
      <c r="C54" s="271"/>
      <c r="D54" s="272"/>
      <c r="E54" s="273"/>
      <c r="F54" s="274">
        <f t="shared" si="0"/>
        <v>0</v>
      </c>
      <c r="G54" s="189"/>
      <c r="H54" s="200"/>
      <c r="J54" s="183"/>
    </row>
    <row r="55" spans="1:10" s="182" customFormat="1" ht="15" x14ac:dyDescent="0.2">
      <c r="A55" s="184">
        <v>8</v>
      </c>
      <c r="B55" s="195" t="s">
        <v>326</v>
      </c>
      <c r="C55" s="185"/>
      <c r="D55" s="208"/>
      <c r="E55" s="187"/>
      <c r="F55" s="188">
        <f t="shared" si="0"/>
        <v>0</v>
      </c>
      <c r="G55" s="189"/>
      <c r="H55" s="200"/>
      <c r="J55" s="183"/>
    </row>
    <row r="56" spans="1:10" s="182" customFormat="1" x14ac:dyDescent="0.2">
      <c r="A56" s="190">
        <f t="shared" ref="A56:A57" si="7">+A55+0.1</f>
        <v>8.1</v>
      </c>
      <c r="B56" s="207" t="s">
        <v>327</v>
      </c>
      <c r="C56" s="185">
        <v>7</v>
      </c>
      <c r="D56" s="198" t="s">
        <v>17</v>
      </c>
      <c r="E56" s="187"/>
      <c r="F56" s="188">
        <f t="shared" si="0"/>
        <v>0</v>
      </c>
      <c r="G56" s="189"/>
      <c r="H56" s="200"/>
      <c r="J56" s="183"/>
    </row>
    <row r="57" spans="1:10" s="204" customFormat="1" x14ac:dyDescent="0.2">
      <c r="A57" s="190">
        <f t="shared" si="7"/>
        <v>8.1999999999999993</v>
      </c>
      <c r="B57" s="207" t="s">
        <v>328</v>
      </c>
      <c r="C57" s="185">
        <v>9</v>
      </c>
      <c r="D57" s="198" t="s">
        <v>17</v>
      </c>
      <c r="E57" s="187"/>
      <c r="F57" s="188">
        <f t="shared" si="0"/>
        <v>0</v>
      </c>
      <c r="G57" s="202"/>
      <c r="H57" s="203"/>
      <c r="J57" s="205"/>
    </row>
    <row r="58" spans="1:10" s="182" customFormat="1" x14ac:dyDescent="0.2">
      <c r="A58" s="206"/>
      <c r="B58" s="207"/>
      <c r="C58" s="185"/>
      <c r="D58" s="208"/>
      <c r="E58" s="187"/>
      <c r="F58" s="188">
        <f t="shared" si="0"/>
        <v>0</v>
      </c>
      <c r="G58" s="189"/>
      <c r="H58" s="200"/>
      <c r="J58" s="183"/>
    </row>
    <row r="59" spans="1:10" s="182" customFormat="1" ht="15" x14ac:dyDescent="0.2">
      <c r="A59" s="184">
        <v>9</v>
      </c>
      <c r="B59" s="195" t="s">
        <v>329</v>
      </c>
      <c r="C59" s="185"/>
      <c r="D59" s="208"/>
      <c r="E59" s="187"/>
      <c r="F59" s="188">
        <f t="shared" si="0"/>
        <v>0</v>
      </c>
      <c r="G59" s="189"/>
      <c r="H59" s="200"/>
      <c r="J59" s="183"/>
    </row>
    <row r="60" spans="1:10" s="182" customFormat="1" x14ac:dyDescent="0.2">
      <c r="A60" s="190">
        <f>+A59+0.1</f>
        <v>9.1</v>
      </c>
      <c r="B60" s="199" t="s">
        <v>330</v>
      </c>
      <c r="C60" s="185">
        <v>184</v>
      </c>
      <c r="D60" s="186" t="s">
        <v>20</v>
      </c>
      <c r="E60" s="187"/>
      <c r="F60" s="188">
        <f t="shared" si="0"/>
        <v>0</v>
      </c>
      <c r="G60" s="189"/>
      <c r="H60" s="200"/>
      <c r="J60" s="183"/>
    </row>
    <row r="61" spans="1:10" s="182" customFormat="1" x14ac:dyDescent="0.2">
      <c r="A61" s="190">
        <f>+A60+0.1</f>
        <v>9.1999999999999993</v>
      </c>
      <c r="B61" s="191" t="s">
        <v>293</v>
      </c>
      <c r="C61" s="185">
        <v>257.89999999999998</v>
      </c>
      <c r="D61" s="208" t="s">
        <v>40</v>
      </c>
      <c r="E61" s="187"/>
      <c r="F61" s="188">
        <f t="shared" si="0"/>
        <v>0</v>
      </c>
      <c r="G61" s="189"/>
      <c r="H61" s="200"/>
      <c r="J61" s="183"/>
    </row>
    <row r="62" spans="1:10" s="182" customFormat="1" x14ac:dyDescent="0.2">
      <c r="A62" s="190">
        <f>+A61+0.1</f>
        <v>9.2999999999999989</v>
      </c>
      <c r="B62" s="209" t="s">
        <v>331</v>
      </c>
      <c r="C62" s="185">
        <v>18.329999999999998</v>
      </c>
      <c r="D62" s="208" t="s">
        <v>40</v>
      </c>
      <c r="E62" s="187"/>
      <c r="F62" s="188">
        <f t="shared" si="0"/>
        <v>0</v>
      </c>
      <c r="G62" s="189"/>
      <c r="H62" s="200"/>
      <c r="J62" s="183"/>
    </row>
    <row r="63" spans="1:10" s="182" customFormat="1" ht="28.5" x14ac:dyDescent="0.2">
      <c r="A63" s="196">
        <f>+A62+0.1</f>
        <v>9.3999999999999986</v>
      </c>
      <c r="B63" s="210" t="s">
        <v>294</v>
      </c>
      <c r="C63" s="185">
        <v>59</v>
      </c>
      <c r="D63" s="208" t="s">
        <v>40</v>
      </c>
      <c r="E63" s="187"/>
      <c r="F63" s="188">
        <f t="shared" si="0"/>
        <v>0</v>
      </c>
      <c r="G63" s="189"/>
      <c r="H63" s="200"/>
      <c r="J63" s="183"/>
    </row>
    <row r="64" spans="1:10" s="182" customFormat="1" x14ac:dyDescent="0.2">
      <c r="A64" s="190">
        <f t="shared" ref="A64:A65" si="8">+A63+0.1</f>
        <v>9.4999999999999982</v>
      </c>
      <c r="B64" s="199" t="s">
        <v>295</v>
      </c>
      <c r="C64" s="185">
        <v>205.3</v>
      </c>
      <c r="D64" s="208" t="s">
        <v>42</v>
      </c>
      <c r="E64" s="187"/>
      <c r="F64" s="188">
        <f t="shared" si="0"/>
        <v>0</v>
      </c>
      <c r="G64" s="189"/>
      <c r="H64" s="200"/>
      <c r="J64" s="183"/>
    </row>
    <row r="65" spans="1:32" s="182" customFormat="1" x14ac:dyDescent="0.2">
      <c r="A65" s="190">
        <f t="shared" si="8"/>
        <v>9.5999999999999979</v>
      </c>
      <c r="B65" s="191" t="s">
        <v>297</v>
      </c>
      <c r="C65" s="185">
        <v>89.06</v>
      </c>
      <c r="D65" s="208" t="s">
        <v>40</v>
      </c>
      <c r="E65" s="187"/>
      <c r="F65" s="188">
        <f t="shared" si="0"/>
        <v>0</v>
      </c>
      <c r="G65" s="189"/>
      <c r="H65" s="200"/>
      <c r="J65" s="183"/>
    </row>
    <row r="66" spans="1:32" s="182" customFormat="1" x14ac:dyDescent="0.2">
      <c r="A66" s="190"/>
      <c r="B66" s="191"/>
      <c r="C66" s="185"/>
      <c r="D66" s="208"/>
      <c r="E66" s="187"/>
      <c r="F66" s="188"/>
      <c r="G66" s="189"/>
      <c r="H66" s="200"/>
      <c r="J66" s="183"/>
    </row>
    <row r="67" spans="1:32" s="182" customFormat="1" ht="15" x14ac:dyDescent="0.2">
      <c r="A67" s="184">
        <v>10</v>
      </c>
      <c r="B67" s="195" t="s">
        <v>137</v>
      </c>
      <c r="C67" s="185">
        <v>1</v>
      </c>
      <c r="D67" s="208" t="s">
        <v>17</v>
      </c>
      <c r="E67" s="187"/>
      <c r="F67" s="188">
        <f t="shared" si="0"/>
        <v>0</v>
      </c>
      <c r="G67" s="189"/>
      <c r="H67" s="200"/>
      <c r="J67" s="183"/>
    </row>
    <row r="68" spans="1:32" s="182" customFormat="1" x14ac:dyDescent="0.2">
      <c r="A68" s="190"/>
      <c r="B68" s="191"/>
      <c r="C68" s="185"/>
      <c r="D68" s="208"/>
      <c r="E68" s="187"/>
      <c r="F68" s="188">
        <f t="shared" si="0"/>
        <v>0</v>
      </c>
      <c r="G68" s="189"/>
      <c r="H68" s="200"/>
      <c r="J68" s="183"/>
    </row>
    <row r="69" spans="1:32" s="182" customFormat="1" ht="15" x14ac:dyDescent="0.2">
      <c r="A69" s="184">
        <v>11</v>
      </c>
      <c r="B69" s="195" t="s">
        <v>332</v>
      </c>
      <c r="C69" s="185"/>
      <c r="D69" s="208"/>
      <c r="E69" s="187"/>
      <c r="F69" s="188">
        <f t="shared" si="0"/>
        <v>0</v>
      </c>
      <c r="G69" s="189"/>
      <c r="H69" s="200"/>
      <c r="J69" s="183"/>
    </row>
    <row r="70" spans="1:32" s="182" customFormat="1" x14ac:dyDescent="0.2">
      <c r="A70" s="190">
        <f t="shared" ref="A70:A71" si="9">+A69+0.1</f>
        <v>11.1</v>
      </c>
      <c r="B70" s="191" t="s">
        <v>333</v>
      </c>
      <c r="C70" s="185">
        <v>39.49</v>
      </c>
      <c r="D70" s="208" t="s">
        <v>23</v>
      </c>
      <c r="E70" s="187"/>
      <c r="F70" s="188">
        <f>ROUND(C70*E70,2)</f>
        <v>0</v>
      </c>
      <c r="G70" s="189"/>
      <c r="H70" s="200"/>
      <c r="J70" s="183"/>
    </row>
    <row r="71" spans="1:32" s="182" customFormat="1" x14ac:dyDescent="0.2">
      <c r="A71" s="190">
        <f t="shared" si="9"/>
        <v>11.2</v>
      </c>
      <c r="B71" s="191" t="s">
        <v>334</v>
      </c>
      <c r="C71" s="185">
        <v>64.349999999999994</v>
      </c>
      <c r="D71" s="208" t="s">
        <v>20</v>
      </c>
      <c r="E71" s="187"/>
      <c r="F71" s="188">
        <f t="shared" si="0"/>
        <v>0</v>
      </c>
      <c r="G71" s="189"/>
      <c r="H71" s="200"/>
      <c r="J71" s="183"/>
    </row>
    <row r="72" spans="1:32" s="182" customFormat="1" x14ac:dyDescent="0.2">
      <c r="A72" s="190"/>
      <c r="B72" s="191"/>
      <c r="C72" s="185"/>
      <c r="D72" s="208"/>
      <c r="E72" s="187"/>
      <c r="F72" s="188">
        <f t="shared" ref="F72:F73" si="10">ROUND(C72*E72,2)</f>
        <v>0</v>
      </c>
      <c r="G72" s="189"/>
      <c r="H72" s="200"/>
      <c r="J72" s="183"/>
    </row>
    <row r="73" spans="1:32" s="182" customFormat="1" ht="15" x14ac:dyDescent="0.2">
      <c r="A73" s="184">
        <v>12</v>
      </c>
      <c r="B73" s="211" t="s">
        <v>335</v>
      </c>
      <c r="C73" s="185">
        <v>1</v>
      </c>
      <c r="D73" s="208" t="s">
        <v>17</v>
      </c>
      <c r="E73" s="187"/>
      <c r="F73" s="188">
        <f t="shared" si="10"/>
        <v>0</v>
      </c>
      <c r="G73" s="189"/>
      <c r="H73" s="200"/>
      <c r="J73" s="183"/>
    </row>
    <row r="74" spans="1:32" s="239" customFormat="1" ht="15" x14ac:dyDescent="0.2">
      <c r="A74" s="232"/>
      <c r="B74" s="233" t="s">
        <v>352</v>
      </c>
      <c r="C74" s="234"/>
      <c r="D74" s="235"/>
      <c r="E74" s="236"/>
      <c r="F74" s="237">
        <f>SUM(F8:F73)</f>
        <v>0</v>
      </c>
      <c r="G74" s="237"/>
      <c r="H74" s="238"/>
      <c r="I74" s="224"/>
      <c r="J74" s="224"/>
      <c r="K74" s="224"/>
      <c r="L74" s="224"/>
      <c r="M74" s="224"/>
      <c r="N74" s="224"/>
      <c r="O74" s="224"/>
      <c r="P74" s="224"/>
      <c r="Q74" s="224"/>
      <c r="R74" s="224"/>
      <c r="S74" s="224"/>
      <c r="T74" s="224"/>
      <c r="U74" s="224"/>
      <c r="V74" s="224"/>
      <c r="W74" s="224"/>
      <c r="X74" s="224"/>
      <c r="Y74" s="224"/>
      <c r="Z74" s="224"/>
      <c r="AA74" s="224"/>
      <c r="AB74" s="224"/>
      <c r="AC74" s="224"/>
      <c r="AD74" s="224"/>
      <c r="AE74" s="224"/>
      <c r="AF74" s="224"/>
    </row>
    <row r="75" spans="1:32" s="182" customFormat="1" x14ac:dyDescent="0.2">
      <c r="A75" s="212"/>
      <c r="B75" s="207"/>
      <c r="C75" s="185"/>
      <c r="D75" s="208"/>
      <c r="E75" s="187"/>
      <c r="F75" s="188"/>
      <c r="G75" s="213"/>
      <c r="H75" s="200"/>
      <c r="J75" s="183"/>
    </row>
    <row r="76" spans="1:32" s="182" customFormat="1" ht="15" x14ac:dyDescent="0.2">
      <c r="A76" s="174" t="s">
        <v>351</v>
      </c>
      <c r="B76" s="175" t="s">
        <v>336</v>
      </c>
      <c r="C76" s="185"/>
      <c r="D76" s="214"/>
      <c r="E76" s="187"/>
      <c r="F76" s="215"/>
      <c r="G76" s="180"/>
      <c r="H76" s="181"/>
      <c r="J76" s="183"/>
    </row>
    <row r="77" spans="1:32" s="182" customFormat="1" ht="15" x14ac:dyDescent="0.2">
      <c r="A77" s="174"/>
      <c r="B77" s="175"/>
      <c r="C77" s="185"/>
      <c r="D77" s="214"/>
      <c r="E77" s="187"/>
      <c r="F77" s="215"/>
      <c r="G77" s="180"/>
      <c r="H77" s="181"/>
      <c r="J77" s="183"/>
    </row>
    <row r="78" spans="1:32" s="218" customFormat="1" ht="15" x14ac:dyDescent="0.2">
      <c r="A78" s="184">
        <v>1</v>
      </c>
      <c r="B78" s="175" t="s">
        <v>215</v>
      </c>
      <c r="C78" s="185"/>
      <c r="D78" s="214"/>
      <c r="E78" s="187"/>
      <c r="F78" s="215"/>
      <c r="G78" s="216"/>
      <c r="H78" s="217"/>
      <c r="J78" s="219"/>
    </row>
    <row r="79" spans="1:32" s="218" customFormat="1" x14ac:dyDescent="0.2">
      <c r="A79" s="190">
        <v>1.1000000000000001</v>
      </c>
      <c r="B79" s="192" t="s">
        <v>337</v>
      </c>
      <c r="C79" s="185">
        <v>49.85</v>
      </c>
      <c r="D79" s="186" t="s">
        <v>20</v>
      </c>
      <c r="E79" s="187"/>
      <c r="F79" s="188">
        <f>ROUND(C79*E79,2)</f>
        <v>0</v>
      </c>
      <c r="G79" s="220"/>
      <c r="H79" s="200"/>
      <c r="J79" s="219"/>
    </row>
    <row r="80" spans="1:32" s="182" customFormat="1" x14ac:dyDescent="0.2">
      <c r="A80" s="190"/>
      <c r="B80" s="192"/>
      <c r="C80" s="185"/>
      <c r="D80" s="186"/>
      <c r="E80" s="187"/>
      <c r="F80" s="188">
        <f t="shared" ref="F80:F107" si="11">ROUND(C80*E80,2)</f>
        <v>0</v>
      </c>
      <c r="G80" s="189"/>
      <c r="H80" s="200"/>
      <c r="J80" s="183"/>
    </row>
    <row r="81" spans="1:10" s="218" customFormat="1" ht="15" x14ac:dyDescent="0.2">
      <c r="A81" s="184">
        <v>2</v>
      </c>
      <c r="B81" s="175" t="s">
        <v>338</v>
      </c>
      <c r="C81" s="185"/>
      <c r="D81" s="186"/>
      <c r="E81" s="187"/>
      <c r="F81" s="188">
        <f t="shared" si="11"/>
        <v>0</v>
      </c>
      <c r="G81" s="220"/>
      <c r="H81" s="200"/>
      <c r="J81" s="219"/>
    </row>
    <row r="82" spans="1:10" s="222" customFormat="1" x14ac:dyDescent="0.2">
      <c r="A82" s="196">
        <f t="shared" ref="A82:A83" si="12">A81+0.1</f>
        <v>2.1</v>
      </c>
      <c r="B82" s="221" t="s">
        <v>478</v>
      </c>
      <c r="C82" s="185">
        <v>8.9700000000000006</v>
      </c>
      <c r="D82" s="186" t="s">
        <v>40</v>
      </c>
      <c r="E82" s="187"/>
      <c r="F82" s="188">
        <f t="shared" si="11"/>
        <v>0</v>
      </c>
      <c r="G82" s="220"/>
      <c r="H82" s="200"/>
      <c r="J82" s="223"/>
    </row>
    <row r="83" spans="1:10" s="222" customFormat="1" x14ac:dyDescent="0.2">
      <c r="A83" s="196">
        <f t="shared" si="12"/>
        <v>2.2000000000000002</v>
      </c>
      <c r="B83" s="201" t="s">
        <v>296</v>
      </c>
      <c r="C83" s="185">
        <v>10.76</v>
      </c>
      <c r="D83" s="186" t="s">
        <v>40</v>
      </c>
      <c r="E83" s="187"/>
      <c r="F83" s="188">
        <f t="shared" si="11"/>
        <v>0</v>
      </c>
      <c r="G83" s="220"/>
      <c r="H83" s="200"/>
      <c r="J83" s="223"/>
    </row>
    <row r="84" spans="1:10" s="182" customFormat="1" x14ac:dyDescent="0.2">
      <c r="A84" s="190"/>
      <c r="B84" s="192"/>
      <c r="C84" s="185"/>
      <c r="D84" s="186"/>
      <c r="E84" s="187"/>
      <c r="F84" s="188">
        <f t="shared" si="11"/>
        <v>0</v>
      </c>
      <c r="G84" s="189"/>
      <c r="H84" s="200"/>
      <c r="J84" s="183"/>
    </row>
    <row r="85" spans="1:10" s="182" customFormat="1" ht="15" x14ac:dyDescent="0.2">
      <c r="A85" s="184">
        <v>3</v>
      </c>
      <c r="B85" s="175" t="s">
        <v>298</v>
      </c>
      <c r="C85" s="185"/>
      <c r="D85" s="186"/>
      <c r="E85" s="187"/>
      <c r="F85" s="188">
        <f t="shared" si="11"/>
        <v>0</v>
      </c>
      <c r="G85" s="189"/>
      <c r="H85" s="200"/>
      <c r="J85" s="183"/>
    </row>
    <row r="86" spans="1:10" s="182" customFormat="1" x14ac:dyDescent="0.2">
      <c r="A86" s="190">
        <f>A85+0.1</f>
        <v>3.1</v>
      </c>
      <c r="B86" s="201" t="s">
        <v>301</v>
      </c>
      <c r="C86" s="185">
        <v>2.2400000000000002</v>
      </c>
      <c r="D86" s="186" t="s">
        <v>40</v>
      </c>
      <c r="E86" s="187"/>
      <c r="F86" s="188">
        <f t="shared" si="11"/>
        <v>0</v>
      </c>
      <c r="G86" s="189"/>
      <c r="H86" s="200"/>
      <c r="J86" s="183"/>
    </row>
    <row r="87" spans="1:10" s="182" customFormat="1" x14ac:dyDescent="0.2">
      <c r="A87" s="190">
        <f t="shared" ref="A87:A90" si="13">A86+0.1</f>
        <v>3.2</v>
      </c>
      <c r="B87" s="201" t="s">
        <v>302</v>
      </c>
      <c r="C87" s="185">
        <v>2.37</v>
      </c>
      <c r="D87" s="186" t="s">
        <v>40</v>
      </c>
      <c r="E87" s="187"/>
      <c r="F87" s="188">
        <f t="shared" si="11"/>
        <v>0</v>
      </c>
      <c r="G87" s="189"/>
      <c r="H87" s="200"/>
      <c r="J87" s="183"/>
    </row>
    <row r="88" spans="1:10" s="182" customFormat="1" x14ac:dyDescent="0.2">
      <c r="A88" s="190">
        <f t="shared" si="13"/>
        <v>3.3000000000000003</v>
      </c>
      <c r="B88" s="201" t="s">
        <v>306</v>
      </c>
      <c r="C88" s="185">
        <v>1.35</v>
      </c>
      <c r="D88" s="186" t="s">
        <v>40</v>
      </c>
      <c r="E88" s="187"/>
      <c r="F88" s="188">
        <f t="shared" si="11"/>
        <v>0</v>
      </c>
      <c r="G88" s="189"/>
      <c r="H88" s="200"/>
      <c r="J88" s="183"/>
    </row>
    <row r="89" spans="1:10" s="182" customFormat="1" x14ac:dyDescent="0.2">
      <c r="A89" s="190">
        <f t="shared" si="13"/>
        <v>3.4000000000000004</v>
      </c>
      <c r="B89" s="201" t="s">
        <v>307</v>
      </c>
      <c r="C89" s="185">
        <v>2.64</v>
      </c>
      <c r="D89" s="186" t="s">
        <v>40</v>
      </c>
      <c r="E89" s="187"/>
      <c r="F89" s="188">
        <f t="shared" si="11"/>
        <v>0</v>
      </c>
      <c r="G89" s="189"/>
      <c r="H89" s="200"/>
      <c r="J89" s="183"/>
    </row>
    <row r="90" spans="1:10" s="182" customFormat="1" x14ac:dyDescent="0.2">
      <c r="A90" s="190">
        <f t="shared" si="13"/>
        <v>3.5000000000000004</v>
      </c>
      <c r="B90" s="201" t="s">
        <v>308</v>
      </c>
      <c r="C90" s="185">
        <v>0.38</v>
      </c>
      <c r="D90" s="186" t="s">
        <v>40</v>
      </c>
      <c r="E90" s="187"/>
      <c r="F90" s="188">
        <f t="shared" si="11"/>
        <v>0</v>
      </c>
      <c r="G90" s="189"/>
      <c r="H90" s="200"/>
      <c r="J90" s="183"/>
    </row>
    <row r="91" spans="1:10" s="182" customFormat="1" x14ac:dyDescent="0.2">
      <c r="A91" s="190"/>
      <c r="B91" s="192"/>
      <c r="C91" s="185"/>
      <c r="D91" s="186"/>
      <c r="E91" s="187"/>
      <c r="F91" s="188">
        <f t="shared" si="11"/>
        <v>0</v>
      </c>
      <c r="G91" s="189"/>
      <c r="H91" s="200"/>
      <c r="J91" s="183"/>
    </row>
    <row r="92" spans="1:10" s="182" customFormat="1" ht="15" x14ac:dyDescent="0.2">
      <c r="A92" s="184">
        <v>4</v>
      </c>
      <c r="B92" s="175" t="s">
        <v>133</v>
      </c>
      <c r="C92" s="185"/>
      <c r="D92" s="186"/>
      <c r="E92" s="187"/>
      <c r="F92" s="188">
        <f t="shared" si="11"/>
        <v>0</v>
      </c>
      <c r="G92" s="189"/>
      <c r="H92" s="200"/>
      <c r="J92" s="183"/>
    </row>
    <row r="93" spans="1:10" s="182" customFormat="1" x14ac:dyDescent="0.2">
      <c r="A93" s="190">
        <f t="shared" ref="A93:A98" si="14">A92+0.1</f>
        <v>4.0999999999999996</v>
      </c>
      <c r="B93" s="201" t="s">
        <v>309</v>
      </c>
      <c r="C93" s="185">
        <v>37.26</v>
      </c>
      <c r="D93" s="194" t="s">
        <v>23</v>
      </c>
      <c r="E93" s="187"/>
      <c r="F93" s="188">
        <f t="shared" si="11"/>
        <v>0</v>
      </c>
      <c r="G93" s="189"/>
      <c r="H93" s="200"/>
      <c r="J93" s="183"/>
    </row>
    <row r="94" spans="1:10" s="182" customFormat="1" x14ac:dyDescent="0.2">
      <c r="A94" s="190">
        <f t="shared" si="14"/>
        <v>4.1999999999999993</v>
      </c>
      <c r="B94" s="201" t="s">
        <v>256</v>
      </c>
      <c r="C94" s="185">
        <v>18.63</v>
      </c>
      <c r="D94" s="194" t="s">
        <v>23</v>
      </c>
      <c r="E94" s="25"/>
      <c r="F94" s="188">
        <f t="shared" si="11"/>
        <v>0</v>
      </c>
      <c r="G94" s="189"/>
      <c r="H94" s="200"/>
      <c r="J94" s="183"/>
    </row>
    <row r="95" spans="1:10" s="182" customFormat="1" x14ac:dyDescent="0.2">
      <c r="A95" s="190">
        <f t="shared" si="14"/>
        <v>4.2999999999999989</v>
      </c>
      <c r="B95" s="201" t="s">
        <v>310</v>
      </c>
      <c r="C95" s="185">
        <v>18.63</v>
      </c>
      <c r="D95" s="194" t="s">
        <v>23</v>
      </c>
      <c r="E95" s="25"/>
      <c r="F95" s="188">
        <f t="shared" si="11"/>
        <v>0</v>
      </c>
      <c r="G95" s="189"/>
      <c r="H95" s="200"/>
      <c r="J95" s="183"/>
    </row>
    <row r="96" spans="1:10" s="182" customFormat="1" x14ac:dyDescent="0.2">
      <c r="A96" s="190">
        <f t="shared" si="14"/>
        <v>4.3999999999999986</v>
      </c>
      <c r="B96" s="201" t="s">
        <v>258</v>
      </c>
      <c r="C96" s="185">
        <v>6.31</v>
      </c>
      <c r="D96" s="194" t="s">
        <v>23</v>
      </c>
      <c r="E96" s="187"/>
      <c r="F96" s="188">
        <f t="shared" si="11"/>
        <v>0</v>
      </c>
      <c r="G96" s="189"/>
      <c r="H96" s="200"/>
      <c r="J96" s="183"/>
    </row>
    <row r="97" spans="1:32" s="182" customFormat="1" x14ac:dyDescent="0.2">
      <c r="A97" s="190">
        <f t="shared" si="14"/>
        <v>4.4999999999999982</v>
      </c>
      <c r="B97" s="201" t="s">
        <v>225</v>
      </c>
      <c r="C97" s="185">
        <v>3.2</v>
      </c>
      <c r="D97" s="186" t="s">
        <v>311</v>
      </c>
      <c r="E97" s="187"/>
      <c r="F97" s="188">
        <f t="shared" si="11"/>
        <v>0</v>
      </c>
      <c r="G97" s="189"/>
      <c r="H97" s="200"/>
      <c r="J97" s="183"/>
    </row>
    <row r="98" spans="1:32" s="204" customFormat="1" ht="28.5" x14ac:dyDescent="0.2">
      <c r="A98" s="190">
        <f t="shared" si="14"/>
        <v>4.5999999999999979</v>
      </c>
      <c r="B98" s="201" t="s">
        <v>479</v>
      </c>
      <c r="C98" s="185">
        <v>18.63</v>
      </c>
      <c r="D98" s="194" t="s">
        <v>23</v>
      </c>
      <c r="E98" s="187"/>
      <c r="F98" s="188">
        <f t="shared" si="11"/>
        <v>0</v>
      </c>
      <c r="G98" s="202"/>
      <c r="H98" s="203"/>
      <c r="J98" s="205"/>
    </row>
    <row r="99" spans="1:32" s="182" customFormat="1" x14ac:dyDescent="0.2">
      <c r="A99" s="190"/>
      <c r="B99" s="192"/>
      <c r="C99" s="185"/>
      <c r="D99" s="186"/>
      <c r="E99" s="187"/>
      <c r="F99" s="188">
        <f t="shared" si="11"/>
        <v>0</v>
      </c>
      <c r="G99" s="189"/>
      <c r="H99" s="200"/>
      <c r="J99" s="183"/>
    </row>
    <row r="100" spans="1:32" s="182" customFormat="1" ht="30.75" customHeight="1" x14ac:dyDescent="0.2">
      <c r="A100" s="252">
        <v>5</v>
      </c>
      <c r="B100" s="175" t="s">
        <v>319</v>
      </c>
      <c r="C100" s="185"/>
      <c r="D100" s="186"/>
      <c r="E100" s="187"/>
      <c r="F100" s="188">
        <f t="shared" si="11"/>
        <v>0</v>
      </c>
      <c r="G100" s="189"/>
      <c r="H100" s="200"/>
      <c r="J100" s="183"/>
    </row>
    <row r="101" spans="1:32" s="204" customFormat="1" ht="42.75" x14ac:dyDescent="0.2">
      <c r="A101" s="196">
        <f>+A100+0.1</f>
        <v>5.0999999999999996</v>
      </c>
      <c r="B101" s="201" t="s">
        <v>339</v>
      </c>
      <c r="C101" s="185">
        <v>1</v>
      </c>
      <c r="D101" s="198" t="s">
        <v>17</v>
      </c>
      <c r="E101" s="187"/>
      <c r="F101" s="188">
        <f t="shared" si="11"/>
        <v>0</v>
      </c>
      <c r="G101" s="202"/>
      <c r="H101" s="203"/>
      <c r="J101" s="205"/>
    </row>
    <row r="102" spans="1:32" s="224" customFormat="1" x14ac:dyDescent="0.2">
      <c r="A102" s="196">
        <f t="shared" ref="A102" si="15">+A101+0.1</f>
        <v>5.1999999999999993</v>
      </c>
      <c r="B102" s="221" t="s">
        <v>325</v>
      </c>
      <c r="C102" s="185">
        <v>1</v>
      </c>
      <c r="D102" s="198" t="s">
        <v>17</v>
      </c>
      <c r="E102" s="187"/>
      <c r="F102" s="188">
        <f t="shared" si="11"/>
        <v>0</v>
      </c>
      <c r="G102" s="189"/>
      <c r="H102" s="200"/>
      <c r="J102" s="225"/>
    </row>
    <row r="103" spans="1:32" s="182" customFormat="1" x14ac:dyDescent="0.2">
      <c r="A103" s="206"/>
      <c r="B103" s="207"/>
      <c r="C103" s="185"/>
      <c r="D103" s="208"/>
      <c r="E103" s="187"/>
      <c r="F103" s="188">
        <f t="shared" si="11"/>
        <v>0</v>
      </c>
      <c r="G103" s="189"/>
      <c r="H103" s="200"/>
      <c r="J103" s="183"/>
    </row>
    <row r="104" spans="1:32" s="224" customFormat="1" ht="15" x14ac:dyDescent="0.2">
      <c r="A104" s="184">
        <v>6</v>
      </c>
      <c r="B104" s="226" t="s">
        <v>326</v>
      </c>
      <c r="C104" s="185"/>
      <c r="D104" s="208"/>
      <c r="E104" s="187"/>
      <c r="F104" s="188">
        <f t="shared" si="11"/>
        <v>0</v>
      </c>
      <c r="G104" s="189"/>
      <c r="H104" s="200"/>
      <c r="J104" s="225"/>
    </row>
    <row r="105" spans="1:32" s="224" customFormat="1" x14ac:dyDescent="0.2">
      <c r="A105" s="190">
        <f t="shared" ref="A105:A107" si="16">+A104+0.1</f>
        <v>6.1</v>
      </c>
      <c r="B105" s="207" t="s">
        <v>340</v>
      </c>
      <c r="C105" s="185">
        <v>2</v>
      </c>
      <c r="D105" s="198" t="s">
        <v>17</v>
      </c>
      <c r="E105" s="187"/>
      <c r="F105" s="188">
        <f t="shared" si="11"/>
        <v>0</v>
      </c>
      <c r="G105" s="189"/>
      <c r="H105" s="200"/>
      <c r="J105" s="225"/>
    </row>
    <row r="106" spans="1:32" s="204" customFormat="1" x14ac:dyDescent="0.2">
      <c r="A106" s="190">
        <f t="shared" si="16"/>
        <v>6.1999999999999993</v>
      </c>
      <c r="B106" s="207" t="s">
        <v>328</v>
      </c>
      <c r="C106" s="185">
        <v>2</v>
      </c>
      <c r="D106" s="198" t="s">
        <v>17</v>
      </c>
      <c r="E106" s="187"/>
      <c r="F106" s="188">
        <f t="shared" si="11"/>
        <v>0</v>
      </c>
      <c r="G106" s="202"/>
      <c r="H106" s="203"/>
      <c r="J106" s="205"/>
    </row>
    <row r="107" spans="1:32" s="224" customFormat="1" x14ac:dyDescent="0.2">
      <c r="A107" s="190">
        <f t="shared" si="16"/>
        <v>6.2999999999999989</v>
      </c>
      <c r="B107" s="207" t="s">
        <v>341</v>
      </c>
      <c r="C107" s="185">
        <v>1</v>
      </c>
      <c r="D107" s="208" t="s">
        <v>17</v>
      </c>
      <c r="E107" s="187"/>
      <c r="F107" s="188">
        <f t="shared" si="11"/>
        <v>0</v>
      </c>
      <c r="G107" s="189"/>
      <c r="H107" s="200"/>
      <c r="J107" s="225"/>
    </row>
    <row r="108" spans="1:32" s="239" customFormat="1" ht="15" x14ac:dyDescent="0.2">
      <c r="A108" s="232"/>
      <c r="B108" s="233" t="s">
        <v>353</v>
      </c>
      <c r="C108" s="234"/>
      <c r="D108" s="235"/>
      <c r="E108" s="236"/>
      <c r="F108" s="237">
        <f>SUM(F78:F107)</f>
        <v>0</v>
      </c>
      <c r="G108" s="237"/>
      <c r="H108" s="238"/>
      <c r="I108" s="224"/>
      <c r="J108" s="224"/>
      <c r="K108" s="224"/>
      <c r="L108" s="224"/>
      <c r="M108" s="224"/>
      <c r="N108" s="224"/>
      <c r="O108" s="224"/>
      <c r="P108" s="224"/>
      <c r="Q108" s="224"/>
      <c r="R108" s="224"/>
      <c r="S108" s="224"/>
      <c r="T108" s="224"/>
      <c r="U108" s="224"/>
      <c r="V108" s="224"/>
      <c r="W108" s="224"/>
      <c r="X108" s="224"/>
      <c r="Y108" s="224"/>
      <c r="Z108" s="224"/>
      <c r="AA108" s="224"/>
      <c r="AB108" s="224"/>
      <c r="AC108" s="224"/>
      <c r="AD108" s="224"/>
      <c r="AE108" s="224"/>
      <c r="AF108" s="224"/>
    </row>
    <row r="109" spans="1:32" s="182" customFormat="1" x14ac:dyDescent="0.2">
      <c r="A109" s="275"/>
      <c r="B109" s="276"/>
      <c r="C109" s="271"/>
      <c r="D109" s="272"/>
      <c r="E109" s="273"/>
      <c r="F109" s="274"/>
      <c r="G109" s="213"/>
      <c r="H109" s="200"/>
      <c r="J109" s="183"/>
    </row>
    <row r="110" spans="1:32" s="182" customFormat="1" ht="15" x14ac:dyDescent="0.2">
      <c r="A110" s="174" t="s">
        <v>354</v>
      </c>
      <c r="B110" s="175" t="s">
        <v>342</v>
      </c>
      <c r="C110" s="185"/>
      <c r="D110" s="214"/>
      <c r="E110" s="187"/>
      <c r="F110" s="215"/>
      <c r="G110" s="180"/>
      <c r="H110" s="181"/>
      <c r="J110" s="183"/>
    </row>
    <row r="111" spans="1:32" s="182" customFormat="1" ht="15" x14ac:dyDescent="0.2">
      <c r="A111" s="174"/>
      <c r="B111" s="175"/>
      <c r="C111" s="185"/>
      <c r="D111" s="214"/>
      <c r="E111" s="187"/>
      <c r="F111" s="215"/>
      <c r="G111" s="180"/>
      <c r="H111" s="181"/>
      <c r="J111" s="183"/>
    </row>
    <row r="112" spans="1:32" s="182" customFormat="1" ht="15" x14ac:dyDescent="0.2">
      <c r="A112" s="184">
        <v>1</v>
      </c>
      <c r="B112" s="175" t="s">
        <v>118</v>
      </c>
      <c r="C112" s="185">
        <v>3</v>
      </c>
      <c r="D112" s="186" t="str">
        <f>+D8</f>
        <v>Visitas</v>
      </c>
      <c r="E112" s="187"/>
      <c r="F112" s="188">
        <f t="shared" ref="F112:F163" si="17">ROUND(C112*E112,2)</f>
        <v>0</v>
      </c>
      <c r="G112" s="180"/>
      <c r="H112" s="181"/>
      <c r="J112" s="183"/>
    </row>
    <row r="113" spans="1:10" s="182" customFormat="1" ht="15" x14ac:dyDescent="0.2">
      <c r="A113" s="184"/>
      <c r="B113" s="175"/>
      <c r="C113" s="185"/>
      <c r="D113" s="186"/>
      <c r="E113" s="187"/>
      <c r="F113" s="188">
        <f t="shared" si="17"/>
        <v>0</v>
      </c>
      <c r="G113" s="180"/>
      <c r="H113" s="181"/>
      <c r="J113" s="183"/>
    </row>
    <row r="114" spans="1:10" s="182" customFormat="1" ht="15" x14ac:dyDescent="0.2">
      <c r="A114" s="184">
        <v>2</v>
      </c>
      <c r="B114" s="175" t="s">
        <v>343</v>
      </c>
      <c r="C114" s="185"/>
      <c r="D114" s="186"/>
      <c r="E114" s="187"/>
      <c r="F114" s="188">
        <f t="shared" si="17"/>
        <v>0</v>
      </c>
      <c r="G114" s="180"/>
      <c r="H114" s="181"/>
      <c r="J114" s="183"/>
    </row>
    <row r="115" spans="1:10" s="204" customFormat="1" x14ac:dyDescent="0.2">
      <c r="A115" s="190">
        <v>2.1</v>
      </c>
      <c r="B115" s="201" t="s">
        <v>344</v>
      </c>
      <c r="C115" s="185">
        <v>90</v>
      </c>
      <c r="D115" s="186" t="s">
        <v>40</v>
      </c>
      <c r="E115" s="187"/>
      <c r="F115" s="188">
        <f t="shared" si="17"/>
        <v>0</v>
      </c>
      <c r="G115" s="227"/>
      <c r="H115" s="228"/>
      <c r="J115" s="205"/>
    </row>
    <row r="116" spans="1:10" s="204" customFormat="1" x14ac:dyDescent="0.2">
      <c r="A116" s="190">
        <v>2.2000000000000002</v>
      </c>
      <c r="B116" s="201" t="s">
        <v>345</v>
      </c>
      <c r="C116" s="185">
        <v>10</v>
      </c>
      <c r="D116" s="186" t="s">
        <v>346</v>
      </c>
      <c r="E116" s="187"/>
      <c r="F116" s="188">
        <f t="shared" si="17"/>
        <v>0</v>
      </c>
      <c r="G116" s="227"/>
      <c r="H116" s="228"/>
      <c r="J116" s="205"/>
    </row>
    <row r="117" spans="1:10" s="182" customFormat="1" x14ac:dyDescent="0.2">
      <c r="A117" s="190"/>
      <c r="B117" s="192"/>
      <c r="C117" s="185"/>
      <c r="D117" s="186"/>
      <c r="E117" s="187"/>
      <c r="F117" s="188">
        <f t="shared" si="17"/>
        <v>0</v>
      </c>
      <c r="G117" s="180"/>
      <c r="H117" s="181"/>
      <c r="J117" s="183"/>
    </row>
    <row r="118" spans="1:10" s="182" customFormat="1" ht="15" x14ac:dyDescent="0.2">
      <c r="A118" s="184">
        <v>3</v>
      </c>
      <c r="B118" s="175" t="s">
        <v>292</v>
      </c>
      <c r="C118" s="185"/>
      <c r="D118" s="186"/>
      <c r="E118" s="187"/>
      <c r="F118" s="188">
        <f t="shared" si="17"/>
        <v>0</v>
      </c>
      <c r="G118" s="180"/>
      <c r="H118" s="181"/>
      <c r="J118" s="183"/>
    </row>
    <row r="119" spans="1:10" s="182" customFormat="1" x14ac:dyDescent="0.2">
      <c r="A119" s="190">
        <v>3.1</v>
      </c>
      <c r="B119" s="191" t="s">
        <v>293</v>
      </c>
      <c r="C119" s="185">
        <v>38.590000000000003</v>
      </c>
      <c r="D119" s="186" t="s">
        <v>40</v>
      </c>
      <c r="E119" s="187"/>
      <c r="F119" s="188">
        <f t="shared" si="17"/>
        <v>0</v>
      </c>
      <c r="G119" s="180"/>
      <c r="H119" s="181"/>
      <c r="J119" s="183"/>
    </row>
    <row r="120" spans="1:10" s="182" customFormat="1" ht="28.5" x14ac:dyDescent="0.2">
      <c r="A120" s="190">
        <v>3.2</v>
      </c>
      <c r="B120" s="191" t="s">
        <v>294</v>
      </c>
      <c r="C120" s="185">
        <v>10.57</v>
      </c>
      <c r="D120" s="186" t="s">
        <v>40</v>
      </c>
      <c r="E120" s="187"/>
      <c r="F120" s="188">
        <f t="shared" si="17"/>
        <v>0</v>
      </c>
      <c r="G120" s="180"/>
      <c r="H120" s="181"/>
      <c r="J120" s="183"/>
    </row>
    <row r="121" spans="1:10" s="182" customFormat="1" x14ac:dyDescent="0.2">
      <c r="A121" s="190">
        <v>3.3</v>
      </c>
      <c r="B121" s="191" t="s">
        <v>295</v>
      </c>
      <c r="C121" s="185">
        <v>10.039999999999999</v>
      </c>
      <c r="D121" s="186" t="s">
        <v>40</v>
      </c>
      <c r="E121" s="187"/>
      <c r="F121" s="188">
        <f t="shared" si="17"/>
        <v>0</v>
      </c>
      <c r="G121" s="180"/>
      <c r="H121" s="181"/>
      <c r="J121" s="183"/>
    </row>
    <row r="122" spans="1:10" s="182" customFormat="1" x14ac:dyDescent="0.2">
      <c r="A122" s="190">
        <v>3.4</v>
      </c>
      <c r="B122" s="191" t="s">
        <v>296</v>
      </c>
      <c r="C122" s="185">
        <v>13.54</v>
      </c>
      <c r="D122" s="186" t="s">
        <v>40</v>
      </c>
      <c r="E122" s="187"/>
      <c r="F122" s="188">
        <f t="shared" si="17"/>
        <v>0</v>
      </c>
      <c r="G122" s="180"/>
      <c r="H122" s="181"/>
      <c r="J122" s="183"/>
    </row>
    <row r="123" spans="1:10" s="182" customFormat="1" x14ac:dyDescent="0.2">
      <c r="A123" s="190">
        <v>3.5</v>
      </c>
      <c r="B123" s="191" t="s">
        <v>297</v>
      </c>
      <c r="C123" s="185">
        <v>30.06</v>
      </c>
      <c r="D123" s="186" t="s">
        <v>40</v>
      </c>
      <c r="E123" s="187"/>
      <c r="F123" s="188">
        <f t="shared" si="17"/>
        <v>0</v>
      </c>
      <c r="G123" s="180"/>
      <c r="H123" s="181"/>
      <c r="J123" s="183"/>
    </row>
    <row r="124" spans="1:10" s="182" customFormat="1" x14ac:dyDescent="0.2">
      <c r="A124" s="190"/>
      <c r="B124" s="192"/>
      <c r="C124" s="185"/>
      <c r="D124" s="186"/>
      <c r="E124" s="187"/>
      <c r="F124" s="188">
        <f t="shared" si="17"/>
        <v>0</v>
      </c>
      <c r="G124" s="180"/>
      <c r="H124" s="181"/>
      <c r="J124" s="183"/>
    </row>
    <row r="125" spans="1:10" s="182" customFormat="1" ht="15" x14ac:dyDescent="0.2">
      <c r="A125" s="184">
        <v>4</v>
      </c>
      <c r="B125" s="175" t="s">
        <v>298</v>
      </c>
      <c r="C125" s="185"/>
      <c r="D125" s="186"/>
      <c r="E125" s="187"/>
      <c r="F125" s="188">
        <f t="shared" si="17"/>
        <v>0</v>
      </c>
      <c r="G125" s="180"/>
      <c r="H125" s="181"/>
      <c r="J125" s="183"/>
    </row>
    <row r="126" spans="1:10" s="182" customFormat="1" x14ac:dyDescent="0.2">
      <c r="A126" s="190">
        <f>A125+0.1</f>
        <v>4.0999999999999996</v>
      </c>
      <c r="B126" s="191" t="s">
        <v>299</v>
      </c>
      <c r="C126" s="185">
        <v>10.81</v>
      </c>
      <c r="D126" s="186" t="s">
        <v>40</v>
      </c>
      <c r="E126" s="187"/>
      <c r="F126" s="188">
        <f t="shared" si="17"/>
        <v>0</v>
      </c>
      <c r="G126" s="180"/>
      <c r="H126" s="181"/>
      <c r="J126" s="183"/>
    </row>
    <row r="127" spans="1:10" s="182" customFormat="1" x14ac:dyDescent="0.2">
      <c r="A127" s="190">
        <f t="shared" ref="A127:A131" si="18">A126+0.1</f>
        <v>4.1999999999999993</v>
      </c>
      <c r="B127" s="191" t="s">
        <v>300</v>
      </c>
      <c r="C127" s="185">
        <v>2.96</v>
      </c>
      <c r="D127" s="186" t="s">
        <v>40</v>
      </c>
      <c r="E127" s="187"/>
      <c r="F127" s="188">
        <f t="shared" si="17"/>
        <v>0</v>
      </c>
      <c r="G127" s="180"/>
      <c r="H127" s="181"/>
      <c r="J127" s="183"/>
    </row>
    <row r="128" spans="1:10" s="182" customFormat="1" x14ac:dyDescent="0.2">
      <c r="A128" s="190">
        <f t="shared" si="18"/>
        <v>4.2999999999999989</v>
      </c>
      <c r="B128" s="191" t="s">
        <v>302</v>
      </c>
      <c r="C128" s="185">
        <v>30.64</v>
      </c>
      <c r="D128" s="186" t="s">
        <v>40</v>
      </c>
      <c r="E128" s="187"/>
      <c r="F128" s="188">
        <f t="shared" si="17"/>
        <v>0</v>
      </c>
      <c r="G128" s="180"/>
      <c r="H128" s="181"/>
      <c r="J128" s="183"/>
    </row>
    <row r="129" spans="1:10" s="182" customFormat="1" x14ac:dyDescent="0.2">
      <c r="A129" s="190">
        <f t="shared" si="18"/>
        <v>4.3999999999999986</v>
      </c>
      <c r="B129" s="191" t="s">
        <v>303</v>
      </c>
      <c r="C129" s="185">
        <v>2.85</v>
      </c>
      <c r="D129" s="186" t="s">
        <v>40</v>
      </c>
      <c r="E129" s="187"/>
      <c r="F129" s="188">
        <f t="shared" si="17"/>
        <v>0</v>
      </c>
      <c r="G129" s="180"/>
      <c r="H129" s="181"/>
      <c r="J129" s="183"/>
    </row>
    <row r="130" spans="1:10" s="182" customFormat="1" x14ac:dyDescent="0.2">
      <c r="A130" s="190">
        <f t="shared" si="18"/>
        <v>4.4999999999999982</v>
      </c>
      <c r="B130" s="191" t="s">
        <v>304</v>
      </c>
      <c r="C130" s="185">
        <v>1.94</v>
      </c>
      <c r="D130" s="186" t="s">
        <v>40</v>
      </c>
      <c r="E130" s="187"/>
      <c r="F130" s="188">
        <f t="shared" si="17"/>
        <v>0</v>
      </c>
      <c r="G130" s="180"/>
      <c r="H130" s="181"/>
      <c r="J130" s="183"/>
    </row>
    <row r="131" spans="1:10" s="182" customFormat="1" x14ac:dyDescent="0.2">
      <c r="A131" s="190">
        <f t="shared" si="18"/>
        <v>4.5999999999999979</v>
      </c>
      <c r="B131" s="191" t="s">
        <v>305</v>
      </c>
      <c r="C131" s="185">
        <v>5.16</v>
      </c>
      <c r="D131" s="186" t="s">
        <v>40</v>
      </c>
      <c r="E131" s="187"/>
      <c r="F131" s="188">
        <f t="shared" si="17"/>
        <v>0</v>
      </c>
      <c r="G131" s="180"/>
      <c r="H131" s="181"/>
      <c r="J131" s="183"/>
    </row>
    <row r="132" spans="1:10" s="182" customFormat="1" x14ac:dyDescent="0.2">
      <c r="A132" s="190"/>
      <c r="B132" s="192"/>
      <c r="C132" s="185"/>
      <c r="D132" s="186"/>
      <c r="E132" s="187"/>
      <c r="F132" s="188">
        <f t="shared" si="17"/>
        <v>0</v>
      </c>
      <c r="G132" s="180"/>
      <c r="H132" s="181"/>
      <c r="J132" s="183"/>
    </row>
    <row r="133" spans="1:10" s="182" customFormat="1" ht="15" x14ac:dyDescent="0.2">
      <c r="A133" s="184">
        <v>5</v>
      </c>
      <c r="B133" s="175" t="s">
        <v>133</v>
      </c>
      <c r="C133" s="185"/>
      <c r="D133" s="186"/>
      <c r="E133" s="187"/>
      <c r="F133" s="188">
        <f t="shared" si="17"/>
        <v>0</v>
      </c>
      <c r="G133" s="180"/>
      <c r="H133" s="181"/>
      <c r="J133" s="183"/>
    </row>
    <row r="134" spans="1:10" s="182" customFormat="1" x14ac:dyDescent="0.2">
      <c r="A134" s="190">
        <v>5.0999999999999996</v>
      </c>
      <c r="B134" s="191" t="s">
        <v>309</v>
      </c>
      <c r="C134" s="185">
        <v>238.65</v>
      </c>
      <c r="D134" s="194" t="s">
        <v>23</v>
      </c>
      <c r="E134" s="187"/>
      <c r="F134" s="188">
        <f t="shared" si="17"/>
        <v>0</v>
      </c>
      <c r="G134" s="180"/>
      <c r="H134" s="181"/>
      <c r="J134" s="183"/>
    </row>
    <row r="135" spans="1:10" s="182" customFormat="1" x14ac:dyDescent="0.2">
      <c r="A135" s="190">
        <v>5.2</v>
      </c>
      <c r="B135" s="191" t="s">
        <v>256</v>
      </c>
      <c r="C135" s="185">
        <v>102.13</v>
      </c>
      <c r="D135" s="194" t="s">
        <v>23</v>
      </c>
      <c r="E135" s="25"/>
      <c r="F135" s="188">
        <f t="shared" si="17"/>
        <v>0</v>
      </c>
      <c r="G135" s="180"/>
      <c r="H135" s="181"/>
      <c r="J135" s="183"/>
    </row>
    <row r="136" spans="1:10" s="182" customFormat="1" x14ac:dyDescent="0.2">
      <c r="A136" s="190">
        <v>5.3</v>
      </c>
      <c r="B136" s="191" t="s">
        <v>310</v>
      </c>
      <c r="C136" s="185">
        <v>102.13</v>
      </c>
      <c r="D136" s="194" t="s">
        <v>23</v>
      </c>
      <c r="E136" s="25"/>
      <c r="F136" s="188">
        <f t="shared" si="17"/>
        <v>0</v>
      </c>
      <c r="G136" s="180"/>
      <c r="H136" s="181"/>
      <c r="J136" s="183"/>
    </row>
    <row r="137" spans="1:10" s="182" customFormat="1" x14ac:dyDescent="0.2">
      <c r="A137" s="190">
        <v>5.4</v>
      </c>
      <c r="B137" s="191" t="s">
        <v>258</v>
      </c>
      <c r="C137" s="185">
        <v>34.4</v>
      </c>
      <c r="D137" s="194" t="s">
        <v>23</v>
      </c>
      <c r="E137" s="187"/>
      <c r="F137" s="188">
        <f t="shared" si="17"/>
        <v>0</v>
      </c>
      <c r="G137" s="180"/>
      <c r="H137" s="181"/>
      <c r="J137" s="183"/>
    </row>
    <row r="138" spans="1:10" s="182" customFormat="1" x14ac:dyDescent="0.2">
      <c r="A138" s="190">
        <v>5.5</v>
      </c>
      <c r="B138" s="191" t="s">
        <v>225</v>
      </c>
      <c r="C138" s="185">
        <v>14.35</v>
      </c>
      <c r="D138" s="186" t="s">
        <v>311</v>
      </c>
      <c r="E138" s="187"/>
      <c r="F138" s="188">
        <f t="shared" si="17"/>
        <v>0</v>
      </c>
      <c r="G138" s="180"/>
      <c r="H138" s="181"/>
      <c r="J138" s="183"/>
    </row>
    <row r="139" spans="1:10" s="182" customFormat="1" x14ac:dyDescent="0.2">
      <c r="A139" s="190">
        <v>5.6</v>
      </c>
      <c r="B139" s="191" t="s">
        <v>312</v>
      </c>
      <c r="C139" s="185">
        <v>47.5</v>
      </c>
      <c r="D139" s="186" t="s">
        <v>311</v>
      </c>
      <c r="E139" s="187"/>
      <c r="F139" s="188">
        <f t="shared" si="17"/>
        <v>0</v>
      </c>
      <c r="G139" s="180"/>
      <c r="H139" s="181"/>
      <c r="J139" s="183"/>
    </row>
    <row r="140" spans="1:10" s="182" customFormat="1" x14ac:dyDescent="0.2">
      <c r="A140" s="190"/>
      <c r="B140" s="192"/>
      <c r="C140" s="185"/>
      <c r="D140" s="186"/>
      <c r="E140" s="187"/>
      <c r="F140" s="188">
        <f t="shared" si="17"/>
        <v>0</v>
      </c>
      <c r="G140" s="180"/>
      <c r="H140" s="181"/>
      <c r="J140" s="183"/>
    </row>
    <row r="141" spans="1:10" s="182" customFormat="1" ht="60" x14ac:dyDescent="0.2">
      <c r="A141" s="184">
        <v>6</v>
      </c>
      <c r="B141" s="195" t="s">
        <v>477</v>
      </c>
      <c r="C141" s="185"/>
      <c r="D141" s="186"/>
      <c r="E141" s="187"/>
      <c r="F141" s="188">
        <f t="shared" si="17"/>
        <v>0</v>
      </c>
      <c r="G141" s="180"/>
      <c r="H141" s="181"/>
      <c r="J141" s="183"/>
    </row>
    <row r="142" spans="1:10" s="182" customFormat="1" ht="28.5" x14ac:dyDescent="0.2">
      <c r="A142" s="190">
        <f>+A141+0.1</f>
        <v>6.1</v>
      </c>
      <c r="B142" s="191" t="s">
        <v>347</v>
      </c>
      <c r="C142" s="185">
        <v>30.75</v>
      </c>
      <c r="D142" s="186" t="s">
        <v>20</v>
      </c>
      <c r="E142" s="187"/>
      <c r="F142" s="188">
        <f t="shared" si="17"/>
        <v>0</v>
      </c>
      <c r="G142" s="180"/>
      <c r="H142" s="181"/>
      <c r="J142" s="183"/>
    </row>
    <row r="143" spans="1:10" s="224" customFormat="1" x14ac:dyDescent="0.2">
      <c r="A143" s="190">
        <f>+A142+0.1</f>
        <v>6.1999999999999993</v>
      </c>
      <c r="B143" s="201" t="s">
        <v>348</v>
      </c>
      <c r="C143" s="185">
        <v>6</v>
      </c>
      <c r="D143" s="198" t="s">
        <v>17</v>
      </c>
      <c r="E143" s="187"/>
      <c r="F143" s="188">
        <f t="shared" si="17"/>
        <v>0</v>
      </c>
      <c r="G143" s="229"/>
      <c r="H143" s="230"/>
      <c r="J143" s="225"/>
    </row>
    <row r="144" spans="1:10" s="182" customFormat="1" x14ac:dyDescent="0.2">
      <c r="A144" s="277"/>
      <c r="B144" s="278"/>
      <c r="C144" s="271"/>
      <c r="D144" s="279"/>
      <c r="E144" s="273"/>
      <c r="F144" s="274">
        <f t="shared" si="17"/>
        <v>0</v>
      </c>
      <c r="G144" s="180"/>
      <c r="H144" s="181"/>
      <c r="J144" s="183"/>
    </row>
    <row r="145" spans="1:10" s="182" customFormat="1" ht="15" x14ac:dyDescent="0.2">
      <c r="A145" s="184">
        <v>7</v>
      </c>
      <c r="B145" s="195" t="s">
        <v>349</v>
      </c>
      <c r="C145" s="185"/>
      <c r="D145" s="186"/>
      <c r="E145" s="187"/>
      <c r="F145" s="188">
        <f t="shared" si="17"/>
        <v>0</v>
      </c>
      <c r="G145" s="180"/>
      <c r="H145" s="181"/>
      <c r="J145" s="183"/>
    </row>
    <row r="146" spans="1:10" s="182" customFormat="1" x14ac:dyDescent="0.2">
      <c r="A146" s="190">
        <f t="shared" ref="A146" si="19">+A145+0.1</f>
        <v>7.1</v>
      </c>
      <c r="B146" s="191" t="s">
        <v>350</v>
      </c>
      <c r="C146" s="185">
        <v>30.75</v>
      </c>
      <c r="D146" s="186" t="s">
        <v>20</v>
      </c>
      <c r="E146" s="187"/>
      <c r="F146" s="188">
        <f t="shared" si="17"/>
        <v>0</v>
      </c>
      <c r="G146" s="180"/>
      <c r="H146" s="181"/>
      <c r="J146" s="183"/>
    </row>
    <row r="147" spans="1:10" s="182" customFormat="1" x14ac:dyDescent="0.2">
      <c r="A147" s="190"/>
      <c r="B147" s="192"/>
      <c r="C147" s="185"/>
      <c r="D147" s="186"/>
      <c r="E147" s="187"/>
      <c r="F147" s="188">
        <f t="shared" si="17"/>
        <v>0</v>
      </c>
      <c r="G147" s="180"/>
      <c r="H147" s="181"/>
      <c r="J147" s="183"/>
    </row>
    <row r="148" spans="1:10" s="181" customFormat="1" ht="34.5" customHeight="1" x14ac:dyDescent="0.25">
      <c r="A148" s="197">
        <v>8</v>
      </c>
      <c r="B148" s="231" t="s">
        <v>319</v>
      </c>
      <c r="C148" s="185"/>
      <c r="D148" s="186"/>
      <c r="E148" s="187"/>
      <c r="F148" s="188">
        <f t="shared" si="17"/>
        <v>0</v>
      </c>
      <c r="G148" s="180"/>
      <c r="J148" s="183"/>
    </row>
    <row r="149" spans="1:10" s="182" customFormat="1" x14ac:dyDescent="0.2">
      <c r="A149" s="190">
        <f>+A148+0.1</f>
        <v>8.1</v>
      </c>
      <c r="B149" s="199" t="s">
        <v>322</v>
      </c>
      <c r="C149" s="185">
        <v>4</v>
      </c>
      <c r="D149" s="198" t="s">
        <v>17</v>
      </c>
      <c r="E149" s="187"/>
      <c r="F149" s="188">
        <f t="shared" si="17"/>
        <v>0</v>
      </c>
      <c r="G149" s="180"/>
      <c r="H149" s="181"/>
      <c r="J149" s="183"/>
    </row>
    <row r="150" spans="1:10" s="182" customFormat="1" ht="42.75" x14ac:dyDescent="0.2">
      <c r="A150" s="190">
        <f t="shared" ref="A150" si="20">+A149+0.1</f>
        <v>8.1999999999999993</v>
      </c>
      <c r="B150" s="191" t="s">
        <v>323</v>
      </c>
      <c r="C150" s="185">
        <v>1</v>
      </c>
      <c r="D150" s="198" t="s">
        <v>17</v>
      </c>
      <c r="E150" s="187"/>
      <c r="F150" s="188">
        <f t="shared" si="17"/>
        <v>0</v>
      </c>
      <c r="G150" s="180"/>
      <c r="H150" s="181"/>
      <c r="J150" s="183"/>
    </row>
    <row r="151" spans="1:10" s="182" customFormat="1" x14ac:dyDescent="0.2">
      <c r="A151" s="206"/>
      <c r="B151" s="207"/>
      <c r="C151" s="185"/>
      <c r="D151" s="208"/>
      <c r="E151" s="187"/>
      <c r="F151" s="188">
        <f t="shared" si="17"/>
        <v>0</v>
      </c>
      <c r="G151" s="180"/>
      <c r="H151" s="181"/>
      <c r="J151" s="183"/>
    </row>
    <row r="152" spans="1:10" s="182" customFormat="1" ht="15" x14ac:dyDescent="0.2">
      <c r="A152" s="184">
        <v>9</v>
      </c>
      <c r="B152" s="195" t="s">
        <v>326</v>
      </c>
      <c r="C152" s="185"/>
      <c r="D152" s="208"/>
      <c r="E152" s="187"/>
      <c r="F152" s="188">
        <f t="shared" si="17"/>
        <v>0</v>
      </c>
      <c r="G152" s="180"/>
      <c r="H152" s="181"/>
      <c r="J152" s="183"/>
    </row>
    <row r="153" spans="1:10" s="182" customFormat="1" x14ac:dyDescent="0.2">
      <c r="A153" s="190">
        <f t="shared" ref="A153:A155" si="21">+A152+0.1</f>
        <v>9.1</v>
      </c>
      <c r="B153" s="207" t="s">
        <v>327</v>
      </c>
      <c r="C153" s="185">
        <v>2</v>
      </c>
      <c r="D153" s="198" t="s">
        <v>17</v>
      </c>
      <c r="E153" s="187"/>
      <c r="F153" s="188">
        <f t="shared" si="17"/>
        <v>0</v>
      </c>
      <c r="G153" s="180"/>
      <c r="H153" s="200"/>
      <c r="J153" s="183"/>
    </row>
    <row r="154" spans="1:10" s="182" customFormat="1" x14ac:dyDescent="0.2">
      <c r="A154" s="190">
        <f t="shared" si="21"/>
        <v>9.1999999999999993</v>
      </c>
      <c r="B154" s="207" t="s">
        <v>328</v>
      </c>
      <c r="C154" s="185">
        <v>4</v>
      </c>
      <c r="D154" s="198" t="s">
        <v>17</v>
      </c>
      <c r="E154" s="187"/>
      <c r="F154" s="188">
        <f t="shared" si="17"/>
        <v>0</v>
      </c>
      <c r="G154" s="180"/>
      <c r="H154" s="200"/>
      <c r="J154" s="183"/>
    </row>
    <row r="155" spans="1:10" s="182" customFormat="1" x14ac:dyDescent="0.2">
      <c r="A155" s="190">
        <f t="shared" si="21"/>
        <v>9.2999999999999989</v>
      </c>
      <c r="B155" s="207" t="s">
        <v>341</v>
      </c>
      <c r="C155" s="185">
        <v>1</v>
      </c>
      <c r="D155" s="208" t="s">
        <v>17</v>
      </c>
      <c r="E155" s="187"/>
      <c r="F155" s="188">
        <f t="shared" si="17"/>
        <v>0</v>
      </c>
      <c r="G155" s="180"/>
      <c r="H155" s="200"/>
      <c r="J155" s="183"/>
    </row>
    <row r="156" spans="1:10" s="182" customFormat="1" x14ac:dyDescent="0.2">
      <c r="A156" s="206"/>
      <c r="B156" s="207"/>
      <c r="C156" s="185"/>
      <c r="D156" s="208"/>
      <c r="E156" s="187"/>
      <c r="F156" s="188"/>
      <c r="G156" s="180"/>
      <c r="H156" s="200"/>
      <c r="J156" s="183"/>
    </row>
    <row r="157" spans="1:10" s="182" customFormat="1" ht="15" x14ac:dyDescent="0.2">
      <c r="A157" s="184">
        <v>10</v>
      </c>
      <c r="B157" s="195" t="s">
        <v>329</v>
      </c>
      <c r="C157" s="185"/>
      <c r="D157" s="208"/>
      <c r="E157" s="187"/>
      <c r="F157" s="188">
        <f t="shared" si="17"/>
        <v>0</v>
      </c>
      <c r="G157" s="180"/>
      <c r="H157" s="200"/>
      <c r="J157" s="183"/>
    </row>
    <row r="158" spans="1:10" s="182" customFormat="1" x14ac:dyDescent="0.2">
      <c r="A158" s="190">
        <f>+A157+0.1</f>
        <v>10.1</v>
      </c>
      <c r="B158" s="199" t="s">
        <v>330</v>
      </c>
      <c r="C158" s="185">
        <v>30.75</v>
      </c>
      <c r="D158" s="186" t="s">
        <v>20</v>
      </c>
      <c r="E158" s="187"/>
      <c r="F158" s="188">
        <f t="shared" si="17"/>
        <v>0</v>
      </c>
      <c r="G158" s="180"/>
      <c r="H158" s="200"/>
      <c r="J158" s="183"/>
    </row>
    <row r="159" spans="1:10" s="182" customFormat="1" x14ac:dyDescent="0.2">
      <c r="A159" s="190">
        <f>+A158+0.1</f>
        <v>10.199999999999999</v>
      </c>
      <c r="B159" s="191" t="s">
        <v>476</v>
      </c>
      <c r="C159" s="185">
        <v>43.36</v>
      </c>
      <c r="D159" s="208" t="s">
        <v>40</v>
      </c>
      <c r="E159" s="187"/>
      <c r="F159" s="188">
        <f t="shared" si="17"/>
        <v>0</v>
      </c>
      <c r="G159" s="180"/>
      <c r="H159" s="200"/>
      <c r="J159" s="183"/>
    </row>
    <row r="160" spans="1:10" s="182" customFormat="1" x14ac:dyDescent="0.2">
      <c r="A160" s="190">
        <f>+A159+0.1</f>
        <v>10.299999999999999</v>
      </c>
      <c r="B160" s="209" t="s">
        <v>331</v>
      </c>
      <c r="C160" s="185">
        <v>3.08</v>
      </c>
      <c r="D160" s="208" t="s">
        <v>40</v>
      </c>
      <c r="E160" s="187"/>
      <c r="F160" s="188">
        <f t="shared" si="17"/>
        <v>0</v>
      </c>
      <c r="G160" s="180"/>
      <c r="H160" s="200"/>
      <c r="J160" s="183"/>
    </row>
    <row r="161" spans="1:242" s="182" customFormat="1" ht="28.5" x14ac:dyDescent="0.2">
      <c r="A161" s="190">
        <f>+A160+0.1</f>
        <v>10.399999999999999</v>
      </c>
      <c r="B161" s="210" t="s">
        <v>294</v>
      </c>
      <c r="C161" s="185">
        <v>5.44</v>
      </c>
      <c r="D161" s="208" t="s">
        <v>40</v>
      </c>
      <c r="E161" s="187"/>
      <c r="F161" s="188">
        <f t="shared" si="17"/>
        <v>0</v>
      </c>
      <c r="G161" s="180"/>
      <c r="H161" s="200"/>
      <c r="J161" s="183"/>
    </row>
    <row r="162" spans="1:242" s="182" customFormat="1" x14ac:dyDescent="0.2">
      <c r="A162" s="190">
        <f t="shared" ref="A162:A163" si="22">+A161+0.1</f>
        <v>10.499999999999998</v>
      </c>
      <c r="B162" s="199" t="s">
        <v>295</v>
      </c>
      <c r="C162" s="185">
        <v>34.479999999999997</v>
      </c>
      <c r="D162" s="208" t="s">
        <v>42</v>
      </c>
      <c r="E162" s="187"/>
      <c r="F162" s="188">
        <f t="shared" si="17"/>
        <v>0</v>
      </c>
      <c r="G162" s="180"/>
      <c r="H162" s="200"/>
      <c r="J162" s="183"/>
    </row>
    <row r="163" spans="1:242" s="182" customFormat="1" x14ac:dyDescent="0.2">
      <c r="A163" s="190">
        <f t="shared" si="22"/>
        <v>10.599999999999998</v>
      </c>
      <c r="B163" s="191" t="s">
        <v>297</v>
      </c>
      <c r="C163" s="185">
        <v>15.01</v>
      </c>
      <c r="D163" s="208" t="s">
        <v>40</v>
      </c>
      <c r="E163" s="187"/>
      <c r="F163" s="188">
        <f t="shared" si="17"/>
        <v>0</v>
      </c>
      <c r="G163" s="180"/>
      <c r="H163" s="200"/>
      <c r="J163" s="183"/>
    </row>
    <row r="164" spans="1:242" s="239" customFormat="1" ht="15" x14ac:dyDescent="0.2">
      <c r="A164" s="232"/>
      <c r="B164" s="233" t="s">
        <v>355</v>
      </c>
      <c r="C164" s="234"/>
      <c r="D164" s="235"/>
      <c r="E164" s="236"/>
      <c r="F164" s="237">
        <f>SUM(F112:F163)</f>
        <v>0</v>
      </c>
      <c r="G164" s="237"/>
      <c r="H164" s="238"/>
      <c r="I164" s="224"/>
      <c r="J164" s="224"/>
      <c r="K164" s="224"/>
      <c r="L164" s="224"/>
      <c r="M164" s="224"/>
      <c r="N164" s="224"/>
      <c r="O164" s="224"/>
      <c r="P164" s="224"/>
      <c r="Q164" s="224"/>
      <c r="R164" s="224"/>
      <c r="S164" s="224"/>
      <c r="T164" s="224"/>
      <c r="U164" s="224"/>
      <c r="V164" s="224"/>
      <c r="W164" s="224"/>
      <c r="X164" s="224"/>
      <c r="Y164" s="224"/>
      <c r="Z164" s="224"/>
      <c r="AA164" s="224"/>
      <c r="AB164" s="224"/>
      <c r="AC164" s="224"/>
      <c r="AD164" s="224"/>
      <c r="AE164" s="224"/>
      <c r="AF164" s="224"/>
    </row>
    <row r="165" spans="1:242" s="37" customFormat="1" ht="15" x14ac:dyDescent="0.2">
      <c r="A165" s="32"/>
      <c r="B165" s="33" t="s">
        <v>105</v>
      </c>
      <c r="C165" s="34"/>
      <c r="D165" s="35"/>
      <c r="E165" s="36"/>
      <c r="F165" s="36">
        <f>+F164+F108+F74</f>
        <v>0</v>
      </c>
      <c r="G165" s="28"/>
    </row>
    <row r="166" spans="1:242" s="6" customFormat="1" ht="15" x14ac:dyDescent="0.2">
      <c r="A166" s="21"/>
      <c r="B166" s="22"/>
      <c r="C166" s="23"/>
      <c r="D166" s="24"/>
      <c r="E166" s="25"/>
      <c r="F166" s="25"/>
      <c r="G166" s="28"/>
    </row>
    <row r="167" spans="1:242" s="6" customFormat="1" ht="15" x14ac:dyDescent="0.2">
      <c r="A167" s="21" t="s">
        <v>104</v>
      </c>
      <c r="B167" s="22" t="s">
        <v>103</v>
      </c>
      <c r="C167" s="23"/>
      <c r="D167" s="24"/>
      <c r="E167" s="25"/>
      <c r="F167" s="25"/>
      <c r="G167" s="28"/>
    </row>
    <row r="168" spans="1:242" s="6" customFormat="1" ht="15" x14ac:dyDescent="0.2">
      <c r="A168" s="21" t="s">
        <v>414</v>
      </c>
      <c r="B168" s="22" t="s">
        <v>415</v>
      </c>
      <c r="C168" s="23"/>
      <c r="D168" s="24"/>
      <c r="E168" s="25"/>
      <c r="F168" s="25"/>
      <c r="G168" s="28"/>
    </row>
    <row r="169" spans="1:242" s="41" customFormat="1" ht="17.25" customHeight="1" x14ac:dyDescent="0.2">
      <c r="A169" s="38">
        <v>1</v>
      </c>
      <c r="B169" s="39" t="s">
        <v>356</v>
      </c>
      <c r="C169" s="30">
        <v>1</v>
      </c>
      <c r="D169" s="27" t="s">
        <v>17</v>
      </c>
      <c r="E169" s="25"/>
      <c r="F169" s="25">
        <f>+E169*C169</f>
        <v>0</v>
      </c>
      <c r="G169" s="28"/>
      <c r="H169" s="40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4"/>
      <c r="AY169" s="4"/>
      <c r="AZ169" s="4"/>
      <c r="BA169" s="4"/>
      <c r="BB169" s="4"/>
      <c r="BC169" s="4"/>
      <c r="BD169" s="4"/>
      <c r="BE169" s="4"/>
      <c r="BF169" s="4"/>
      <c r="BG169" s="4"/>
      <c r="BH169" s="4"/>
      <c r="BI169" s="4"/>
      <c r="BJ169" s="4"/>
      <c r="BK169" s="4"/>
      <c r="BL169" s="4"/>
      <c r="BM169" s="4"/>
      <c r="BN169" s="4"/>
      <c r="BO169" s="4"/>
      <c r="BP169" s="4"/>
      <c r="BQ169" s="4"/>
      <c r="BR169" s="4"/>
      <c r="BS169" s="4"/>
      <c r="BT169" s="4"/>
      <c r="BU169" s="4"/>
      <c r="BV169" s="4"/>
      <c r="BW169" s="4"/>
      <c r="BX169" s="4"/>
      <c r="BY169" s="4"/>
      <c r="BZ169" s="4"/>
      <c r="CA169" s="4"/>
      <c r="CB169" s="4"/>
      <c r="CC169" s="4"/>
      <c r="CD169" s="4"/>
      <c r="CE169" s="4"/>
      <c r="CF169" s="4"/>
      <c r="CG169" s="4"/>
      <c r="CH169" s="4"/>
      <c r="CI169" s="4"/>
      <c r="CJ169" s="4"/>
      <c r="CK169" s="4"/>
      <c r="CL169" s="4"/>
      <c r="CM169" s="4"/>
      <c r="CN169" s="4"/>
      <c r="CO169" s="4"/>
      <c r="CP169" s="4"/>
      <c r="CQ169" s="4"/>
      <c r="CR169" s="4"/>
      <c r="CS169" s="4"/>
      <c r="CT169" s="4"/>
      <c r="CU169" s="4"/>
      <c r="CV169" s="4"/>
      <c r="CW169" s="4"/>
      <c r="CX169" s="4"/>
      <c r="CY169" s="4"/>
      <c r="CZ169" s="4"/>
      <c r="DA169" s="4"/>
      <c r="DB169" s="4"/>
      <c r="DC169" s="4"/>
      <c r="DD169" s="4"/>
      <c r="DE169" s="4"/>
      <c r="DF169" s="4"/>
      <c r="DG169" s="4"/>
      <c r="DH169" s="4"/>
      <c r="DI169" s="4"/>
      <c r="DJ169" s="4"/>
      <c r="DK169" s="4"/>
      <c r="DL169" s="4"/>
      <c r="DM169" s="4"/>
      <c r="DN169" s="4"/>
      <c r="DO169" s="4"/>
      <c r="DP169" s="4"/>
      <c r="DQ169" s="4"/>
      <c r="DR169" s="4"/>
      <c r="DS169" s="4"/>
      <c r="DT169" s="4"/>
      <c r="DU169" s="4"/>
      <c r="DV169" s="4"/>
      <c r="DW169" s="4"/>
      <c r="DX169" s="4"/>
      <c r="DY169" s="4"/>
      <c r="DZ169" s="4"/>
      <c r="EA169" s="4"/>
      <c r="EB169" s="4"/>
      <c r="EC169" s="4"/>
      <c r="ED169" s="4"/>
      <c r="EE169" s="4"/>
      <c r="EF169" s="4"/>
      <c r="EG169" s="4"/>
      <c r="EH169" s="4"/>
      <c r="EI169" s="4"/>
      <c r="EJ169" s="4"/>
      <c r="EK169" s="4"/>
      <c r="EL169" s="4"/>
      <c r="EM169" s="4"/>
      <c r="EN169" s="4"/>
      <c r="EO169" s="4"/>
      <c r="EP169" s="4"/>
      <c r="EQ169" s="4"/>
      <c r="ER169" s="4"/>
      <c r="ES169" s="4"/>
      <c r="ET169" s="4"/>
      <c r="EU169" s="4"/>
      <c r="EV169" s="4"/>
      <c r="EW169" s="4"/>
      <c r="EX169" s="4"/>
      <c r="EY169" s="4"/>
      <c r="EZ169" s="4"/>
      <c r="FA169" s="4"/>
      <c r="FB169" s="4"/>
      <c r="FC169" s="4"/>
      <c r="FD169" s="4"/>
      <c r="FE169" s="4"/>
      <c r="FF169" s="4"/>
      <c r="FG169" s="4"/>
      <c r="FH169" s="4"/>
      <c r="FI169" s="4"/>
      <c r="FJ169" s="4"/>
      <c r="FK169" s="4"/>
      <c r="FL169" s="4"/>
      <c r="FM169" s="4"/>
      <c r="FN169" s="4"/>
      <c r="FO169" s="4"/>
      <c r="FP169" s="4"/>
      <c r="FQ169" s="4"/>
      <c r="FR169" s="4"/>
      <c r="FS169" s="4"/>
      <c r="FT169" s="4"/>
      <c r="FU169" s="4"/>
      <c r="FV169" s="4"/>
      <c r="FW169" s="4"/>
      <c r="FX169" s="4"/>
      <c r="FY169" s="4"/>
      <c r="FZ169" s="4"/>
      <c r="GA169" s="4"/>
      <c r="GB169" s="4"/>
      <c r="GC169" s="4"/>
      <c r="GD169" s="4"/>
      <c r="GE169" s="4"/>
      <c r="GF169" s="4"/>
      <c r="GG169" s="4"/>
      <c r="GH169" s="4"/>
      <c r="GI169" s="4"/>
      <c r="GJ169" s="4"/>
      <c r="GK169" s="4"/>
      <c r="GL169" s="4"/>
      <c r="GM169" s="4"/>
      <c r="GN169" s="4"/>
      <c r="GO169" s="4"/>
      <c r="GP169" s="4"/>
      <c r="GQ169" s="4"/>
      <c r="GR169" s="4"/>
      <c r="GS169" s="4"/>
      <c r="GT169" s="4"/>
      <c r="GU169" s="4"/>
      <c r="GV169" s="4"/>
      <c r="GW169" s="4"/>
      <c r="GX169" s="4"/>
      <c r="GY169" s="4"/>
      <c r="GZ169" s="4"/>
      <c r="HA169" s="4"/>
      <c r="HB169" s="4"/>
      <c r="HC169" s="4"/>
      <c r="HD169" s="4"/>
      <c r="HE169" s="4"/>
      <c r="HF169" s="4"/>
      <c r="HG169" s="4"/>
      <c r="HH169" s="4"/>
      <c r="HI169" s="4"/>
      <c r="HJ169" s="4"/>
      <c r="HK169" s="4"/>
      <c r="HL169" s="4"/>
      <c r="HM169" s="4"/>
      <c r="HN169" s="4"/>
      <c r="HO169" s="4"/>
      <c r="HP169" s="4"/>
      <c r="HQ169" s="4"/>
      <c r="HR169" s="4"/>
      <c r="HS169" s="4"/>
      <c r="HT169" s="4"/>
      <c r="HU169" s="4"/>
      <c r="HV169" s="4"/>
      <c r="HW169" s="4"/>
      <c r="HX169" s="4"/>
      <c r="HY169" s="4"/>
      <c r="HZ169" s="4"/>
      <c r="IA169" s="4"/>
      <c r="IB169" s="4"/>
      <c r="IC169" s="4"/>
      <c r="ID169" s="4"/>
      <c r="IE169" s="4"/>
      <c r="IF169" s="4"/>
      <c r="IG169" s="4"/>
      <c r="IH169" s="4"/>
    </row>
    <row r="170" spans="1:242" s="41" customFormat="1" ht="46.5" customHeight="1" x14ac:dyDescent="0.2">
      <c r="A170" s="38">
        <v>2</v>
      </c>
      <c r="B170" s="39" t="s">
        <v>357</v>
      </c>
      <c r="C170" s="253">
        <v>2</v>
      </c>
      <c r="D170" s="254" t="s">
        <v>17</v>
      </c>
      <c r="E170" s="255"/>
      <c r="F170" s="255">
        <f>+E170*C170</f>
        <v>0</v>
      </c>
      <c r="G170" s="28"/>
      <c r="H170" s="40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  <c r="BA170" s="4"/>
      <c r="BB170" s="4"/>
      <c r="BC170" s="4"/>
      <c r="BD170" s="4"/>
      <c r="BE170" s="4"/>
      <c r="BF170" s="4"/>
      <c r="BG170" s="4"/>
      <c r="BH170" s="4"/>
      <c r="BI170" s="4"/>
      <c r="BJ170" s="4"/>
      <c r="BK170" s="4"/>
      <c r="BL170" s="4"/>
      <c r="BM170" s="4"/>
      <c r="BN170" s="4"/>
      <c r="BO170" s="4"/>
      <c r="BP170" s="4"/>
      <c r="BQ170" s="4"/>
      <c r="BR170" s="4"/>
      <c r="BS170" s="4"/>
      <c r="BT170" s="4"/>
      <c r="BU170" s="4"/>
      <c r="BV170" s="4"/>
      <c r="BW170" s="4"/>
      <c r="BX170" s="4"/>
      <c r="BY170" s="4"/>
      <c r="BZ170" s="4"/>
      <c r="CA170" s="4"/>
      <c r="CB170" s="4"/>
      <c r="CC170" s="4"/>
      <c r="CD170" s="4"/>
      <c r="CE170" s="4"/>
      <c r="CF170" s="4"/>
      <c r="CG170" s="4"/>
      <c r="CH170" s="4"/>
      <c r="CI170" s="4"/>
      <c r="CJ170" s="4"/>
      <c r="CK170" s="4"/>
      <c r="CL170" s="4"/>
      <c r="CM170" s="4"/>
      <c r="CN170" s="4"/>
      <c r="CO170" s="4"/>
      <c r="CP170" s="4"/>
      <c r="CQ170" s="4"/>
      <c r="CR170" s="4"/>
      <c r="CS170" s="4"/>
      <c r="CT170" s="4"/>
      <c r="CU170" s="4"/>
      <c r="CV170" s="4"/>
      <c r="CW170" s="4"/>
      <c r="CX170" s="4"/>
      <c r="CY170" s="4"/>
      <c r="CZ170" s="4"/>
      <c r="DA170" s="4"/>
      <c r="DB170" s="4"/>
      <c r="DC170" s="4"/>
      <c r="DD170" s="4"/>
      <c r="DE170" s="4"/>
      <c r="DF170" s="4"/>
      <c r="DG170" s="4"/>
      <c r="DH170" s="4"/>
      <c r="DI170" s="4"/>
      <c r="DJ170" s="4"/>
      <c r="DK170" s="4"/>
      <c r="DL170" s="4"/>
      <c r="DM170" s="4"/>
      <c r="DN170" s="4"/>
      <c r="DO170" s="4"/>
      <c r="DP170" s="4"/>
      <c r="DQ170" s="4"/>
      <c r="DR170" s="4"/>
      <c r="DS170" s="4"/>
      <c r="DT170" s="4"/>
      <c r="DU170" s="4"/>
      <c r="DV170" s="4"/>
      <c r="DW170" s="4"/>
      <c r="DX170" s="4"/>
      <c r="DY170" s="4"/>
      <c r="DZ170" s="4"/>
      <c r="EA170" s="4"/>
      <c r="EB170" s="4"/>
      <c r="EC170" s="4"/>
      <c r="ED170" s="4"/>
      <c r="EE170" s="4"/>
      <c r="EF170" s="4"/>
      <c r="EG170" s="4"/>
      <c r="EH170" s="4"/>
      <c r="EI170" s="4"/>
      <c r="EJ170" s="4"/>
      <c r="EK170" s="4"/>
      <c r="EL170" s="4"/>
      <c r="EM170" s="4"/>
      <c r="EN170" s="4"/>
      <c r="EO170" s="4"/>
      <c r="EP170" s="4"/>
      <c r="EQ170" s="4"/>
      <c r="ER170" s="4"/>
      <c r="ES170" s="4"/>
      <c r="ET170" s="4"/>
      <c r="EU170" s="4"/>
      <c r="EV170" s="4"/>
      <c r="EW170" s="4"/>
      <c r="EX170" s="4"/>
      <c r="EY170" s="4"/>
      <c r="EZ170" s="4"/>
      <c r="FA170" s="4"/>
      <c r="FB170" s="4"/>
      <c r="FC170" s="4"/>
      <c r="FD170" s="4"/>
      <c r="FE170" s="4"/>
      <c r="FF170" s="4"/>
      <c r="FG170" s="4"/>
      <c r="FH170" s="4"/>
      <c r="FI170" s="4"/>
      <c r="FJ170" s="4"/>
      <c r="FK170" s="4"/>
      <c r="FL170" s="4"/>
      <c r="FM170" s="4"/>
      <c r="FN170" s="4"/>
      <c r="FO170" s="4"/>
      <c r="FP170" s="4"/>
      <c r="FQ170" s="4"/>
      <c r="FR170" s="4"/>
      <c r="FS170" s="4"/>
      <c r="FT170" s="4"/>
      <c r="FU170" s="4"/>
      <c r="FV170" s="4"/>
      <c r="FW170" s="4"/>
      <c r="FX170" s="4"/>
      <c r="FY170" s="4"/>
      <c r="FZ170" s="4"/>
      <c r="GA170" s="4"/>
      <c r="GB170" s="4"/>
      <c r="GC170" s="4"/>
      <c r="GD170" s="4"/>
      <c r="GE170" s="4"/>
      <c r="GF170" s="4"/>
      <c r="GG170" s="4"/>
      <c r="GH170" s="4"/>
      <c r="GI170" s="4"/>
      <c r="GJ170" s="4"/>
      <c r="GK170" s="4"/>
      <c r="GL170" s="4"/>
      <c r="GM170" s="4"/>
      <c r="GN170" s="4"/>
      <c r="GO170" s="4"/>
      <c r="GP170" s="4"/>
      <c r="GQ170" s="4"/>
      <c r="GR170" s="4"/>
      <c r="GS170" s="4"/>
      <c r="GT170" s="4"/>
      <c r="GU170" s="4"/>
      <c r="GV170" s="4"/>
      <c r="GW170" s="4"/>
      <c r="GX170" s="4"/>
      <c r="GY170" s="4"/>
      <c r="GZ170" s="4"/>
      <c r="HA170" s="4"/>
      <c r="HB170" s="4"/>
      <c r="HC170" s="4"/>
      <c r="HD170" s="4"/>
      <c r="HE170" s="4"/>
      <c r="HF170" s="4"/>
      <c r="HG170" s="4"/>
      <c r="HH170" s="4"/>
      <c r="HI170" s="4"/>
      <c r="HJ170" s="4"/>
      <c r="HK170" s="4"/>
      <c r="HL170" s="4"/>
      <c r="HM170" s="4"/>
      <c r="HN170" s="4"/>
      <c r="HO170" s="4"/>
      <c r="HP170" s="4"/>
      <c r="HQ170" s="4"/>
      <c r="HR170" s="4"/>
      <c r="HS170" s="4"/>
      <c r="HT170" s="4"/>
      <c r="HU170" s="4"/>
      <c r="HV170" s="4"/>
      <c r="HW170" s="4"/>
      <c r="HX170" s="4"/>
      <c r="HY170" s="4"/>
      <c r="HZ170" s="4"/>
      <c r="IA170" s="4"/>
      <c r="IB170" s="4"/>
      <c r="IC170" s="4"/>
      <c r="ID170" s="4"/>
      <c r="IE170" s="4"/>
      <c r="IF170" s="4"/>
      <c r="IG170" s="4"/>
      <c r="IH170" s="4"/>
    </row>
    <row r="171" spans="1:242" s="239" customFormat="1" ht="15" x14ac:dyDescent="0.2">
      <c r="A171" s="232"/>
      <c r="B171" s="233" t="s">
        <v>418</v>
      </c>
      <c r="C171" s="234"/>
      <c r="D171" s="235"/>
      <c r="E171" s="236"/>
      <c r="F171" s="237">
        <f>SUM(F169:F170)</f>
        <v>0</v>
      </c>
      <c r="G171" s="28"/>
      <c r="H171" s="238"/>
      <c r="I171" s="224"/>
      <c r="J171" s="224"/>
      <c r="K171" s="224"/>
      <c r="L171" s="224"/>
      <c r="M171" s="224"/>
      <c r="N171" s="224"/>
      <c r="O171" s="224"/>
      <c r="P171" s="224"/>
      <c r="Q171" s="224"/>
      <c r="R171" s="224"/>
      <c r="S171" s="224"/>
      <c r="T171" s="224"/>
      <c r="U171" s="224"/>
      <c r="V171" s="224"/>
      <c r="W171" s="224"/>
      <c r="X171" s="224"/>
      <c r="Y171" s="224"/>
      <c r="Z171" s="224"/>
      <c r="AA171" s="224"/>
      <c r="AB171" s="224"/>
      <c r="AC171" s="224"/>
      <c r="AD171" s="224"/>
      <c r="AE171" s="224"/>
      <c r="AF171" s="224"/>
    </row>
    <row r="172" spans="1:242" s="6" customFormat="1" ht="15" x14ac:dyDescent="0.2">
      <c r="A172" s="21" t="s">
        <v>417</v>
      </c>
      <c r="B172" s="22" t="s">
        <v>416</v>
      </c>
      <c r="C172" s="23"/>
      <c r="D172" s="24"/>
      <c r="E172" s="25"/>
      <c r="F172" s="25"/>
      <c r="G172" s="28"/>
    </row>
    <row r="173" spans="1:242" s="41" customFormat="1" ht="17.25" customHeight="1" x14ac:dyDescent="0.2">
      <c r="A173" s="38">
        <v>1</v>
      </c>
      <c r="B173" s="39" t="s">
        <v>358</v>
      </c>
      <c r="C173" s="30">
        <v>1</v>
      </c>
      <c r="D173" s="27" t="s">
        <v>17</v>
      </c>
      <c r="E173" s="25"/>
      <c r="F173" s="25">
        <f>+E173*C173</f>
        <v>0</v>
      </c>
      <c r="G173" s="28"/>
      <c r="H173" s="40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  <c r="BA173" s="4"/>
      <c r="BB173" s="4"/>
      <c r="BC173" s="4"/>
      <c r="BD173" s="4"/>
      <c r="BE173" s="4"/>
      <c r="BF173" s="4"/>
      <c r="BG173" s="4"/>
      <c r="BH173" s="4"/>
      <c r="BI173" s="4"/>
      <c r="BJ173" s="4"/>
      <c r="BK173" s="4"/>
      <c r="BL173" s="4"/>
      <c r="BM173" s="4"/>
      <c r="BN173" s="4"/>
      <c r="BO173" s="4"/>
      <c r="BP173" s="4"/>
      <c r="BQ173" s="4"/>
      <c r="BR173" s="4"/>
      <c r="BS173" s="4"/>
      <c r="BT173" s="4"/>
      <c r="BU173" s="4"/>
      <c r="BV173" s="4"/>
      <c r="BW173" s="4"/>
      <c r="BX173" s="4"/>
      <c r="BY173" s="4"/>
      <c r="BZ173" s="4"/>
      <c r="CA173" s="4"/>
      <c r="CB173" s="4"/>
      <c r="CC173" s="4"/>
      <c r="CD173" s="4"/>
      <c r="CE173" s="4"/>
      <c r="CF173" s="4"/>
      <c r="CG173" s="4"/>
      <c r="CH173" s="4"/>
      <c r="CI173" s="4"/>
      <c r="CJ173" s="4"/>
      <c r="CK173" s="4"/>
      <c r="CL173" s="4"/>
      <c r="CM173" s="4"/>
      <c r="CN173" s="4"/>
      <c r="CO173" s="4"/>
      <c r="CP173" s="4"/>
      <c r="CQ173" s="4"/>
      <c r="CR173" s="4"/>
      <c r="CS173" s="4"/>
      <c r="CT173" s="4"/>
      <c r="CU173" s="4"/>
      <c r="CV173" s="4"/>
      <c r="CW173" s="4"/>
      <c r="CX173" s="4"/>
      <c r="CY173" s="4"/>
      <c r="CZ173" s="4"/>
      <c r="DA173" s="4"/>
      <c r="DB173" s="4"/>
      <c r="DC173" s="4"/>
      <c r="DD173" s="4"/>
      <c r="DE173" s="4"/>
      <c r="DF173" s="4"/>
      <c r="DG173" s="4"/>
      <c r="DH173" s="4"/>
      <c r="DI173" s="4"/>
      <c r="DJ173" s="4"/>
      <c r="DK173" s="4"/>
      <c r="DL173" s="4"/>
      <c r="DM173" s="4"/>
      <c r="DN173" s="4"/>
      <c r="DO173" s="4"/>
      <c r="DP173" s="4"/>
      <c r="DQ173" s="4"/>
      <c r="DR173" s="4"/>
      <c r="DS173" s="4"/>
      <c r="DT173" s="4"/>
      <c r="DU173" s="4"/>
      <c r="DV173" s="4"/>
      <c r="DW173" s="4"/>
      <c r="DX173" s="4"/>
      <c r="DY173" s="4"/>
      <c r="DZ173" s="4"/>
      <c r="EA173" s="4"/>
      <c r="EB173" s="4"/>
      <c r="EC173" s="4"/>
      <c r="ED173" s="4"/>
      <c r="EE173" s="4"/>
      <c r="EF173" s="4"/>
      <c r="EG173" s="4"/>
      <c r="EH173" s="4"/>
      <c r="EI173" s="4"/>
      <c r="EJ173" s="4"/>
      <c r="EK173" s="4"/>
      <c r="EL173" s="4"/>
      <c r="EM173" s="4"/>
      <c r="EN173" s="4"/>
      <c r="EO173" s="4"/>
      <c r="EP173" s="4"/>
      <c r="EQ173" s="4"/>
      <c r="ER173" s="4"/>
      <c r="ES173" s="4"/>
      <c r="ET173" s="4"/>
      <c r="EU173" s="4"/>
      <c r="EV173" s="4"/>
      <c r="EW173" s="4"/>
      <c r="EX173" s="4"/>
      <c r="EY173" s="4"/>
      <c r="EZ173" s="4"/>
      <c r="FA173" s="4"/>
      <c r="FB173" s="4"/>
      <c r="FC173" s="4"/>
      <c r="FD173" s="4"/>
      <c r="FE173" s="4"/>
      <c r="FF173" s="4"/>
      <c r="FG173" s="4"/>
      <c r="FH173" s="4"/>
      <c r="FI173" s="4"/>
      <c r="FJ173" s="4"/>
      <c r="FK173" s="4"/>
      <c r="FL173" s="4"/>
      <c r="FM173" s="4"/>
      <c r="FN173" s="4"/>
      <c r="FO173" s="4"/>
      <c r="FP173" s="4"/>
      <c r="FQ173" s="4"/>
      <c r="FR173" s="4"/>
      <c r="FS173" s="4"/>
      <c r="FT173" s="4"/>
      <c r="FU173" s="4"/>
      <c r="FV173" s="4"/>
      <c r="FW173" s="4"/>
      <c r="FX173" s="4"/>
      <c r="FY173" s="4"/>
      <c r="FZ173" s="4"/>
      <c r="GA173" s="4"/>
      <c r="GB173" s="4"/>
      <c r="GC173" s="4"/>
      <c r="GD173" s="4"/>
      <c r="GE173" s="4"/>
      <c r="GF173" s="4"/>
      <c r="GG173" s="4"/>
      <c r="GH173" s="4"/>
      <c r="GI173" s="4"/>
      <c r="GJ173" s="4"/>
      <c r="GK173" s="4"/>
      <c r="GL173" s="4"/>
      <c r="GM173" s="4"/>
      <c r="GN173" s="4"/>
      <c r="GO173" s="4"/>
      <c r="GP173" s="4"/>
      <c r="GQ173" s="4"/>
      <c r="GR173" s="4"/>
      <c r="GS173" s="4"/>
      <c r="GT173" s="4"/>
      <c r="GU173" s="4"/>
      <c r="GV173" s="4"/>
      <c r="GW173" s="4"/>
      <c r="GX173" s="4"/>
      <c r="GY173" s="4"/>
      <c r="GZ173" s="4"/>
      <c r="HA173" s="4"/>
      <c r="HB173" s="4"/>
      <c r="HC173" s="4"/>
      <c r="HD173" s="4"/>
      <c r="HE173" s="4"/>
      <c r="HF173" s="4"/>
      <c r="HG173" s="4"/>
      <c r="HH173" s="4"/>
      <c r="HI173" s="4"/>
      <c r="HJ173" s="4"/>
      <c r="HK173" s="4"/>
      <c r="HL173" s="4"/>
      <c r="HM173" s="4"/>
      <c r="HN173" s="4"/>
      <c r="HO173" s="4"/>
      <c r="HP173" s="4"/>
      <c r="HQ173" s="4"/>
      <c r="HR173" s="4"/>
      <c r="HS173" s="4"/>
      <c r="HT173" s="4"/>
      <c r="HU173" s="4"/>
      <c r="HV173" s="4"/>
      <c r="HW173" s="4"/>
      <c r="HX173" s="4"/>
      <c r="HY173" s="4"/>
      <c r="HZ173" s="4"/>
      <c r="IA173" s="4"/>
      <c r="IB173" s="4"/>
      <c r="IC173" s="4"/>
      <c r="ID173" s="4"/>
      <c r="IE173" s="4"/>
      <c r="IF173" s="4"/>
      <c r="IG173" s="4"/>
      <c r="IH173" s="4"/>
    </row>
    <row r="174" spans="1:242" s="41" customFormat="1" ht="45.75" customHeight="1" x14ac:dyDescent="0.2">
      <c r="A174" s="38">
        <v>2</v>
      </c>
      <c r="B174" s="39" t="s">
        <v>359</v>
      </c>
      <c r="C174" s="253">
        <v>1</v>
      </c>
      <c r="D174" s="254" t="s">
        <v>17</v>
      </c>
      <c r="E174" s="255"/>
      <c r="F174" s="255">
        <f>+E174*C174</f>
        <v>0</v>
      </c>
      <c r="G174" s="28"/>
      <c r="H174" s="40"/>
      <c r="I174" s="42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4"/>
      <c r="AZ174" s="4"/>
      <c r="BA174" s="4"/>
      <c r="BB174" s="4"/>
      <c r="BC174" s="4"/>
      <c r="BD174" s="4"/>
      <c r="BE174" s="4"/>
      <c r="BF174" s="4"/>
      <c r="BG174" s="4"/>
      <c r="BH174" s="4"/>
      <c r="BI174" s="4"/>
      <c r="BJ174" s="4"/>
      <c r="BK174" s="4"/>
      <c r="BL174" s="4"/>
      <c r="BM174" s="4"/>
      <c r="BN174" s="4"/>
      <c r="BO174" s="4"/>
      <c r="BP174" s="4"/>
      <c r="BQ174" s="4"/>
      <c r="BR174" s="4"/>
      <c r="BS174" s="4"/>
      <c r="BT174" s="4"/>
      <c r="BU174" s="4"/>
      <c r="BV174" s="4"/>
      <c r="BW174" s="4"/>
      <c r="BX174" s="4"/>
      <c r="BY174" s="4"/>
      <c r="BZ174" s="4"/>
      <c r="CA174" s="4"/>
      <c r="CB174" s="4"/>
      <c r="CC174" s="4"/>
      <c r="CD174" s="4"/>
      <c r="CE174" s="4"/>
      <c r="CF174" s="4"/>
      <c r="CG174" s="4"/>
      <c r="CH174" s="4"/>
      <c r="CI174" s="4"/>
      <c r="CJ174" s="4"/>
      <c r="CK174" s="4"/>
      <c r="CL174" s="4"/>
      <c r="CM174" s="4"/>
      <c r="CN174" s="4"/>
      <c r="CO174" s="4"/>
      <c r="CP174" s="4"/>
      <c r="CQ174" s="4"/>
      <c r="CR174" s="4"/>
      <c r="CS174" s="4"/>
      <c r="CT174" s="4"/>
      <c r="CU174" s="4"/>
      <c r="CV174" s="4"/>
      <c r="CW174" s="4"/>
      <c r="CX174" s="4"/>
      <c r="CY174" s="4"/>
      <c r="CZ174" s="4"/>
      <c r="DA174" s="4"/>
      <c r="DB174" s="4"/>
      <c r="DC174" s="4"/>
      <c r="DD174" s="4"/>
      <c r="DE174" s="4"/>
      <c r="DF174" s="4"/>
      <c r="DG174" s="4"/>
      <c r="DH174" s="4"/>
      <c r="DI174" s="4"/>
      <c r="DJ174" s="4"/>
      <c r="DK174" s="4"/>
      <c r="DL174" s="4"/>
      <c r="DM174" s="4"/>
      <c r="DN174" s="4"/>
      <c r="DO174" s="4"/>
      <c r="DP174" s="4"/>
      <c r="DQ174" s="4"/>
      <c r="DR174" s="4"/>
      <c r="DS174" s="4"/>
      <c r="DT174" s="4"/>
      <c r="DU174" s="4"/>
      <c r="DV174" s="4"/>
      <c r="DW174" s="4"/>
      <c r="DX174" s="4"/>
      <c r="DY174" s="4"/>
      <c r="DZ174" s="4"/>
      <c r="EA174" s="4"/>
      <c r="EB174" s="4"/>
      <c r="EC174" s="4"/>
      <c r="ED174" s="4"/>
      <c r="EE174" s="4"/>
      <c r="EF174" s="4"/>
      <c r="EG174" s="4"/>
      <c r="EH174" s="4"/>
      <c r="EI174" s="4"/>
      <c r="EJ174" s="4"/>
      <c r="EK174" s="4"/>
      <c r="EL174" s="4"/>
      <c r="EM174" s="4"/>
      <c r="EN174" s="4"/>
      <c r="EO174" s="4"/>
      <c r="EP174" s="4"/>
      <c r="EQ174" s="4"/>
      <c r="ER174" s="4"/>
      <c r="ES174" s="4"/>
      <c r="ET174" s="4"/>
      <c r="EU174" s="4"/>
      <c r="EV174" s="4"/>
      <c r="EW174" s="4"/>
      <c r="EX174" s="4"/>
      <c r="EY174" s="4"/>
      <c r="EZ174" s="4"/>
      <c r="FA174" s="4"/>
      <c r="FB174" s="4"/>
      <c r="FC174" s="4"/>
      <c r="FD174" s="4"/>
      <c r="FE174" s="4"/>
      <c r="FF174" s="4"/>
      <c r="FG174" s="4"/>
      <c r="FH174" s="4"/>
      <c r="FI174" s="4"/>
      <c r="FJ174" s="4"/>
      <c r="FK174" s="4"/>
      <c r="FL174" s="4"/>
      <c r="FM174" s="4"/>
      <c r="FN174" s="4"/>
      <c r="FO174" s="4"/>
      <c r="FP174" s="4"/>
      <c r="FQ174" s="4"/>
      <c r="FR174" s="4"/>
      <c r="FS174" s="4"/>
      <c r="FT174" s="4"/>
      <c r="FU174" s="4"/>
      <c r="FV174" s="4"/>
      <c r="FW174" s="4"/>
      <c r="FX174" s="4"/>
      <c r="FY174" s="4"/>
      <c r="FZ174" s="4"/>
      <c r="GA174" s="4"/>
      <c r="GB174" s="4"/>
      <c r="GC174" s="4"/>
      <c r="GD174" s="4"/>
      <c r="GE174" s="4"/>
      <c r="GF174" s="4"/>
      <c r="GG174" s="4"/>
      <c r="GH174" s="4"/>
      <c r="GI174" s="4"/>
      <c r="GJ174" s="4"/>
      <c r="GK174" s="4"/>
      <c r="GL174" s="4"/>
      <c r="GM174" s="4"/>
      <c r="GN174" s="4"/>
      <c r="GO174" s="4"/>
      <c r="GP174" s="4"/>
      <c r="GQ174" s="4"/>
      <c r="GR174" s="4"/>
      <c r="GS174" s="4"/>
      <c r="GT174" s="4"/>
      <c r="GU174" s="4"/>
      <c r="GV174" s="4"/>
      <c r="GW174" s="4"/>
      <c r="GX174" s="4"/>
      <c r="GY174" s="4"/>
      <c r="GZ174" s="4"/>
      <c r="HA174" s="4"/>
      <c r="HB174" s="4"/>
      <c r="HC174" s="4"/>
      <c r="HD174" s="4"/>
      <c r="HE174" s="4"/>
      <c r="HF174" s="4"/>
      <c r="HG174" s="4"/>
      <c r="HH174" s="4"/>
      <c r="HI174" s="4"/>
      <c r="HJ174" s="4"/>
      <c r="HK174" s="4"/>
      <c r="HL174" s="4"/>
      <c r="HM174" s="4"/>
      <c r="HN174" s="4"/>
      <c r="HO174" s="4"/>
      <c r="HP174" s="4"/>
      <c r="HQ174" s="4"/>
      <c r="HR174" s="4"/>
      <c r="HS174" s="4"/>
      <c r="HT174" s="4"/>
      <c r="HU174" s="4"/>
      <c r="HV174" s="4"/>
      <c r="HW174" s="4"/>
      <c r="HX174" s="4"/>
      <c r="HY174" s="4"/>
      <c r="HZ174" s="4"/>
      <c r="IA174" s="4"/>
      <c r="IB174" s="4"/>
      <c r="IC174" s="4"/>
      <c r="ID174" s="4"/>
      <c r="IE174" s="4"/>
      <c r="IF174" s="4"/>
      <c r="IG174" s="4"/>
      <c r="IH174" s="4"/>
    </row>
    <row r="175" spans="1:242" s="239" customFormat="1" ht="15" x14ac:dyDescent="0.2">
      <c r="A175" s="232"/>
      <c r="B175" s="233" t="s">
        <v>419</v>
      </c>
      <c r="C175" s="234"/>
      <c r="D175" s="235"/>
      <c r="E175" s="236"/>
      <c r="F175" s="237">
        <f>SUM(F173:F174)</f>
        <v>0</v>
      </c>
      <c r="G175" s="28"/>
      <c r="H175" s="238"/>
      <c r="I175" s="224"/>
      <c r="J175" s="224"/>
      <c r="K175" s="224"/>
      <c r="L175" s="224"/>
      <c r="M175" s="224"/>
      <c r="N175" s="224"/>
      <c r="O175" s="224"/>
      <c r="P175" s="224"/>
      <c r="Q175" s="224"/>
      <c r="R175" s="224"/>
      <c r="S175" s="224"/>
      <c r="T175" s="224"/>
      <c r="U175" s="224"/>
      <c r="V175" s="224"/>
      <c r="W175" s="224"/>
      <c r="X175" s="224"/>
      <c r="Y175" s="224"/>
      <c r="Z175" s="224"/>
      <c r="AA175" s="224"/>
      <c r="AB175" s="224"/>
      <c r="AC175" s="224"/>
      <c r="AD175" s="224"/>
      <c r="AE175" s="224"/>
      <c r="AF175" s="224"/>
    </row>
    <row r="176" spans="1:242" s="6" customFormat="1" ht="15" x14ac:dyDescent="0.2">
      <c r="A176" s="21" t="s">
        <v>473</v>
      </c>
      <c r="B176" s="22" t="s">
        <v>420</v>
      </c>
      <c r="C176" s="23"/>
      <c r="D176" s="24"/>
      <c r="E176" s="25"/>
      <c r="F176" s="25"/>
      <c r="G176" s="28"/>
    </row>
    <row r="177" spans="1:242" s="41" customFormat="1" ht="15" x14ac:dyDescent="0.2">
      <c r="A177" s="38">
        <v>1</v>
      </c>
      <c r="B177" s="39" t="s">
        <v>360</v>
      </c>
      <c r="C177" s="30">
        <v>1</v>
      </c>
      <c r="D177" s="27" t="s">
        <v>17</v>
      </c>
      <c r="E177" s="25"/>
      <c r="F177" s="25">
        <f>+E177*C177</f>
        <v>0</v>
      </c>
      <c r="G177" s="28"/>
      <c r="H177" s="40"/>
      <c r="I177" s="42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4"/>
      <c r="AZ177" s="4"/>
      <c r="BA177" s="4"/>
      <c r="BB177" s="4"/>
      <c r="BC177" s="4"/>
      <c r="BD177" s="4"/>
      <c r="BE177" s="4"/>
      <c r="BF177" s="4"/>
      <c r="BG177" s="4"/>
      <c r="BH177" s="4"/>
      <c r="BI177" s="4"/>
      <c r="BJ177" s="4"/>
      <c r="BK177" s="4"/>
      <c r="BL177" s="4"/>
      <c r="BM177" s="4"/>
      <c r="BN177" s="4"/>
      <c r="BO177" s="4"/>
      <c r="BP177" s="4"/>
      <c r="BQ177" s="4"/>
      <c r="BR177" s="4"/>
      <c r="BS177" s="4"/>
      <c r="BT177" s="4"/>
      <c r="BU177" s="4"/>
      <c r="BV177" s="4"/>
      <c r="BW177" s="4"/>
      <c r="BX177" s="4"/>
      <c r="BY177" s="4"/>
      <c r="BZ177" s="4"/>
      <c r="CA177" s="4"/>
      <c r="CB177" s="4"/>
      <c r="CC177" s="4"/>
      <c r="CD177" s="4"/>
      <c r="CE177" s="4"/>
      <c r="CF177" s="4"/>
      <c r="CG177" s="4"/>
      <c r="CH177" s="4"/>
      <c r="CI177" s="4"/>
      <c r="CJ177" s="4"/>
      <c r="CK177" s="4"/>
      <c r="CL177" s="4"/>
      <c r="CM177" s="4"/>
      <c r="CN177" s="4"/>
      <c r="CO177" s="4"/>
      <c r="CP177" s="4"/>
      <c r="CQ177" s="4"/>
      <c r="CR177" s="4"/>
      <c r="CS177" s="4"/>
      <c r="CT177" s="4"/>
      <c r="CU177" s="4"/>
      <c r="CV177" s="4"/>
      <c r="CW177" s="4"/>
      <c r="CX177" s="4"/>
      <c r="CY177" s="4"/>
      <c r="CZ177" s="4"/>
      <c r="DA177" s="4"/>
      <c r="DB177" s="4"/>
      <c r="DC177" s="4"/>
      <c r="DD177" s="4"/>
      <c r="DE177" s="4"/>
      <c r="DF177" s="4"/>
      <c r="DG177" s="4"/>
      <c r="DH177" s="4"/>
      <c r="DI177" s="4"/>
      <c r="DJ177" s="4"/>
      <c r="DK177" s="4"/>
      <c r="DL177" s="4"/>
      <c r="DM177" s="4"/>
      <c r="DN177" s="4"/>
      <c r="DO177" s="4"/>
      <c r="DP177" s="4"/>
      <c r="DQ177" s="4"/>
      <c r="DR177" s="4"/>
      <c r="DS177" s="4"/>
      <c r="DT177" s="4"/>
      <c r="DU177" s="4"/>
      <c r="DV177" s="4"/>
      <c r="DW177" s="4"/>
      <c r="DX177" s="4"/>
      <c r="DY177" s="4"/>
      <c r="DZ177" s="4"/>
      <c r="EA177" s="4"/>
      <c r="EB177" s="4"/>
      <c r="EC177" s="4"/>
      <c r="ED177" s="4"/>
      <c r="EE177" s="4"/>
      <c r="EF177" s="4"/>
      <c r="EG177" s="4"/>
      <c r="EH177" s="4"/>
      <c r="EI177" s="4"/>
      <c r="EJ177" s="4"/>
      <c r="EK177" s="4"/>
      <c r="EL177" s="4"/>
      <c r="EM177" s="4"/>
      <c r="EN177" s="4"/>
      <c r="EO177" s="4"/>
      <c r="EP177" s="4"/>
      <c r="EQ177" s="4"/>
      <c r="ER177" s="4"/>
      <c r="ES177" s="4"/>
      <c r="ET177" s="4"/>
      <c r="EU177" s="4"/>
      <c r="EV177" s="4"/>
      <c r="EW177" s="4"/>
      <c r="EX177" s="4"/>
      <c r="EY177" s="4"/>
      <c r="EZ177" s="4"/>
      <c r="FA177" s="4"/>
      <c r="FB177" s="4"/>
      <c r="FC177" s="4"/>
      <c r="FD177" s="4"/>
      <c r="FE177" s="4"/>
      <c r="FF177" s="4"/>
      <c r="FG177" s="4"/>
      <c r="FH177" s="4"/>
      <c r="FI177" s="4"/>
      <c r="FJ177" s="4"/>
      <c r="FK177" s="4"/>
      <c r="FL177" s="4"/>
      <c r="FM177" s="4"/>
      <c r="FN177" s="4"/>
      <c r="FO177" s="4"/>
      <c r="FP177" s="4"/>
      <c r="FQ177" s="4"/>
      <c r="FR177" s="4"/>
      <c r="FS177" s="4"/>
      <c r="FT177" s="4"/>
      <c r="FU177" s="4"/>
      <c r="FV177" s="4"/>
      <c r="FW177" s="4"/>
      <c r="FX177" s="4"/>
      <c r="FY177" s="4"/>
      <c r="FZ177" s="4"/>
      <c r="GA177" s="4"/>
      <c r="GB177" s="4"/>
      <c r="GC177" s="4"/>
      <c r="GD177" s="4"/>
      <c r="GE177" s="4"/>
      <c r="GF177" s="4"/>
      <c r="GG177" s="4"/>
      <c r="GH177" s="4"/>
      <c r="GI177" s="4"/>
      <c r="GJ177" s="4"/>
      <c r="GK177" s="4"/>
      <c r="GL177" s="4"/>
      <c r="GM177" s="4"/>
      <c r="GN177" s="4"/>
      <c r="GO177" s="4"/>
      <c r="GP177" s="4"/>
      <c r="GQ177" s="4"/>
      <c r="GR177" s="4"/>
      <c r="GS177" s="4"/>
      <c r="GT177" s="4"/>
      <c r="GU177" s="4"/>
      <c r="GV177" s="4"/>
      <c r="GW177" s="4"/>
      <c r="GX177" s="4"/>
      <c r="GY177" s="4"/>
      <c r="GZ177" s="4"/>
      <c r="HA177" s="4"/>
      <c r="HB177" s="4"/>
      <c r="HC177" s="4"/>
      <c r="HD177" s="4"/>
      <c r="HE177" s="4"/>
      <c r="HF177" s="4"/>
      <c r="HG177" s="4"/>
      <c r="HH177" s="4"/>
      <c r="HI177" s="4"/>
      <c r="HJ177" s="4"/>
      <c r="HK177" s="4"/>
      <c r="HL177" s="4"/>
      <c r="HM177" s="4"/>
      <c r="HN177" s="4"/>
      <c r="HO177" s="4"/>
      <c r="HP177" s="4"/>
      <c r="HQ177" s="4"/>
      <c r="HR177" s="4"/>
      <c r="HS177" s="4"/>
      <c r="HT177" s="4"/>
      <c r="HU177" s="4"/>
      <c r="HV177" s="4"/>
      <c r="HW177" s="4"/>
      <c r="HX177" s="4"/>
      <c r="HY177" s="4"/>
      <c r="HZ177" s="4"/>
      <c r="IA177" s="4"/>
      <c r="IB177" s="4"/>
      <c r="IC177" s="4"/>
      <c r="ID177" s="4"/>
      <c r="IE177" s="4"/>
      <c r="IF177" s="4"/>
      <c r="IG177" s="4"/>
      <c r="IH177" s="4"/>
    </row>
    <row r="178" spans="1:242" s="243" customFormat="1" ht="30" x14ac:dyDescent="0.2">
      <c r="A178" s="240">
        <v>2</v>
      </c>
      <c r="B178" s="53" t="s">
        <v>413</v>
      </c>
      <c r="C178" s="241"/>
      <c r="D178" s="110"/>
      <c r="E178" s="76"/>
      <c r="F178" s="76"/>
      <c r="G178" s="28"/>
      <c r="H178" s="40"/>
      <c r="I178" s="242"/>
      <c r="J178" s="37"/>
      <c r="K178" s="37"/>
      <c r="L178" s="37"/>
      <c r="M178" s="37"/>
      <c r="N178" s="37"/>
      <c r="O178" s="37"/>
      <c r="P178" s="37"/>
      <c r="Q178" s="37"/>
      <c r="R178" s="37"/>
      <c r="S178" s="37"/>
      <c r="T178" s="37"/>
      <c r="U178" s="37"/>
      <c r="V178" s="37"/>
      <c r="W178" s="37"/>
      <c r="X178" s="37"/>
      <c r="Y178" s="37"/>
      <c r="Z178" s="37"/>
      <c r="AA178" s="37"/>
      <c r="AB178" s="37"/>
      <c r="AC178" s="37"/>
      <c r="AD178" s="37"/>
      <c r="AE178" s="37"/>
      <c r="AF178" s="37"/>
      <c r="AG178" s="37"/>
      <c r="AH178" s="37"/>
      <c r="AI178" s="37"/>
      <c r="AJ178" s="37"/>
      <c r="AK178" s="37"/>
      <c r="AL178" s="37"/>
      <c r="AM178" s="37"/>
      <c r="AN178" s="37"/>
      <c r="AO178" s="37"/>
      <c r="AP178" s="37"/>
      <c r="AQ178" s="37"/>
      <c r="AR178" s="37"/>
      <c r="AS178" s="37"/>
      <c r="AT178" s="37"/>
      <c r="AU178" s="37"/>
      <c r="AV178" s="37"/>
      <c r="AW178" s="37"/>
      <c r="AX178" s="37"/>
      <c r="AY178" s="37"/>
      <c r="AZ178" s="37"/>
      <c r="BA178" s="37"/>
      <c r="BB178" s="37"/>
      <c r="BC178" s="37"/>
      <c r="BD178" s="37"/>
      <c r="BE178" s="37"/>
      <c r="BF178" s="37"/>
      <c r="BG178" s="37"/>
      <c r="BH178" s="37"/>
      <c r="BI178" s="37"/>
      <c r="BJ178" s="37"/>
      <c r="BK178" s="37"/>
      <c r="BL178" s="37"/>
      <c r="BM178" s="37"/>
      <c r="BN178" s="37"/>
      <c r="BO178" s="37"/>
      <c r="BP178" s="37"/>
      <c r="BQ178" s="37"/>
      <c r="BR178" s="37"/>
      <c r="BS178" s="37"/>
      <c r="BT178" s="37"/>
      <c r="BU178" s="37"/>
      <c r="BV178" s="37"/>
      <c r="BW178" s="37"/>
      <c r="BX178" s="37"/>
      <c r="BY178" s="37"/>
      <c r="BZ178" s="37"/>
      <c r="CA178" s="37"/>
      <c r="CB178" s="37"/>
      <c r="CC178" s="37"/>
      <c r="CD178" s="37"/>
      <c r="CE178" s="37"/>
      <c r="CF178" s="37"/>
      <c r="CG178" s="37"/>
      <c r="CH178" s="37"/>
      <c r="CI178" s="37"/>
      <c r="CJ178" s="37"/>
      <c r="CK178" s="37"/>
      <c r="CL178" s="37"/>
      <c r="CM178" s="37"/>
      <c r="CN178" s="37"/>
      <c r="CO178" s="37"/>
      <c r="CP178" s="37"/>
      <c r="CQ178" s="37"/>
      <c r="CR178" s="37"/>
      <c r="CS178" s="37"/>
      <c r="CT178" s="37"/>
      <c r="CU178" s="37"/>
      <c r="CV178" s="37"/>
      <c r="CW178" s="37"/>
      <c r="CX178" s="37"/>
      <c r="CY178" s="37"/>
      <c r="CZ178" s="37"/>
      <c r="DA178" s="37"/>
      <c r="DB178" s="37"/>
      <c r="DC178" s="37"/>
      <c r="DD178" s="37"/>
      <c r="DE178" s="37"/>
      <c r="DF178" s="37"/>
      <c r="DG178" s="37"/>
      <c r="DH178" s="37"/>
      <c r="DI178" s="37"/>
      <c r="DJ178" s="37"/>
      <c r="DK178" s="37"/>
      <c r="DL178" s="37"/>
      <c r="DM178" s="37"/>
      <c r="DN178" s="37"/>
      <c r="DO178" s="37"/>
      <c r="DP178" s="37"/>
      <c r="DQ178" s="37"/>
      <c r="DR178" s="37"/>
      <c r="DS178" s="37"/>
      <c r="DT178" s="37"/>
      <c r="DU178" s="37"/>
      <c r="DV178" s="37"/>
      <c r="DW178" s="37"/>
      <c r="DX178" s="37"/>
      <c r="DY178" s="37"/>
      <c r="DZ178" s="37"/>
      <c r="EA178" s="37"/>
      <c r="EB178" s="37"/>
      <c r="EC178" s="37"/>
      <c r="ED178" s="37"/>
      <c r="EE178" s="37"/>
      <c r="EF178" s="37"/>
      <c r="EG178" s="37"/>
      <c r="EH178" s="37"/>
      <c r="EI178" s="37"/>
      <c r="EJ178" s="37"/>
      <c r="EK178" s="37"/>
      <c r="EL178" s="37"/>
      <c r="EM178" s="37"/>
      <c r="EN178" s="37"/>
      <c r="EO178" s="37"/>
      <c r="EP178" s="37"/>
      <c r="EQ178" s="37"/>
      <c r="ER178" s="37"/>
      <c r="ES178" s="37"/>
      <c r="ET178" s="37"/>
      <c r="EU178" s="37"/>
      <c r="EV178" s="37"/>
      <c r="EW178" s="37"/>
      <c r="EX178" s="37"/>
      <c r="EY178" s="37"/>
      <c r="EZ178" s="37"/>
      <c r="FA178" s="37"/>
      <c r="FB178" s="37"/>
      <c r="FC178" s="37"/>
      <c r="FD178" s="37"/>
      <c r="FE178" s="37"/>
      <c r="FF178" s="37"/>
      <c r="FG178" s="37"/>
      <c r="FH178" s="37"/>
      <c r="FI178" s="37"/>
      <c r="FJ178" s="37"/>
      <c r="FK178" s="37"/>
      <c r="FL178" s="37"/>
      <c r="FM178" s="37"/>
      <c r="FN178" s="37"/>
      <c r="FO178" s="37"/>
      <c r="FP178" s="37"/>
      <c r="FQ178" s="37"/>
      <c r="FR178" s="37"/>
      <c r="FS178" s="37"/>
      <c r="FT178" s="37"/>
      <c r="FU178" s="37"/>
      <c r="FV178" s="37"/>
      <c r="FW178" s="37"/>
      <c r="FX178" s="37"/>
      <c r="FY178" s="37"/>
      <c r="FZ178" s="37"/>
      <c r="GA178" s="37"/>
      <c r="GB178" s="37"/>
      <c r="GC178" s="37"/>
      <c r="GD178" s="37"/>
      <c r="GE178" s="37"/>
      <c r="GF178" s="37"/>
      <c r="GG178" s="37"/>
      <c r="GH178" s="37"/>
      <c r="GI178" s="37"/>
      <c r="GJ178" s="37"/>
      <c r="GK178" s="37"/>
      <c r="GL178" s="37"/>
      <c r="GM178" s="37"/>
      <c r="GN178" s="37"/>
      <c r="GO178" s="37"/>
      <c r="GP178" s="37"/>
      <c r="GQ178" s="37"/>
      <c r="GR178" s="37"/>
      <c r="GS178" s="37"/>
      <c r="GT178" s="37"/>
      <c r="GU178" s="37"/>
      <c r="GV178" s="37"/>
      <c r="GW178" s="37"/>
      <c r="GX178" s="37"/>
      <c r="GY178" s="37"/>
      <c r="GZ178" s="37"/>
      <c r="HA178" s="37"/>
      <c r="HB178" s="37"/>
      <c r="HC178" s="37"/>
      <c r="HD178" s="37"/>
      <c r="HE178" s="37"/>
      <c r="HF178" s="37"/>
      <c r="HG178" s="37"/>
      <c r="HH178" s="37"/>
      <c r="HI178" s="37"/>
      <c r="HJ178" s="37"/>
      <c r="HK178" s="37"/>
      <c r="HL178" s="37"/>
      <c r="HM178" s="37"/>
      <c r="HN178" s="37"/>
      <c r="HO178" s="37"/>
      <c r="HP178" s="37"/>
      <c r="HQ178" s="37"/>
      <c r="HR178" s="37"/>
      <c r="HS178" s="37"/>
      <c r="HT178" s="37"/>
      <c r="HU178" s="37"/>
      <c r="HV178" s="37"/>
      <c r="HW178" s="37"/>
      <c r="HX178" s="37"/>
      <c r="HY178" s="37"/>
      <c r="HZ178" s="37"/>
      <c r="IA178" s="37"/>
      <c r="IB178" s="37"/>
      <c r="IC178" s="37"/>
      <c r="ID178" s="37"/>
      <c r="IE178" s="37"/>
      <c r="IF178" s="37"/>
      <c r="IG178" s="37"/>
      <c r="IH178" s="37"/>
    </row>
    <row r="179" spans="1:242" s="6" customFormat="1" ht="15" x14ac:dyDescent="0.2">
      <c r="A179" s="43">
        <v>2.1</v>
      </c>
      <c r="B179" s="22" t="s">
        <v>361</v>
      </c>
      <c r="C179" s="23"/>
      <c r="D179" s="24"/>
      <c r="E179" s="25"/>
      <c r="F179" s="25"/>
      <c r="G179" s="28"/>
    </row>
    <row r="180" spans="1:242" s="41" customFormat="1" ht="15" x14ac:dyDescent="0.2">
      <c r="A180" s="38" t="s">
        <v>421</v>
      </c>
      <c r="B180" s="39" t="s">
        <v>362</v>
      </c>
      <c r="C180" s="30">
        <v>1</v>
      </c>
      <c r="D180" s="27" t="s">
        <v>17</v>
      </c>
      <c r="E180" s="25"/>
      <c r="F180" s="25">
        <f>E180*C180</f>
        <v>0</v>
      </c>
      <c r="G180" s="28"/>
      <c r="H180" s="40"/>
      <c r="I180" s="42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  <c r="AX180" s="4"/>
      <c r="AY180" s="4"/>
      <c r="AZ180" s="4"/>
      <c r="BA180" s="4"/>
      <c r="BB180" s="4"/>
      <c r="BC180" s="4"/>
      <c r="BD180" s="4"/>
      <c r="BE180" s="4"/>
      <c r="BF180" s="4"/>
      <c r="BG180" s="4"/>
      <c r="BH180" s="4"/>
      <c r="BI180" s="4"/>
      <c r="BJ180" s="4"/>
      <c r="BK180" s="4"/>
      <c r="BL180" s="4"/>
      <c r="BM180" s="4"/>
      <c r="BN180" s="4"/>
      <c r="BO180" s="4"/>
      <c r="BP180" s="4"/>
      <c r="BQ180" s="4"/>
      <c r="BR180" s="4"/>
      <c r="BS180" s="4"/>
      <c r="BT180" s="4"/>
      <c r="BU180" s="4"/>
      <c r="BV180" s="4"/>
      <c r="BW180" s="4"/>
      <c r="BX180" s="4"/>
      <c r="BY180" s="4"/>
      <c r="BZ180" s="4"/>
      <c r="CA180" s="4"/>
      <c r="CB180" s="4"/>
      <c r="CC180" s="4"/>
      <c r="CD180" s="4"/>
      <c r="CE180" s="4"/>
      <c r="CF180" s="4"/>
      <c r="CG180" s="4"/>
      <c r="CH180" s="4"/>
      <c r="CI180" s="4"/>
      <c r="CJ180" s="4"/>
      <c r="CK180" s="4"/>
      <c r="CL180" s="4"/>
      <c r="CM180" s="4"/>
      <c r="CN180" s="4"/>
      <c r="CO180" s="4"/>
      <c r="CP180" s="4"/>
      <c r="CQ180" s="4"/>
      <c r="CR180" s="4"/>
      <c r="CS180" s="4"/>
      <c r="CT180" s="4"/>
      <c r="CU180" s="4"/>
      <c r="CV180" s="4"/>
      <c r="CW180" s="4"/>
      <c r="CX180" s="4"/>
      <c r="CY180" s="4"/>
      <c r="CZ180" s="4"/>
      <c r="DA180" s="4"/>
      <c r="DB180" s="4"/>
      <c r="DC180" s="4"/>
      <c r="DD180" s="4"/>
      <c r="DE180" s="4"/>
      <c r="DF180" s="4"/>
      <c r="DG180" s="4"/>
      <c r="DH180" s="4"/>
      <c r="DI180" s="4"/>
      <c r="DJ180" s="4"/>
      <c r="DK180" s="4"/>
      <c r="DL180" s="4"/>
      <c r="DM180" s="4"/>
      <c r="DN180" s="4"/>
      <c r="DO180" s="4"/>
      <c r="DP180" s="4"/>
      <c r="DQ180" s="4"/>
      <c r="DR180" s="4"/>
      <c r="DS180" s="4"/>
      <c r="DT180" s="4"/>
      <c r="DU180" s="4"/>
      <c r="DV180" s="4"/>
      <c r="DW180" s="4"/>
      <c r="DX180" s="4"/>
      <c r="DY180" s="4"/>
      <c r="DZ180" s="4"/>
      <c r="EA180" s="4"/>
      <c r="EB180" s="4"/>
      <c r="EC180" s="4"/>
      <c r="ED180" s="4"/>
      <c r="EE180" s="4"/>
      <c r="EF180" s="4"/>
      <c r="EG180" s="4"/>
      <c r="EH180" s="4"/>
      <c r="EI180" s="4"/>
      <c r="EJ180" s="4"/>
      <c r="EK180" s="4"/>
      <c r="EL180" s="4"/>
      <c r="EM180" s="4"/>
      <c r="EN180" s="4"/>
      <c r="EO180" s="4"/>
      <c r="EP180" s="4"/>
      <c r="EQ180" s="4"/>
      <c r="ER180" s="4"/>
      <c r="ES180" s="4"/>
      <c r="ET180" s="4"/>
      <c r="EU180" s="4"/>
      <c r="EV180" s="4"/>
      <c r="EW180" s="4"/>
      <c r="EX180" s="4"/>
      <c r="EY180" s="4"/>
      <c r="EZ180" s="4"/>
      <c r="FA180" s="4"/>
      <c r="FB180" s="4"/>
      <c r="FC180" s="4"/>
      <c r="FD180" s="4"/>
      <c r="FE180" s="4"/>
      <c r="FF180" s="4"/>
      <c r="FG180" s="4"/>
      <c r="FH180" s="4"/>
      <c r="FI180" s="4"/>
      <c r="FJ180" s="4"/>
      <c r="FK180" s="4"/>
      <c r="FL180" s="4"/>
      <c r="FM180" s="4"/>
      <c r="FN180" s="4"/>
      <c r="FO180" s="4"/>
      <c r="FP180" s="4"/>
      <c r="FQ180" s="4"/>
      <c r="FR180" s="4"/>
      <c r="FS180" s="4"/>
      <c r="FT180" s="4"/>
      <c r="FU180" s="4"/>
      <c r="FV180" s="4"/>
      <c r="FW180" s="4"/>
      <c r="FX180" s="4"/>
      <c r="FY180" s="4"/>
      <c r="FZ180" s="4"/>
      <c r="GA180" s="4"/>
      <c r="GB180" s="4"/>
      <c r="GC180" s="4"/>
      <c r="GD180" s="4"/>
      <c r="GE180" s="4"/>
      <c r="GF180" s="4"/>
      <c r="GG180" s="4"/>
      <c r="GH180" s="4"/>
      <c r="GI180" s="4"/>
      <c r="GJ180" s="4"/>
      <c r="GK180" s="4"/>
      <c r="GL180" s="4"/>
      <c r="GM180" s="4"/>
      <c r="GN180" s="4"/>
      <c r="GO180" s="4"/>
      <c r="GP180" s="4"/>
      <c r="GQ180" s="4"/>
      <c r="GR180" s="4"/>
      <c r="GS180" s="4"/>
      <c r="GT180" s="4"/>
      <c r="GU180" s="4"/>
      <c r="GV180" s="4"/>
      <c r="GW180" s="4"/>
      <c r="GX180" s="4"/>
      <c r="GY180" s="4"/>
      <c r="GZ180" s="4"/>
      <c r="HA180" s="4"/>
      <c r="HB180" s="4"/>
      <c r="HC180" s="4"/>
      <c r="HD180" s="4"/>
      <c r="HE180" s="4"/>
      <c r="HF180" s="4"/>
      <c r="HG180" s="4"/>
      <c r="HH180" s="4"/>
      <c r="HI180" s="4"/>
      <c r="HJ180" s="4"/>
      <c r="HK180" s="4"/>
      <c r="HL180" s="4"/>
      <c r="HM180" s="4"/>
      <c r="HN180" s="4"/>
      <c r="HO180" s="4"/>
      <c r="HP180" s="4"/>
      <c r="HQ180" s="4"/>
      <c r="HR180" s="4"/>
      <c r="HS180" s="4"/>
      <c r="HT180" s="4"/>
      <c r="HU180" s="4"/>
      <c r="HV180" s="4"/>
      <c r="HW180" s="4"/>
      <c r="HX180" s="4"/>
      <c r="HY180" s="4"/>
      <c r="HZ180" s="4"/>
      <c r="IA180" s="4"/>
      <c r="IB180" s="4"/>
      <c r="IC180" s="4"/>
      <c r="ID180" s="4"/>
      <c r="IE180" s="4"/>
      <c r="IF180" s="4"/>
      <c r="IG180" s="4"/>
      <c r="IH180" s="4"/>
    </row>
    <row r="181" spans="1:242" s="41" customFormat="1" ht="15" x14ac:dyDescent="0.2">
      <c r="A181" s="38" t="s">
        <v>422</v>
      </c>
      <c r="B181" s="39" t="s">
        <v>363</v>
      </c>
      <c r="C181" s="30">
        <v>140</v>
      </c>
      <c r="D181" s="27" t="s">
        <v>364</v>
      </c>
      <c r="E181" s="25"/>
      <c r="F181" s="25">
        <f t="shared" ref="F181:F194" si="23">E181*C181</f>
        <v>0</v>
      </c>
      <c r="G181" s="28"/>
      <c r="H181" s="40"/>
      <c r="I181" s="42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4"/>
      <c r="AX181" s="4"/>
      <c r="AY181" s="4"/>
      <c r="AZ181" s="4"/>
      <c r="BA181" s="4"/>
      <c r="BB181" s="4"/>
      <c r="BC181" s="4"/>
      <c r="BD181" s="4"/>
      <c r="BE181" s="4"/>
      <c r="BF181" s="4"/>
      <c r="BG181" s="4"/>
      <c r="BH181" s="4"/>
      <c r="BI181" s="4"/>
      <c r="BJ181" s="4"/>
      <c r="BK181" s="4"/>
      <c r="BL181" s="4"/>
      <c r="BM181" s="4"/>
      <c r="BN181" s="4"/>
      <c r="BO181" s="4"/>
      <c r="BP181" s="4"/>
      <c r="BQ181" s="4"/>
      <c r="BR181" s="4"/>
      <c r="BS181" s="4"/>
      <c r="BT181" s="4"/>
      <c r="BU181" s="4"/>
      <c r="BV181" s="4"/>
      <c r="BW181" s="4"/>
      <c r="BX181" s="4"/>
      <c r="BY181" s="4"/>
      <c r="BZ181" s="4"/>
      <c r="CA181" s="4"/>
      <c r="CB181" s="4"/>
      <c r="CC181" s="4"/>
      <c r="CD181" s="4"/>
      <c r="CE181" s="4"/>
      <c r="CF181" s="4"/>
      <c r="CG181" s="4"/>
      <c r="CH181" s="4"/>
      <c r="CI181" s="4"/>
      <c r="CJ181" s="4"/>
      <c r="CK181" s="4"/>
      <c r="CL181" s="4"/>
      <c r="CM181" s="4"/>
      <c r="CN181" s="4"/>
      <c r="CO181" s="4"/>
      <c r="CP181" s="4"/>
      <c r="CQ181" s="4"/>
      <c r="CR181" s="4"/>
      <c r="CS181" s="4"/>
      <c r="CT181" s="4"/>
      <c r="CU181" s="4"/>
      <c r="CV181" s="4"/>
      <c r="CW181" s="4"/>
      <c r="CX181" s="4"/>
      <c r="CY181" s="4"/>
      <c r="CZ181" s="4"/>
      <c r="DA181" s="4"/>
      <c r="DB181" s="4"/>
      <c r="DC181" s="4"/>
      <c r="DD181" s="4"/>
      <c r="DE181" s="4"/>
      <c r="DF181" s="4"/>
      <c r="DG181" s="4"/>
      <c r="DH181" s="4"/>
      <c r="DI181" s="4"/>
      <c r="DJ181" s="4"/>
      <c r="DK181" s="4"/>
      <c r="DL181" s="4"/>
      <c r="DM181" s="4"/>
      <c r="DN181" s="4"/>
      <c r="DO181" s="4"/>
      <c r="DP181" s="4"/>
      <c r="DQ181" s="4"/>
      <c r="DR181" s="4"/>
      <c r="DS181" s="4"/>
      <c r="DT181" s="4"/>
      <c r="DU181" s="4"/>
      <c r="DV181" s="4"/>
      <c r="DW181" s="4"/>
      <c r="DX181" s="4"/>
      <c r="DY181" s="4"/>
      <c r="DZ181" s="4"/>
      <c r="EA181" s="4"/>
      <c r="EB181" s="4"/>
      <c r="EC181" s="4"/>
      <c r="ED181" s="4"/>
      <c r="EE181" s="4"/>
      <c r="EF181" s="4"/>
      <c r="EG181" s="4"/>
      <c r="EH181" s="4"/>
      <c r="EI181" s="4"/>
      <c r="EJ181" s="4"/>
      <c r="EK181" s="4"/>
      <c r="EL181" s="4"/>
      <c r="EM181" s="4"/>
      <c r="EN181" s="4"/>
      <c r="EO181" s="4"/>
      <c r="EP181" s="4"/>
      <c r="EQ181" s="4"/>
      <c r="ER181" s="4"/>
      <c r="ES181" s="4"/>
      <c r="ET181" s="4"/>
      <c r="EU181" s="4"/>
      <c r="EV181" s="4"/>
      <c r="EW181" s="4"/>
      <c r="EX181" s="4"/>
      <c r="EY181" s="4"/>
      <c r="EZ181" s="4"/>
      <c r="FA181" s="4"/>
      <c r="FB181" s="4"/>
      <c r="FC181" s="4"/>
      <c r="FD181" s="4"/>
      <c r="FE181" s="4"/>
      <c r="FF181" s="4"/>
      <c r="FG181" s="4"/>
      <c r="FH181" s="4"/>
      <c r="FI181" s="4"/>
      <c r="FJ181" s="4"/>
      <c r="FK181" s="4"/>
      <c r="FL181" s="4"/>
      <c r="FM181" s="4"/>
      <c r="FN181" s="4"/>
      <c r="FO181" s="4"/>
      <c r="FP181" s="4"/>
      <c r="FQ181" s="4"/>
      <c r="FR181" s="4"/>
      <c r="FS181" s="4"/>
      <c r="FT181" s="4"/>
      <c r="FU181" s="4"/>
      <c r="FV181" s="4"/>
      <c r="FW181" s="4"/>
      <c r="FX181" s="4"/>
      <c r="FY181" s="4"/>
      <c r="FZ181" s="4"/>
      <c r="GA181" s="4"/>
      <c r="GB181" s="4"/>
      <c r="GC181" s="4"/>
      <c r="GD181" s="4"/>
      <c r="GE181" s="4"/>
      <c r="GF181" s="4"/>
      <c r="GG181" s="4"/>
      <c r="GH181" s="4"/>
      <c r="GI181" s="4"/>
      <c r="GJ181" s="4"/>
      <c r="GK181" s="4"/>
      <c r="GL181" s="4"/>
      <c r="GM181" s="4"/>
      <c r="GN181" s="4"/>
      <c r="GO181" s="4"/>
      <c r="GP181" s="4"/>
      <c r="GQ181" s="4"/>
      <c r="GR181" s="4"/>
      <c r="GS181" s="4"/>
      <c r="GT181" s="4"/>
      <c r="GU181" s="4"/>
      <c r="GV181" s="4"/>
      <c r="GW181" s="4"/>
      <c r="GX181" s="4"/>
      <c r="GY181" s="4"/>
      <c r="GZ181" s="4"/>
      <c r="HA181" s="4"/>
      <c r="HB181" s="4"/>
      <c r="HC181" s="4"/>
      <c r="HD181" s="4"/>
      <c r="HE181" s="4"/>
      <c r="HF181" s="4"/>
      <c r="HG181" s="4"/>
      <c r="HH181" s="4"/>
      <c r="HI181" s="4"/>
      <c r="HJ181" s="4"/>
      <c r="HK181" s="4"/>
      <c r="HL181" s="4"/>
      <c r="HM181" s="4"/>
      <c r="HN181" s="4"/>
      <c r="HO181" s="4"/>
      <c r="HP181" s="4"/>
      <c r="HQ181" s="4"/>
      <c r="HR181" s="4"/>
      <c r="HS181" s="4"/>
      <c r="HT181" s="4"/>
      <c r="HU181" s="4"/>
      <c r="HV181" s="4"/>
      <c r="HW181" s="4"/>
      <c r="HX181" s="4"/>
      <c r="HY181" s="4"/>
      <c r="HZ181" s="4"/>
      <c r="IA181" s="4"/>
      <c r="IB181" s="4"/>
      <c r="IC181" s="4"/>
      <c r="ID181" s="4"/>
      <c r="IE181" s="4"/>
      <c r="IF181" s="4"/>
      <c r="IG181" s="4"/>
      <c r="IH181" s="4"/>
    </row>
    <row r="182" spans="1:242" s="41" customFormat="1" ht="28.5" x14ac:dyDescent="0.2">
      <c r="A182" s="38" t="s">
        <v>423</v>
      </c>
      <c r="B182" s="39" t="s">
        <v>365</v>
      </c>
      <c r="C182" s="30">
        <v>375</v>
      </c>
      <c r="D182" s="27" t="s">
        <v>364</v>
      </c>
      <c r="E182" s="25"/>
      <c r="F182" s="25">
        <f>E182*C182</f>
        <v>0</v>
      </c>
      <c r="G182" s="28"/>
      <c r="H182" s="40"/>
      <c r="I182" s="42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4"/>
      <c r="AY182" s="4"/>
      <c r="AZ182" s="4"/>
      <c r="BA182" s="4"/>
      <c r="BB182" s="4"/>
      <c r="BC182" s="4"/>
      <c r="BD182" s="4"/>
      <c r="BE182" s="4"/>
      <c r="BF182" s="4"/>
      <c r="BG182" s="4"/>
      <c r="BH182" s="4"/>
      <c r="BI182" s="4"/>
      <c r="BJ182" s="4"/>
      <c r="BK182" s="4"/>
      <c r="BL182" s="4"/>
      <c r="BM182" s="4"/>
      <c r="BN182" s="4"/>
      <c r="BO182" s="4"/>
      <c r="BP182" s="4"/>
      <c r="BQ182" s="4"/>
      <c r="BR182" s="4"/>
      <c r="BS182" s="4"/>
      <c r="BT182" s="4"/>
      <c r="BU182" s="4"/>
      <c r="BV182" s="4"/>
      <c r="BW182" s="4"/>
      <c r="BX182" s="4"/>
      <c r="BY182" s="4"/>
      <c r="BZ182" s="4"/>
      <c r="CA182" s="4"/>
      <c r="CB182" s="4"/>
      <c r="CC182" s="4"/>
      <c r="CD182" s="4"/>
      <c r="CE182" s="4"/>
      <c r="CF182" s="4"/>
      <c r="CG182" s="4"/>
      <c r="CH182" s="4"/>
      <c r="CI182" s="4"/>
      <c r="CJ182" s="4"/>
      <c r="CK182" s="4"/>
      <c r="CL182" s="4"/>
      <c r="CM182" s="4"/>
      <c r="CN182" s="4"/>
      <c r="CO182" s="4"/>
      <c r="CP182" s="4"/>
      <c r="CQ182" s="4"/>
      <c r="CR182" s="4"/>
      <c r="CS182" s="4"/>
      <c r="CT182" s="4"/>
      <c r="CU182" s="4"/>
      <c r="CV182" s="4"/>
      <c r="CW182" s="4"/>
      <c r="CX182" s="4"/>
      <c r="CY182" s="4"/>
      <c r="CZ182" s="4"/>
      <c r="DA182" s="4"/>
      <c r="DB182" s="4"/>
      <c r="DC182" s="4"/>
      <c r="DD182" s="4"/>
      <c r="DE182" s="4"/>
      <c r="DF182" s="4"/>
      <c r="DG182" s="4"/>
      <c r="DH182" s="4"/>
      <c r="DI182" s="4"/>
      <c r="DJ182" s="4"/>
      <c r="DK182" s="4"/>
      <c r="DL182" s="4"/>
      <c r="DM182" s="4"/>
      <c r="DN182" s="4"/>
      <c r="DO182" s="4"/>
      <c r="DP182" s="4"/>
      <c r="DQ182" s="4"/>
      <c r="DR182" s="4"/>
      <c r="DS182" s="4"/>
      <c r="DT182" s="4"/>
      <c r="DU182" s="4"/>
      <c r="DV182" s="4"/>
      <c r="DW182" s="4"/>
      <c r="DX182" s="4"/>
      <c r="DY182" s="4"/>
      <c r="DZ182" s="4"/>
      <c r="EA182" s="4"/>
      <c r="EB182" s="4"/>
      <c r="EC182" s="4"/>
      <c r="ED182" s="4"/>
      <c r="EE182" s="4"/>
      <c r="EF182" s="4"/>
      <c r="EG182" s="4"/>
      <c r="EH182" s="4"/>
      <c r="EI182" s="4"/>
      <c r="EJ182" s="4"/>
      <c r="EK182" s="4"/>
      <c r="EL182" s="4"/>
      <c r="EM182" s="4"/>
      <c r="EN182" s="4"/>
      <c r="EO182" s="4"/>
      <c r="EP182" s="4"/>
      <c r="EQ182" s="4"/>
      <c r="ER182" s="4"/>
      <c r="ES182" s="4"/>
      <c r="ET182" s="4"/>
      <c r="EU182" s="4"/>
      <c r="EV182" s="4"/>
      <c r="EW182" s="4"/>
      <c r="EX182" s="4"/>
      <c r="EY182" s="4"/>
      <c r="EZ182" s="4"/>
      <c r="FA182" s="4"/>
      <c r="FB182" s="4"/>
      <c r="FC182" s="4"/>
      <c r="FD182" s="4"/>
      <c r="FE182" s="4"/>
      <c r="FF182" s="4"/>
      <c r="FG182" s="4"/>
      <c r="FH182" s="4"/>
      <c r="FI182" s="4"/>
      <c r="FJ182" s="4"/>
      <c r="FK182" s="4"/>
      <c r="FL182" s="4"/>
      <c r="FM182" s="4"/>
      <c r="FN182" s="4"/>
      <c r="FO182" s="4"/>
      <c r="FP182" s="4"/>
      <c r="FQ182" s="4"/>
      <c r="FR182" s="4"/>
      <c r="FS182" s="4"/>
      <c r="FT182" s="4"/>
      <c r="FU182" s="4"/>
      <c r="FV182" s="4"/>
      <c r="FW182" s="4"/>
      <c r="FX182" s="4"/>
      <c r="FY182" s="4"/>
      <c r="FZ182" s="4"/>
      <c r="GA182" s="4"/>
      <c r="GB182" s="4"/>
      <c r="GC182" s="4"/>
      <c r="GD182" s="4"/>
      <c r="GE182" s="4"/>
      <c r="GF182" s="4"/>
      <c r="GG182" s="4"/>
      <c r="GH182" s="4"/>
      <c r="GI182" s="4"/>
      <c r="GJ182" s="4"/>
      <c r="GK182" s="4"/>
      <c r="GL182" s="4"/>
      <c r="GM182" s="4"/>
      <c r="GN182" s="4"/>
      <c r="GO182" s="4"/>
      <c r="GP182" s="4"/>
      <c r="GQ182" s="4"/>
      <c r="GR182" s="4"/>
      <c r="GS182" s="4"/>
      <c r="GT182" s="4"/>
      <c r="GU182" s="4"/>
      <c r="GV182" s="4"/>
      <c r="GW182" s="4"/>
      <c r="GX182" s="4"/>
      <c r="GY182" s="4"/>
      <c r="GZ182" s="4"/>
      <c r="HA182" s="4"/>
      <c r="HB182" s="4"/>
      <c r="HC182" s="4"/>
      <c r="HD182" s="4"/>
      <c r="HE182" s="4"/>
      <c r="HF182" s="4"/>
      <c r="HG182" s="4"/>
      <c r="HH182" s="4"/>
      <c r="HI182" s="4"/>
      <c r="HJ182" s="4"/>
      <c r="HK182" s="4"/>
      <c r="HL182" s="4"/>
      <c r="HM182" s="4"/>
      <c r="HN182" s="4"/>
      <c r="HO182" s="4"/>
      <c r="HP182" s="4"/>
      <c r="HQ182" s="4"/>
      <c r="HR182" s="4"/>
      <c r="HS182" s="4"/>
      <c r="HT182" s="4"/>
      <c r="HU182" s="4"/>
      <c r="HV182" s="4"/>
      <c r="HW182" s="4"/>
      <c r="HX182" s="4"/>
      <c r="HY182" s="4"/>
      <c r="HZ182" s="4"/>
      <c r="IA182" s="4"/>
      <c r="IB182" s="4"/>
      <c r="IC182" s="4"/>
      <c r="ID182" s="4"/>
      <c r="IE182" s="4"/>
      <c r="IF182" s="4"/>
      <c r="IG182" s="4"/>
      <c r="IH182" s="4"/>
    </row>
    <row r="183" spans="1:242" s="41" customFormat="1" ht="15" x14ac:dyDescent="0.2">
      <c r="A183" s="38" t="s">
        <v>424</v>
      </c>
      <c r="B183" s="39" t="s">
        <v>366</v>
      </c>
      <c r="C183" s="30">
        <v>1</v>
      </c>
      <c r="D183" s="27" t="s">
        <v>17</v>
      </c>
      <c r="E183" s="25"/>
      <c r="F183" s="25">
        <f t="shared" si="23"/>
        <v>0</v>
      </c>
      <c r="G183" s="28"/>
      <c r="H183" s="40"/>
      <c r="I183" s="42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  <c r="AW183" s="4"/>
      <c r="AX183" s="4"/>
      <c r="AY183" s="4"/>
      <c r="AZ183" s="4"/>
      <c r="BA183" s="4"/>
      <c r="BB183" s="4"/>
      <c r="BC183" s="4"/>
      <c r="BD183" s="4"/>
      <c r="BE183" s="4"/>
      <c r="BF183" s="4"/>
      <c r="BG183" s="4"/>
      <c r="BH183" s="4"/>
      <c r="BI183" s="4"/>
      <c r="BJ183" s="4"/>
      <c r="BK183" s="4"/>
      <c r="BL183" s="4"/>
      <c r="BM183" s="4"/>
      <c r="BN183" s="4"/>
      <c r="BO183" s="4"/>
      <c r="BP183" s="4"/>
      <c r="BQ183" s="4"/>
      <c r="BR183" s="4"/>
      <c r="BS183" s="4"/>
      <c r="BT183" s="4"/>
      <c r="BU183" s="4"/>
      <c r="BV183" s="4"/>
      <c r="BW183" s="4"/>
      <c r="BX183" s="4"/>
      <c r="BY183" s="4"/>
      <c r="BZ183" s="4"/>
      <c r="CA183" s="4"/>
      <c r="CB183" s="4"/>
      <c r="CC183" s="4"/>
      <c r="CD183" s="4"/>
      <c r="CE183" s="4"/>
      <c r="CF183" s="4"/>
      <c r="CG183" s="4"/>
      <c r="CH183" s="4"/>
      <c r="CI183" s="4"/>
      <c r="CJ183" s="4"/>
      <c r="CK183" s="4"/>
      <c r="CL183" s="4"/>
      <c r="CM183" s="4"/>
      <c r="CN183" s="4"/>
      <c r="CO183" s="4"/>
      <c r="CP183" s="4"/>
      <c r="CQ183" s="4"/>
      <c r="CR183" s="4"/>
      <c r="CS183" s="4"/>
      <c r="CT183" s="4"/>
      <c r="CU183" s="4"/>
      <c r="CV183" s="4"/>
      <c r="CW183" s="4"/>
      <c r="CX183" s="4"/>
      <c r="CY183" s="4"/>
      <c r="CZ183" s="4"/>
      <c r="DA183" s="4"/>
      <c r="DB183" s="4"/>
      <c r="DC183" s="4"/>
      <c r="DD183" s="4"/>
      <c r="DE183" s="4"/>
      <c r="DF183" s="4"/>
      <c r="DG183" s="4"/>
      <c r="DH183" s="4"/>
      <c r="DI183" s="4"/>
      <c r="DJ183" s="4"/>
      <c r="DK183" s="4"/>
      <c r="DL183" s="4"/>
      <c r="DM183" s="4"/>
      <c r="DN183" s="4"/>
      <c r="DO183" s="4"/>
      <c r="DP183" s="4"/>
      <c r="DQ183" s="4"/>
      <c r="DR183" s="4"/>
      <c r="DS183" s="4"/>
      <c r="DT183" s="4"/>
      <c r="DU183" s="4"/>
      <c r="DV183" s="4"/>
      <c r="DW183" s="4"/>
      <c r="DX183" s="4"/>
      <c r="DY183" s="4"/>
      <c r="DZ183" s="4"/>
      <c r="EA183" s="4"/>
      <c r="EB183" s="4"/>
      <c r="EC183" s="4"/>
      <c r="ED183" s="4"/>
      <c r="EE183" s="4"/>
      <c r="EF183" s="4"/>
      <c r="EG183" s="4"/>
      <c r="EH183" s="4"/>
      <c r="EI183" s="4"/>
      <c r="EJ183" s="4"/>
      <c r="EK183" s="4"/>
      <c r="EL183" s="4"/>
      <c r="EM183" s="4"/>
      <c r="EN183" s="4"/>
      <c r="EO183" s="4"/>
      <c r="EP183" s="4"/>
      <c r="EQ183" s="4"/>
      <c r="ER183" s="4"/>
      <c r="ES183" s="4"/>
      <c r="ET183" s="4"/>
      <c r="EU183" s="4"/>
      <c r="EV183" s="4"/>
      <c r="EW183" s="4"/>
      <c r="EX183" s="4"/>
      <c r="EY183" s="4"/>
      <c r="EZ183" s="4"/>
      <c r="FA183" s="4"/>
      <c r="FB183" s="4"/>
      <c r="FC183" s="4"/>
      <c r="FD183" s="4"/>
      <c r="FE183" s="4"/>
      <c r="FF183" s="4"/>
      <c r="FG183" s="4"/>
      <c r="FH183" s="4"/>
      <c r="FI183" s="4"/>
      <c r="FJ183" s="4"/>
      <c r="FK183" s="4"/>
      <c r="FL183" s="4"/>
      <c r="FM183" s="4"/>
      <c r="FN183" s="4"/>
      <c r="FO183" s="4"/>
      <c r="FP183" s="4"/>
      <c r="FQ183" s="4"/>
      <c r="FR183" s="4"/>
      <c r="FS183" s="4"/>
      <c r="FT183" s="4"/>
      <c r="FU183" s="4"/>
      <c r="FV183" s="4"/>
      <c r="FW183" s="4"/>
      <c r="FX183" s="4"/>
      <c r="FY183" s="4"/>
      <c r="FZ183" s="4"/>
      <c r="GA183" s="4"/>
      <c r="GB183" s="4"/>
      <c r="GC183" s="4"/>
      <c r="GD183" s="4"/>
      <c r="GE183" s="4"/>
      <c r="GF183" s="4"/>
      <c r="GG183" s="4"/>
      <c r="GH183" s="4"/>
      <c r="GI183" s="4"/>
      <c r="GJ183" s="4"/>
      <c r="GK183" s="4"/>
      <c r="GL183" s="4"/>
      <c r="GM183" s="4"/>
      <c r="GN183" s="4"/>
      <c r="GO183" s="4"/>
      <c r="GP183" s="4"/>
      <c r="GQ183" s="4"/>
      <c r="GR183" s="4"/>
      <c r="GS183" s="4"/>
      <c r="GT183" s="4"/>
      <c r="GU183" s="4"/>
      <c r="GV183" s="4"/>
      <c r="GW183" s="4"/>
      <c r="GX183" s="4"/>
      <c r="GY183" s="4"/>
      <c r="GZ183" s="4"/>
      <c r="HA183" s="4"/>
      <c r="HB183" s="4"/>
      <c r="HC183" s="4"/>
      <c r="HD183" s="4"/>
      <c r="HE183" s="4"/>
      <c r="HF183" s="4"/>
      <c r="HG183" s="4"/>
      <c r="HH183" s="4"/>
      <c r="HI183" s="4"/>
      <c r="HJ183" s="4"/>
      <c r="HK183" s="4"/>
      <c r="HL183" s="4"/>
      <c r="HM183" s="4"/>
      <c r="HN183" s="4"/>
      <c r="HO183" s="4"/>
      <c r="HP183" s="4"/>
      <c r="HQ183" s="4"/>
      <c r="HR183" s="4"/>
      <c r="HS183" s="4"/>
      <c r="HT183" s="4"/>
      <c r="HU183" s="4"/>
      <c r="HV183" s="4"/>
      <c r="HW183" s="4"/>
      <c r="HX183" s="4"/>
      <c r="HY183" s="4"/>
      <c r="HZ183" s="4"/>
      <c r="IA183" s="4"/>
      <c r="IB183" s="4"/>
      <c r="IC183" s="4"/>
      <c r="ID183" s="4"/>
      <c r="IE183" s="4"/>
      <c r="IF183" s="4"/>
      <c r="IG183" s="4"/>
      <c r="IH183" s="4"/>
    </row>
    <row r="184" spans="1:242" s="41" customFormat="1" ht="28.5" x14ac:dyDescent="0.2">
      <c r="A184" s="38" t="s">
        <v>425</v>
      </c>
      <c r="B184" s="39" t="s">
        <v>367</v>
      </c>
      <c r="C184" s="30">
        <v>1</v>
      </c>
      <c r="D184" s="27" t="s">
        <v>17</v>
      </c>
      <c r="E184" s="25"/>
      <c r="F184" s="25">
        <f t="shared" si="23"/>
        <v>0</v>
      </c>
      <c r="G184" s="28"/>
      <c r="H184" s="40"/>
      <c r="I184" s="42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  <c r="AV184" s="4"/>
      <c r="AW184" s="4"/>
      <c r="AX184" s="4"/>
      <c r="AY184" s="4"/>
      <c r="AZ184" s="4"/>
      <c r="BA184" s="4"/>
      <c r="BB184" s="4"/>
      <c r="BC184" s="4"/>
      <c r="BD184" s="4"/>
      <c r="BE184" s="4"/>
      <c r="BF184" s="4"/>
      <c r="BG184" s="4"/>
      <c r="BH184" s="4"/>
      <c r="BI184" s="4"/>
      <c r="BJ184" s="4"/>
      <c r="BK184" s="4"/>
      <c r="BL184" s="4"/>
      <c r="BM184" s="4"/>
      <c r="BN184" s="4"/>
      <c r="BO184" s="4"/>
      <c r="BP184" s="4"/>
      <c r="BQ184" s="4"/>
      <c r="BR184" s="4"/>
      <c r="BS184" s="4"/>
      <c r="BT184" s="4"/>
      <c r="BU184" s="4"/>
      <c r="BV184" s="4"/>
      <c r="BW184" s="4"/>
      <c r="BX184" s="4"/>
      <c r="BY184" s="4"/>
      <c r="BZ184" s="4"/>
      <c r="CA184" s="4"/>
      <c r="CB184" s="4"/>
      <c r="CC184" s="4"/>
      <c r="CD184" s="4"/>
      <c r="CE184" s="4"/>
      <c r="CF184" s="4"/>
      <c r="CG184" s="4"/>
      <c r="CH184" s="4"/>
      <c r="CI184" s="4"/>
      <c r="CJ184" s="4"/>
      <c r="CK184" s="4"/>
      <c r="CL184" s="4"/>
      <c r="CM184" s="4"/>
      <c r="CN184" s="4"/>
      <c r="CO184" s="4"/>
      <c r="CP184" s="4"/>
      <c r="CQ184" s="4"/>
      <c r="CR184" s="4"/>
      <c r="CS184" s="4"/>
      <c r="CT184" s="4"/>
      <c r="CU184" s="4"/>
      <c r="CV184" s="4"/>
      <c r="CW184" s="4"/>
      <c r="CX184" s="4"/>
      <c r="CY184" s="4"/>
      <c r="CZ184" s="4"/>
      <c r="DA184" s="4"/>
      <c r="DB184" s="4"/>
      <c r="DC184" s="4"/>
      <c r="DD184" s="4"/>
      <c r="DE184" s="4"/>
      <c r="DF184" s="4"/>
      <c r="DG184" s="4"/>
      <c r="DH184" s="4"/>
      <c r="DI184" s="4"/>
      <c r="DJ184" s="4"/>
      <c r="DK184" s="4"/>
      <c r="DL184" s="4"/>
      <c r="DM184" s="4"/>
      <c r="DN184" s="4"/>
      <c r="DO184" s="4"/>
      <c r="DP184" s="4"/>
      <c r="DQ184" s="4"/>
      <c r="DR184" s="4"/>
      <c r="DS184" s="4"/>
      <c r="DT184" s="4"/>
      <c r="DU184" s="4"/>
      <c r="DV184" s="4"/>
      <c r="DW184" s="4"/>
      <c r="DX184" s="4"/>
      <c r="DY184" s="4"/>
      <c r="DZ184" s="4"/>
      <c r="EA184" s="4"/>
      <c r="EB184" s="4"/>
      <c r="EC184" s="4"/>
      <c r="ED184" s="4"/>
      <c r="EE184" s="4"/>
      <c r="EF184" s="4"/>
      <c r="EG184" s="4"/>
      <c r="EH184" s="4"/>
      <c r="EI184" s="4"/>
      <c r="EJ184" s="4"/>
      <c r="EK184" s="4"/>
      <c r="EL184" s="4"/>
      <c r="EM184" s="4"/>
      <c r="EN184" s="4"/>
      <c r="EO184" s="4"/>
      <c r="EP184" s="4"/>
      <c r="EQ184" s="4"/>
      <c r="ER184" s="4"/>
      <c r="ES184" s="4"/>
      <c r="ET184" s="4"/>
      <c r="EU184" s="4"/>
      <c r="EV184" s="4"/>
      <c r="EW184" s="4"/>
      <c r="EX184" s="4"/>
      <c r="EY184" s="4"/>
      <c r="EZ184" s="4"/>
      <c r="FA184" s="4"/>
      <c r="FB184" s="4"/>
      <c r="FC184" s="4"/>
      <c r="FD184" s="4"/>
      <c r="FE184" s="4"/>
      <c r="FF184" s="4"/>
      <c r="FG184" s="4"/>
      <c r="FH184" s="4"/>
      <c r="FI184" s="4"/>
      <c r="FJ184" s="4"/>
      <c r="FK184" s="4"/>
      <c r="FL184" s="4"/>
      <c r="FM184" s="4"/>
      <c r="FN184" s="4"/>
      <c r="FO184" s="4"/>
      <c r="FP184" s="4"/>
      <c r="FQ184" s="4"/>
      <c r="FR184" s="4"/>
      <c r="FS184" s="4"/>
      <c r="FT184" s="4"/>
      <c r="FU184" s="4"/>
      <c r="FV184" s="4"/>
      <c r="FW184" s="4"/>
      <c r="FX184" s="4"/>
      <c r="FY184" s="4"/>
      <c r="FZ184" s="4"/>
      <c r="GA184" s="4"/>
      <c r="GB184" s="4"/>
      <c r="GC184" s="4"/>
      <c r="GD184" s="4"/>
      <c r="GE184" s="4"/>
      <c r="GF184" s="4"/>
      <c r="GG184" s="4"/>
      <c r="GH184" s="4"/>
      <c r="GI184" s="4"/>
      <c r="GJ184" s="4"/>
      <c r="GK184" s="4"/>
      <c r="GL184" s="4"/>
      <c r="GM184" s="4"/>
      <c r="GN184" s="4"/>
      <c r="GO184" s="4"/>
      <c r="GP184" s="4"/>
      <c r="GQ184" s="4"/>
      <c r="GR184" s="4"/>
      <c r="GS184" s="4"/>
      <c r="GT184" s="4"/>
      <c r="GU184" s="4"/>
      <c r="GV184" s="4"/>
      <c r="GW184" s="4"/>
      <c r="GX184" s="4"/>
      <c r="GY184" s="4"/>
      <c r="GZ184" s="4"/>
      <c r="HA184" s="4"/>
      <c r="HB184" s="4"/>
      <c r="HC184" s="4"/>
      <c r="HD184" s="4"/>
      <c r="HE184" s="4"/>
      <c r="HF184" s="4"/>
      <c r="HG184" s="4"/>
      <c r="HH184" s="4"/>
      <c r="HI184" s="4"/>
      <c r="HJ184" s="4"/>
      <c r="HK184" s="4"/>
      <c r="HL184" s="4"/>
      <c r="HM184" s="4"/>
      <c r="HN184" s="4"/>
      <c r="HO184" s="4"/>
      <c r="HP184" s="4"/>
      <c r="HQ184" s="4"/>
      <c r="HR184" s="4"/>
      <c r="HS184" s="4"/>
      <c r="HT184" s="4"/>
      <c r="HU184" s="4"/>
      <c r="HV184" s="4"/>
      <c r="HW184" s="4"/>
      <c r="HX184" s="4"/>
      <c r="HY184" s="4"/>
      <c r="HZ184" s="4"/>
      <c r="IA184" s="4"/>
      <c r="IB184" s="4"/>
      <c r="IC184" s="4"/>
      <c r="ID184" s="4"/>
      <c r="IE184" s="4"/>
      <c r="IF184" s="4"/>
      <c r="IG184" s="4"/>
      <c r="IH184" s="4"/>
    </row>
    <row r="185" spans="1:242" s="41" customFormat="1" ht="15" x14ac:dyDescent="0.2">
      <c r="A185" s="38" t="s">
        <v>426</v>
      </c>
      <c r="B185" s="39" t="s">
        <v>368</v>
      </c>
      <c r="C185" s="30">
        <v>1</v>
      </c>
      <c r="D185" s="27" t="s">
        <v>17</v>
      </c>
      <c r="E185" s="25"/>
      <c r="F185" s="25">
        <f t="shared" si="23"/>
        <v>0</v>
      </c>
      <c r="G185" s="28"/>
      <c r="H185" s="40"/>
      <c r="I185" s="42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4"/>
      <c r="AY185" s="4"/>
      <c r="AZ185" s="4"/>
      <c r="BA185" s="4"/>
      <c r="BB185" s="4"/>
      <c r="BC185" s="4"/>
      <c r="BD185" s="4"/>
      <c r="BE185" s="4"/>
      <c r="BF185" s="4"/>
      <c r="BG185" s="4"/>
      <c r="BH185" s="4"/>
      <c r="BI185" s="4"/>
      <c r="BJ185" s="4"/>
      <c r="BK185" s="4"/>
      <c r="BL185" s="4"/>
      <c r="BM185" s="4"/>
      <c r="BN185" s="4"/>
      <c r="BO185" s="4"/>
      <c r="BP185" s="4"/>
      <c r="BQ185" s="4"/>
      <c r="BR185" s="4"/>
      <c r="BS185" s="4"/>
      <c r="BT185" s="4"/>
      <c r="BU185" s="4"/>
      <c r="BV185" s="4"/>
      <c r="BW185" s="4"/>
      <c r="BX185" s="4"/>
      <c r="BY185" s="4"/>
      <c r="BZ185" s="4"/>
      <c r="CA185" s="4"/>
      <c r="CB185" s="4"/>
      <c r="CC185" s="4"/>
      <c r="CD185" s="4"/>
      <c r="CE185" s="4"/>
      <c r="CF185" s="4"/>
      <c r="CG185" s="4"/>
      <c r="CH185" s="4"/>
      <c r="CI185" s="4"/>
      <c r="CJ185" s="4"/>
      <c r="CK185" s="4"/>
      <c r="CL185" s="4"/>
      <c r="CM185" s="4"/>
      <c r="CN185" s="4"/>
      <c r="CO185" s="4"/>
      <c r="CP185" s="4"/>
      <c r="CQ185" s="4"/>
      <c r="CR185" s="4"/>
      <c r="CS185" s="4"/>
      <c r="CT185" s="4"/>
      <c r="CU185" s="4"/>
      <c r="CV185" s="4"/>
      <c r="CW185" s="4"/>
      <c r="CX185" s="4"/>
      <c r="CY185" s="4"/>
      <c r="CZ185" s="4"/>
      <c r="DA185" s="4"/>
      <c r="DB185" s="4"/>
      <c r="DC185" s="4"/>
      <c r="DD185" s="4"/>
      <c r="DE185" s="4"/>
      <c r="DF185" s="4"/>
      <c r="DG185" s="4"/>
      <c r="DH185" s="4"/>
      <c r="DI185" s="4"/>
      <c r="DJ185" s="4"/>
      <c r="DK185" s="4"/>
      <c r="DL185" s="4"/>
      <c r="DM185" s="4"/>
      <c r="DN185" s="4"/>
      <c r="DO185" s="4"/>
      <c r="DP185" s="4"/>
      <c r="DQ185" s="4"/>
      <c r="DR185" s="4"/>
      <c r="DS185" s="4"/>
      <c r="DT185" s="4"/>
      <c r="DU185" s="4"/>
      <c r="DV185" s="4"/>
      <c r="DW185" s="4"/>
      <c r="DX185" s="4"/>
      <c r="DY185" s="4"/>
      <c r="DZ185" s="4"/>
      <c r="EA185" s="4"/>
      <c r="EB185" s="4"/>
      <c r="EC185" s="4"/>
      <c r="ED185" s="4"/>
      <c r="EE185" s="4"/>
      <c r="EF185" s="4"/>
      <c r="EG185" s="4"/>
      <c r="EH185" s="4"/>
      <c r="EI185" s="4"/>
      <c r="EJ185" s="4"/>
      <c r="EK185" s="4"/>
      <c r="EL185" s="4"/>
      <c r="EM185" s="4"/>
      <c r="EN185" s="4"/>
      <c r="EO185" s="4"/>
      <c r="EP185" s="4"/>
      <c r="EQ185" s="4"/>
      <c r="ER185" s="4"/>
      <c r="ES185" s="4"/>
      <c r="ET185" s="4"/>
      <c r="EU185" s="4"/>
      <c r="EV185" s="4"/>
      <c r="EW185" s="4"/>
      <c r="EX185" s="4"/>
      <c r="EY185" s="4"/>
      <c r="EZ185" s="4"/>
      <c r="FA185" s="4"/>
      <c r="FB185" s="4"/>
      <c r="FC185" s="4"/>
      <c r="FD185" s="4"/>
      <c r="FE185" s="4"/>
      <c r="FF185" s="4"/>
      <c r="FG185" s="4"/>
      <c r="FH185" s="4"/>
      <c r="FI185" s="4"/>
      <c r="FJ185" s="4"/>
      <c r="FK185" s="4"/>
      <c r="FL185" s="4"/>
      <c r="FM185" s="4"/>
      <c r="FN185" s="4"/>
      <c r="FO185" s="4"/>
      <c r="FP185" s="4"/>
      <c r="FQ185" s="4"/>
      <c r="FR185" s="4"/>
      <c r="FS185" s="4"/>
      <c r="FT185" s="4"/>
      <c r="FU185" s="4"/>
      <c r="FV185" s="4"/>
      <c r="FW185" s="4"/>
      <c r="FX185" s="4"/>
      <c r="FY185" s="4"/>
      <c r="FZ185" s="4"/>
      <c r="GA185" s="4"/>
      <c r="GB185" s="4"/>
      <c r="GC185" s="4"/>
      <c r="GD185" s="4"/>
      <c r="GE185" s="4"/>
      <c r="GF185" s="4"/>
      <c r="GG185" s="4"/>
      <c r="GH185" s="4"/>
      <c r="GI185" s="4"/>
      <c r="GJ185" s="4"/>
      <c r="GK185" s="4"/>
      <c r="GL185" s="4"/>
      <c r="GM185" s="4"/>
      <c r="GN185" s="4"/>
      <c r="GO185" s="4"/>
      <c r="GP185" s="4"/>
      <c r="GQ185" s="4"/>
      <c r="GR185" s="4"/>
      <c r="GS185" s="4"/>
      <c r="GT185" s="4"/>
      <c r="GU185" s="4"/>
      <c r="GV185" s="4"/>
      <c r="GW185" s="4"/>
      <c r="GX185" s="4"/>
      <c r="GY185" s="4"/>
      <c r="GZ185" s="4"/>
      <c r="HA185" s="4"/>
      <c r="HB185" s="4"/>
      <c r="HC185" s="4"/>
      <c r="HD185" s="4"/>
      <c r="HE185" s="4"/>
      <c r="HF185" s="4"/>
      <c r="HG185" s="4"/>
      <c r="HH185" s="4"/>
      <c r="HI185" s="4"/>
      <c r="HJ185" s="4"/>
      <c r="HK185" s="4"/>
      <c r="HL185" s="4"/>
      <c r="HM185" s="4"/>
      <c r="HN185" s="4"/>
      <c r="HO185" s="4"/>
      <c r="HP185" s="4"/>
      <c r="HQ185" s="4"/>
      <c r="HR185" s="4"/>
      <c r="HS185" s="4"/>
      <c r="HT185" s="4"/>
      <c r="HU185" s="4"/>
      <c r="HV185" s="4"/>
      <c r="HW185" s="4"/>
      <c r="HX185" s="4"/>
      <c r="HY185" s="4"/>
      <c r="HZ185" s="4"/>
      <c r="IA185" s="4"/>
      <c r="IB185" s="4"/>
      <c r="IC185" s="4"/>
      <c r="ID185" s="4"/>
      <c r="IE185" s="4"/>
      <c r="IF185" s="4"/>
      <c r="IG185" s="4"/>
      <c r="IH185" s="4"/>
    </row>
    <row r="186" spans="1:242" s="41" customFormat="1" ht="15" x14ac:dyDescent="0.2">
      <c r="A186" s="38" t="s">
        <v>427</v>
      </c>
      <c r="B186" s="39" t="s">
        <v>369</v>
      </c>
      <c r="C186" s="30">
        <v>1</v>
      </c>
      <c r="D186" s="27" t="s">
        <v>17</v>
      </c>
      <c r="E186" s="25"/>
      <c r="F186" s="25">
        <f t="shared" si="23"/>
        <v>0</v>
      </c>
      <c r="G186" s="28"/>
      <c r="H186" s="40"/>
      <c r="I186" s="42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  <c r="AW186" s="4"/>
      <c r="AX186" s="4"/>
      <c r="AY186" s="4"/>
      <c r="AZ186" s="4"/>
      <c r="BA186" s="4"/>
      <c r="BB186" s="4"/>
      <c r="BC186" s="4"/>
      <c r="BD186" s="4"/>
      <c r="BE186" s="4"/>
      <c r="BF186" s="4"/>
      <c r="BG186" s="4"/>
      <c r="BH186" s="4"/>
      <c r="BI186" s="4"/>
      <c r="BJ186" s="4"/>
      <c r="BK186" s="4"/>
      <c r="BL186" s="4"/>
      <c r="BM186" s="4"/>
      <c r="BN186" s="4"/>
      <c r="BO186" s="4"/>
      <c r="BP186" s="4"/>
      <c r="BQ186" s="4"/>
      <c r="BR186" s="4"/>
      <c r="BS186" s="4"/>
      <c r="BT186" s="4"/>
      <c r="BU186" s="4"/>
      <c r="BV186" s="4"/>
      <c r="BW186" s="4"/>
      <c r="BX186" s="4"/>
      <c r="BY186" s="4"/>
      <c r="BZ186" s="4"/>
      <c r="CA186" s="4"/>
      <c r="CB186" s="4"/>
      <c r="CC186" s="4"/>
      <c r="CD186" s="4"/>
      <c r="CE186" s="4"/>
      <c r="CF186" s="4"/>
      <c r="CG186" s="4"/>
      <c r="CH186" s="4"/>
      <c r="CI186" s="4"/>
      <c r="CJ186" s="4"/>
      <c r="CK186" s="4"/>
      <c r="CL186" s="4"/>
      <c r="CM186" s="4"/>
      <c r="CN186" s="4"/>
      <c r="CO186" s="4"/>
      <c r="CP186" s="4"/>
      <c r="CQ186" s="4"/>
      <c r="CR186" s="4"/>
      <c r="CS186" s="4"/>
      <c r="CT186" s="4"/>
      <c r="CU186" s="4"/>
      <c r="CV186" s="4"/>
      <c r="CW186" s="4"/>
      <c r="CX186" s="4"/>
      <c r="CY186" s="4"/>
      <c r="CZ186" s="4"/>
      <c r="DA186" s="4"/>
      <c r="DB186" s="4"/>
      <c r="DC186" s="4"/>
      <c r="DD186" s="4"/>
      <c r="DE186" s="4"/>
      <c r="DF186" s="4"/>
      <c r="DG186" s="4"/>
      <c r="DH186" s="4"/>
      <c r="DI186" s="4"/>
      <c r="DJ186" s="4"/>
      <c r="DK186" s="4"/>
      <c r="DL186" s="4"/>
      <c r="DM186" s="4"/>
      <c r="DN186" s="4"/>
      <c r="DO186" s="4"/>
      <c r="DP186" s="4"/>
      <c r="DQ186" s="4"/>
      <c r="DR186" s="4"/>
      <c r="DS186" s="4"/>
      <c r="DT186" s="4"/>
      <c r="DU186" s="4"/>
      <c r="DV186" s="4"/>
      <c r="DW186" s="4"/>
      <c r="DX186" s="4"/>
      <c r="DY186" s="4"/>
      <c r="DZ186" s="4"/>
      <c r="EA186" s="4"/>
      <c r="EB186" s="4"/>
      <c r="EC186" s="4"/>
      <c r="ED186" s="4"/>
      <c r="EE186" s="4"/>
      <c r="EF186" s="4"/>
      <c r="EG186" s="4"/>
      <c r="EH186" s="4"/>
      <c r="EI186" s="4"/>
      <c r="EJ186" s="4"/>
      <c r="EK186" s="4"/>
      <c r="EL186" s="4"/>
      <c r="EM186" s="4"/>
      <c r="EN186" s="4"/>
      <c r="EO186" s="4"/>
      <c r="EP186" s="4"/>
      <c r="EQ186" s="4"/>
      <c r="ER186" s="4"/>
      <c r="ES186" s="4"/>
      <c r="ET186" s="4"/>
      <c r="EU186" s="4"/>
      <c r="EV186" s="4"/>
      <c r="EW186" s="4"/>
      <c r="EX186" s="4"/>
      <c r="EY186" s="4"/>
      <c r="EZ186" s="4"/>
      <c r="FA186" s="4"/>
      <c r="FB186" s="4"/>
      <c r="FC186" s="4"/>
      <c r="FD186" s="4"/>
      <c r="FE186" s="4"/>
      <c r="FF186" s="4"/>
      <c r="FG186" s="4"/>
      <c r="FH186" s="4"/>
      <c r="FI186" s="4"/>
      <c r="FJ186" s="4"/>
      <c r="FK186" s="4"/>
      <c r="FL186" s="4"/>
      <c r="FM186" s="4"/>
      <c r="FN186" s="4"/>
      <c r="FO186" s="4"/>
      <c r="FP186" s="4"/>
      <c r="FQ186" s="4"/>
      <c r="FR186" s="4"/>
      <c r="FS186" s="4"/>
      <c r="FT186" s="4"/>
      <c r="FU186" s="4"/>
      <c r="FV186" s="4"/>
      <c r="FW186" s="4"/>
      <c r="FX186" s="4"/>
      <c r="FY186" s="4"/>
      <c r="FZ186" s="4"/>
      <c r="GA186" s="4"/>
      <c r="GB186" s="4"/>
      <c r="GC186" s="4"/>
      <c r="GD186" s="4"/>
      <c r="GE186" s="4"/>
      <c r="GF186" s="4"/>
      <c r="GG186" s="4"/>
      <c r="GH186" s="4"/>
      <c r="GI186" s="4"/>
      <c r="GJ186" s="4"/>
      <c r="GK186" s="4"/>
      <c r="GL186" s="4"/>
      <c r="GM186" s="4"/>
      <c r="GN186" s="4"/>
      <c r="GO186" s="4"/>
      <c r="GP186" s="4"/>
      <c r="GQ186" s="4"/>
      <c r="GR186" s="4"/>
      <c r="GS186" s="4"/>
      <c r="GT186" s="4"/>
      <c r="GU186" s="4"/>
      <c r="GV186" s="4"/>
      <c r="GW186" s="4"/>
      <c r="GX186" s="4"/>
      <c r="GY186" s="4"/>
      <c r="GZ186" s="4"/>
      <c r="HA186" s="4"/>
      <c r="HB186" s="4"/>
      <c r="HC186" s="4"/>
      <c r="HD186" s="4"/>
      <c r="HE186" s="4"/>
      <c r="HF186" s="4"/>
      <c r="HG186" s="4"/>
      <c r="HH186" s="4"/>
      <c r="HI186" s="4"/>
      <c r="HJ186" s="4"/>
      <c r="HK186" s="4"/>
      <c r="HL186" s="4"/>
      <c r="HM186" s="4"/>
      <c r="HN186" s="4"/>
      <c r="HO186" s="4"/>
      <c r="HP186" s="4"/>
      <c r="HQ186" s="4"/>
      <c r="HR186" s="4"/>
      <c r="HS186" s="4"/>
      <c r="HT186" s="4"/>
      <c r="HU186" s="4"/>
      <c r="HV186" s="4"/>
      <c r="HW186" s="4"/>
      <c r="HX186" s="4"/>
      <c r="HY186" s="4"/>
      <c r="HZ186" s="4"/>
      <c r="IA186" s="4"/>
      <c r="IB186" s="4"/>
      <c r="IC186" s="4"/>
      <c r="ID186" s="4"/>
      <c r="IE186" s="4"/>
      <c r="IF186" s="4"/>
      <c r="IG186" s="4"/>
      <c r="IH186" s="4"/>
    </row>
    <row r="187" spans="1:242" s="41" customFormat="1" ht="15" x14ac:dyDescent="0.2">
      <c r="A187" s="38" t="s">
        <v>428</v>
      </c>
      <c r="B187" s="39" t="s">
        <v>370</v>
      </c>
      <c r="C187" s="30">
        <v>1</v>
      </c>
      <c r="D187" s="27" t="s">
        <v>17</v>
      </c>
      <c r="E187" s="25"/>
      <c r="F187" s="25">
        <f t="shared" si="23"/>
        <v>0</v>
      </c>
      <c r="G187" s="28"/>
      <c r="H187" s="40"/>
      <c r="I187" s="42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  <c r="AW187" s="4"/>
      <c r="AX187" s="4"/>
      <c r="AY187" s="4"/>
      <c r="AZ187" s="4"/>
      <c r="BA187" s="4"/>
      <c r="BB187" s="4"/>
      <c r="BC187" s="4"/>
      <c r="BD187" s="4"/>
      <c r="BE187" s="4"/>
      <c r="BF187" s="4"/>
      <c r="BG187" s="4"/>
      <c r="BH187" s="4"/>
      <c r="BI187" s="4"/>
      <c r="BJ187" s="4"/>
      <c r="BK187" s="4"/>
      <c r="BL187" s="4"/>
      <c r="BM187" s="4"/>
      <c r="BN187" s="4"/>
      <c r="BO187" s="4"/>
      <c r="BP187" s="4"/>
      <c r="BQ187" s="4"/>
      <c r="BR187" s="4"/>
      <c r="BS187" s="4"/>
      <c r="BT187" s="4"/>
      <c r="BU187" s="4"/>
      <c r="BV187" s="4"/>
      <c r="BW187" s="4"/>
      <c r="BX187" s="4"/>
      <c r="BY187" s="4"/>
      <c r="BZ187" s="4"/>
      <c r="CA187" s="4"/>
      <c r="CB187" s="4"/>
      <c r="CC187" s="4"/>
      <c r="CD187" s="4"/>
      <c r="CE187" s="4"/>
      <c r="CF187" s="4"/>
      <c r="CG187" s="4"/>
      <c r="CH187" s="4"/>
      <c r="CI187" s="4"/>
      <c r="CJ187" s="4"/>
      <c r="CK187" s="4"/>
      <c r="CL187" s="4"/>
      <c r="CM187" s="4"/>
      <c r="CN187" s="4"/>
      <c r="CO187" s="4"/>
      <c r="CP187" s="4"/>
      <c r="CQ187" s="4"/>
      <c r="CR187" s="4"/>
      <c r="CS187" s="4"/>
      <c r="CT187" s="4"/>
      <c r="CU187" s="4"/>
      <c r="CV187" s="4"/>
      <c r="CW187" s="4"/>
      <c r="CX187" s="4"/>
      <c r="CY187" s="4"/>
      <c r="CZ187" s="4"/>
      <c r="DA187" s="4"/>
      <c r="DB187" s="4"/>
      <c r="DC187" s="4"/>
      <c r="DD187" s="4"/>
      <c r="DE187" s="4"/>
      <c r="DF187" s="4"/>
      <c r="DG187" s="4"/>
      <c r="DH187" s="4"/>
      <c r="DI187" s="4"/>
      <c r="DJ187" s="4"/>
      <c r="DK187" s="4"/>
      <c r="DL187" s="4"/>
      <c r="DM187" s="4"/>
      <c r="DN187" s="4"/>
      <c r="DO187" s="4"/>
      <c r="DP187" s="4"/>
      <c r="DQ187" s="4"/>
      <c r="DR187" s="4"/>
      <c r="DS187" s="4"/>
      <c r="DT187" s="4"/>
      <c r="DU187" s="4"/>
      <c r="DV187" s="4"/>
      <c r="DW187" s="4"/>
      <c r="DX187" s="4"/>
      <c r="DY187" s="4"/>
      <c r="DZ187" s="4"/>
      <c r="EA187" s="4"/>
      <c r="EB187" s="4"/>
      <c r="EC187" s="4"/>
      <c r="ED187" s="4"/>
      <c r="EE187" s="4"/>
      <c r="EF187" s="4"/>
      <c r="EG187" s="4"/>
      <c r="EH187" s="4"/>
      <c r="EI187" s="4"/>
      <c r="EJ187" s="4"/>
      <c r="EK187" s="4"/>
      <c r="EL187" s="4"/>
      <c r="EM187" s="4"/>
      <c r="EN187" s="4"/>
      <c r="EO187" s="4"/>
      <c r="EP187" s="4"/>
      <c r="EQ187" s="4"/>
      <c r="ER187" s="4"/>
      <c r="ES187" s="4"/>
      <c r="ET187" s="4"/>
      <c r="EU187" s="4"/>
      <c r="EV187" s="4"/>
      <c r="EW187" s="4"/>
      <c r="EX187" s="4"/>
      <c r="EY187" s="4"/>
      <c r="EZ187" s="4"/>
      <c r="FA187" s="4"/>
      <c r="FB187" s="4"/>
      <c r="FC187" s="4"/>
      <c r="FD187" s="4"/>
      <c r="FE187" s="4"/>
      <c r="FF187" s="4"/>
      <c r="FG187" s="4"/>
      <c r="FH187" s="4"/>
      <c r="FI187" s="4"/>
      <c r="FJ187" s="4"/>
      <c r="FK187" s="4"/>
      <c r="FL187" s="4"/>
      <c r="FM187" s="4"/>
      <c r="FN187" s="4"/>
      <c r="FO187" s="4"/>
      <c r="FP187" s="4"/>
      <c r="FQ187" s="4"/>
      <c r="FR187" s="4"/>
      <c r="FS187" s="4"/>
      <c r="FT187" s="4"/>
      <c r="FU187" s="4"/>
      <c r="FV187" s="4"/>
      <c r="FW187" s="4"/>
      <c r="FX187" s="4"/>
      <c r="FY187" s="4"/>
      <c r="FZ187" s="4"/>
      <c r="GA187" s="4"/>
      <c r="GB187" s="4"/>
      <c r="GC187" s="4"/>
      <c r="GD187" s="4"/>
      <c r="GE187" s="4"/>
      <c r="GF187" s="4"/>
      <c r="GG187" s="4"/>
      <c r="GH187" s="4"/>
      <c r="GI187" s="4"/>
      <c r="GJ187" s="4"/>
      <c r="GK187" s="4"/>
      <c r="GL187" s="4"/>
      <c r="GM187" s="4"/>
      <c r="GN187" s="4"/>
      <c r="GO187" s="4"/>
      <c r="GP187" s="4"/>
      <c r="GQ187" s="4"/>
      <c r="GR187" s="4"/>
      <c r="GS187" s="4"/>
      <c r="GT187" s="4"/>
      <c r="GU187" s="4"/>
      <c r="GV187" s="4"/>
      <c r="GW187" s="4"/>
      <c r="GX187" s="4"/>
      <c r="GY187" s="4"/>
      <c r="GZ187" s="4"/>
      <c r="HA187" s="4"/>
      <c r="HB187" s="4"/>
      <c r="HC187" s="4"/>
      <c r="HD187" s="4"/>
      <c r="HE187" s="4"/>
      <c r="HF187" s="4"/>
      <c r="HG187" s="4"/>
      <c r="HH187" s="4"/>
      <c r="HI187" s="4"/>
      <c r="HJ187" s="4"/>
      <c r="HK187" s="4"/>
      <c r="HL187" s="4"/>
      <c r="HM187" s="4"/>
      <c r="HN187" s="4"/>
      <c r="HO187" s="4"/>
      <c r="HP187" s="4"/>
      <c r="HQ187" s="4"/>
      <c r="HR187" s="4"/>
      <c r="HS187" s="4"/>
      <c r="HT187" s="4"/>
      <c r="HU187" s="4"/>
      <c r="HV187" s="4"/>
      <c r="HW187" s="4"/>
      <c r="HX187" s="4"/>
      <c r="HY187" s="4"/>
      <c r="HZ187" s="4"/>
      <c r="IA187" s="4"/>
      <c r="IB187" s="4"/>
      <c r="IC187" s="4"/>
      <c r="ID187" s="4"/>
      <c r="IE187" s="4"/>
      <c r="IF187" s="4"/>
      <c r="IG187" s="4"/>
      <c r="IH187" s="4"/>
    </row>
    <row r="188" spans="1:242" s="41" customFormat="1" ht="15" x14ac:dyDescent="0.2">
      <c r="A188" s="38" t="s">
        <v>429</v>
      </c>
      <c r="B188" s="39" t="s">
        <v>371</v>
      </c>
      <c r="C188" s="30">
        <v>1</v>
      </c>
      <c r="D188" s="27" t="s">
        <v>17</v>
      </c>
      <c r="E188" s="25"/>
      <c r="F188" s="25">
        <f t="shared" si="23"/>
        <v>0</v>
      </c>
      <c r="G188" s="28"/>
      <c r="H188" s="40"/>
      <c r="I188" s="42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4"/>
      <c r="AX188" s="4"/>
      <c r="AY188" s="4"/>
      <c r="AZ188" s="4"/>
      <c r="BA188" s="4"/>
      <c r="BB188" s="4"/>
      <c r="BC188" s="4"/>
      <c r="BD188" s="4"/>
      <c r="BE188" s="4"/>
      <c r="BF188" s="4"/>
      <c r="BG188" s="4"/>
      <c r="BH188" s="4"/>
      <c r="BI188" s="4"/>
      <c r="BJ188" s="4"/>
      <c r="BK188" s="4"/>
      <c r="BL188" s="4"/>
      <c r="BM188" s="4"/>
      <c r="BN188" s="4"/>
      <c r="BO188" s="4"/>
      <c r="BP188" s="4"/>
      <c r="BQ188" s="4"/>
      <c r="BR188" s="4"/>
      <c r="BS188" s="4"/>
      <c r="BT188" s="4"/>
      <c r="BU188" s="4"/>
      <c r="BV188" s="4"/>
      <c r="BW188" s="4"/>
      <c r="BX188" s="4"/>
      <c r="BY188" s="4"/>
      <c r="BZ188" s="4"/>
      <c r="CA188" s="4"/>
      <c r="CB188" s="4"/>
      <c r="CC188" s="4"/>
      <c r="CD188" s="4"/>
      <c r="CE188" s="4"/>
      <c r="CF188" s="4"/>
      <c r="CG188" s="4"/>
      <c r="CH188" s="4"/>
      <c r="CI188" s="4"/>
      <c r="CJ188" s="4"/>
      <c r="CK188" s="4"/>
      <c r="CL188" s="4"/>
      <c r="CM188" s="4"/>
      <c r="CN188" s="4"/>
      <c r="CO188" s="4"/>
      <c r="CP188" s="4"/>
      <c r="CQ188" s="4"/>
      <c r="CR188" s="4"/>
      <c r="CS188" s="4"/>
      <c r="CT188" s="4"/>
      <c r="CU188" s="4"/>
      <c r="CV188" s="4"/>
      <c r="CW188" s="4"/>
      <c r="CX188" s="4"/>
      <c r="CY188" s="4"/>
      <c r="CZ188" s="4"/>
      <c r="DA188" s="4"/>
      <c r="DB188" s="4"/>
      <c r="DC188" s="4"/>
      <c r="DD188" s="4"/>
      <c r="DE188" s="4"/>
      <c r="DF188" s="4"/>
      <c r="DG188" s="4"/>
      <c r="DH188" s="4"/>
      <c r="DI188" s="4"/>
      <c r="DJ188" s="4"/>
      <c r="DK188" s="4"/>
      <c r="DL188" s="4"/>
      <c r="DM188" s="4"/>
      <c r="DN188" s="4"/>
      <c r="DO188" s="4"/>
      <c r="DP188" s="4"/>
      <c r="DQ188" s="4"/>
      <c r="DR188" s="4"/>
      <c r="DS188" s="4"/>
      <c r="DT188" s="4"/>
      <c r="DU188" s="4"/>
      <c r="DV188" s="4"/>
      <c r="DW188" s="4"/>
      <c r="DX188" s="4"/>
      <c r="DY188" s="4"/>
      <c r="DZ188" s="4"/>
      <c r="EA188" s="4"/>
      <c r="EB188" s="4"/>
      <c r="EC188" s="4"/>
      <c r="ED188" s="4"/>
      <c r="EE188" s="4"/>
      <c r="EF188" s="4"/>
      <c r="EG188" s="4"/>
      <c r="EH188" s="4"/>
      <c r="EI188" s="4"/>
      <c r="EJ188" s="4"/>
      <c r="EK188" s="4"/>
      <c r="EL188" s="4"/>
      <c r="EM188" s="4"/>
      <c r="EN188" s="4"/>
      <c r="EO188" s="4"/>
      <c r="EP188" s="4"/>
      <c r="EQ188" s="4"/>
      <c r="ER188" s="4"/>
      <c r="ES188" s="4"/>
      <c r="ET188" s="4"/>
      <c r="EU188" s="4"/>
      <c r="EV188" s="4"/>
      <c r="EW188" s="4"/>
      <c r="EX188" s="4"/>
      <c r="EY188" s="4"/>
      <c r="EZ188" s="4"/>
      <c r="FA188" s="4"/>
      <c r="FB188" s="4"/>
      <c r="FC188" s="4"/>
      <c r="FD188" s="4"/>
      <c r="FE188" s="4"/>
      <c r="FF188" s="4"/>
      <c r="FG188" s="4"/>
      <c r="FH188" s="4"/>
      <c r="FI188" s="4"/>
      <c r="FJ188" s="4"/>
      <c r="FK188" s="4"/>
      <c r="FL188" s="4"/>
      <c r="FM188" s="4"/>
      <c r="FN188" s="4"/>
      <c r="FO188" s="4"/>
      <c r="FP188" s="4"/>
      <c r="FQ188" s="4"/>
      <c r="FR188" s="4"/>
      <c r="FS188" s="4"/>
      <c r="FT188" s="4"/>
      <c r="FU188" s="4"/>
      <c r="FV188" s="4"/>
      <c r="FW188" s="4"/>
      <c r="FX188" s="4"/>
      <c r="FY188" s="4"/>
      <c r="FZ188" s="4"/>
      <c r="GA188" s="4"/>
      <c r="GB188" s="4"/>
      <c r="GC188" s="4"/>
      <c r="GD188" s="4"/>
      <c r="GE188" s="4"/>
      <c r="GF188" s="4"/>
      <c r="GG188" s="4"/>
      <c r="GH188" s="4"/>
      <c r="GI188" s="4"/>
      <c r="GJ188" s="4"/>
      <c r="GK188" s="4"/>
      <c r="GL188" s="4"/>
      <c r="GM188" s="4"/>
      <c r="GN188" s="4"/>
      <c r="GO188" s="4"/>
      <c r="GP188" s="4"/>
      <c r="GQ188" s="4"/>
      <c r="GR188" s="4"/>
      <c r="GS188" s="4"/>
      <c r="GT188" s="4"/>
      <c r="GU188" s="4"/>
      <c r="GV188" s="4"/>
      <c r="GW188" s="4"/>
      <c r="GX188" s="4"/>
      <c r="GY188" s="4"/>
      <c r="GZ188" s="4"/>
      <c r="HA188" s="4"/>
      <c r="HB188" s="4"/>
      <c r="HC188" s="4"/>
      <c r="HD188" s="4"/>
      <c r="HE188" s="4"/>
      <c r="HF188" s="4"/>
      <c r="HG188" s="4"/>
      <c r="HH188" s="4"/>
      <c r="HI188" s="4"/>
      <c r="HJ188" s="4"/>
      <c r="HK188" s="4"/>
      <c r="HL188" s="4"/>
      <c r="HM188" s="4"/>
      <c r="HN188" s="4"/>
      <c r="HO188" s="4"/>
      <c r="HP188" s="4"/>
      <c r="HQ188" s="4"/>
      <c r="HR188" s="4"/>
      <c r="HS188" s="4"/>
      <c r="HT188" s="4"/>
      <c r="HU188" s="4"/>
      <c r="HV188" s="4"/>
      <c r="HW188" s="4"/>
      <c r="HX188" s="4"/>
      <c r="HY188" s="4"/>
      <c r="HZ188" s="4"/>
      <c r="IA188" s="4"/>
      <c r="IB188" s="4"/>
      <c r="IC188" s="4"/>
      <c r="ID188" s="4"/>
      <c r="IE188" s="4"/>
      <c r="IF188" s="4"/>
      <c r="IG188" s="4"/>
      <c r="IH188" s="4"/>
    </row>
    <row r="189" spans="1:242" s="41" customFormat="1" ht="15" x14ac:dyDescent="0.2">
      <c r="A189" s="38" t="s">
        <v>430</v>
      </c>
      <c r="B189" s="39" t="s">
        <v>372</v>
      </c>
      <c r="C189" s="30">
        <v>2</v>
      </c>
      <c r="D189" s="27" t="s">
        <v>17</v>
      </c>
      <c r="E189" s="25"/>
      <c r="F189" s="25">
        <f t="shared" si="23"/>
        <v>0</v>
      </c>
      <c r="G189" s="28"/>
      <c r="H189" s="40"/>
      <c r="I189" s="42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4"/>
      <c r="AV189" s="4"/>
      <c r="AW189" s="4"/>
      <c r="AX189" s="4"/>
      <c r="AY189" s="4"/>
      <c r="AZ189" s="4"/>
      <c r="BA189" s="4"/>
      <c r="BB189" s="4"/>
      <c r="BC189" s="4"/>
      <c r="BD189" s="4"/>
      <c r="BE189" s="4"/>
      <c r="BF189" s="4"/>
      <c r="BG189" s="4"/>
      <c r="BH189" s="4"/>
      <c r="BI189" s="4"/>
      <c r="BJ189" s="4"/>
      <c r="BK189" s="4"/>
      <c r="BL189" s="4"/>
      <c r="BM189" s="4"/>
      <c r="BN189" s="4"/>
      <c r="BO189" s="4"/>
      <c r="BP189" s="4"/>
      <c r="BQ189" s="4"/>
      <c r="BR189" s="4"/>
      <c r="BS189" s="4"/>
      <c r="BT189" s="4"/>
      <c r="BU189" s="4"/>
      <c r="BV189" s="4"/>
      <c r="BW189" s="4"/>
      <c r="BX189" s="4"/>
      <c r="BY189" s="4"/>
      <c r="BZ189" s="4"/>
      <c r="CA189" s="4"/>
      <c r="CB189" s="4"/>
      <c r="CC189" s="4"/>
      <c r="CD189" s="4"/>
      <c r="CE189" s="4"/>
      <c r="CF189" s="4"/>
      <c r="CG189" s="4"/>
      <c r="CH189" s="4"/>
      <c r="CI189" s="4"/>
      <c r="CJ189" s="4"/>
      <c r="CK189" s="4"/>
      <c r="CL189" s="4"/>
      <c r="CM189" s="4"/>
      <c r="CN189" s="4"/>
      <c r="CO189" s="4"/>
      <c r="CP189" s="4"/>
      <c r="CQ189" s="4"/>
      <c r="CR189" s="4"/>
      <c r="CS189" s="4"/>
      <c r="CT189" s="4"/>
      <c r="CU189" s="4"/>
      <c r="CV189" s="4"/>
      <c r="CW189" s="4"/>
      <c r="CX189" s="4"/>
      <c r="CY189" s="4"/>
      <c r="CZ189" s="4"/>
      <c r="DA189" s="4"/>
      <c r="DB189" s="4"/>
      <c r="DC189" s="4"/>
      <c r="DD189" s="4"/>
      <c r="DE189" s="4"/>
      <c r="DF189" s="4"/>
      <c r="DG189" s="4"/>
      <c r="DH189" s="4"/>
      <c r="DI189" s="4"/>
      <c r="DJ189" s="4"/>
      <c r="DK189" s="4"/>
      <c r="DL189" s="4"/>
      <c r="DM189" s="4"/>
      <c r="DN189" s="4"/>
      <c r="DO189" s="4"/>
      <c r="DP189" s="4"/>
      <c r="DQ189" s="4"/>
      <c r="DR189" s="4"/>
      <c r="DS189" s="4"/>
      <c r="DT189" s="4"/>
      <c r="DU189" s="4"/>
      <c r="DV189" s="4"/>
      <c r="DW189" s="4"/>
      <c r="DX189" s="4"/>
      <c r="DY189" s="4"/>
      <c r="DZ189" s="4"/>
      <c r="EA189" s="4"/>
      <c r="EB189" s="4"/>
      <c r="EC189" s="4"/>
      <c r="ED189" s="4"/>
      <c r="EE189" s="4"/>
      <c r="EF189" s="4"/>
      <c r="EG189" s="4"/>
      <c r="EH189" s="4"/>
      <c r="EI189" s="4"/>
      <c r="EJ189" s="4"/>
      <c r="EK189" s="4"/>
      <c r="EL189" s="4"/>
      <c r="EM189" s="4"/>
      <c r="EN189" s="4"/>
      <c r="EO189" s="4"/>
      <c r="EP189" s="4"/>
      <c r="EQ189" s="4"/>
      <c r="ER189" s="4"/>
      <c r="ES189" s="4"/>
      <c r="ET189" s="4"/>
      <c r="EU189" s="4"/>
      <c r="EV189" s="4"/>
      <c r="EW189" s="4"/>
      <c r="EX189" s="4"/>
      <c r="EY189" s="4"/>
      <c r="EZ189" s="4"/>
      <c r="FA189" s="4"/>
      <c r="FB189" s="4"/>
      <c r="FC189" s="4"/>
      <c r="FD189" s="4"/>
      <c r="FE189" s="4"/>
      <c r="FF189" s="4"/>
      <c r="FG189" s="4"/>
      <c r="FH189" s="4"/>
      <c r="FI189" s="4"/>
      <c r="FJ189" s="4"/>
      <c r="FK189" s="4"/>
      <c r="FL189" s="4"/>
      <c r="FM189" s="4"/>
      <c r="FN189" s="4"/>
      <c r="FO189" s="4"/>
      <c r="FP189" s="4"/>
      <c r="FQ189" s="4"/>
      <c r="FR189" s="4"/>
      <c r="FS189" s="4"/>
      <c r="FT189" s="4"/>
      <c r="FU189" s="4"/>
      <c r="FV189" s="4"/>
      <c r="FW189" s="4"/>
      <c r="FX189" s="4"/>
      <c r="FY189" s="4"/>
      <c r="FZ189" s="4"/>
      <c r="GA189" s="4"/>
      <c r="GB189" s="4"/>
      <c r="GC189" s="4"/>
      <c r="GD189" s="4"/>
      <c r="GE189" s="4"/>
      <c r="GF189" s="4"/>
      <c r="GG189" s="4"/>
      <c r="GH189" s="4"/>
      <c r="GI189" s="4"/>
      <c r="GJ189" s="4"/>
      <c r="GK189" s="4"/>
      <c r="GL189" s="4"/>
      <c r="GM189" s="4"/>
      <c r="GN189" s="4"/>
      <c r="GO189" s="4"/>
      <c r="GP189" s="4"/>
      <c r="GQ189" s="4"/>
      <c r="GR189" s="4"/>
      <c r="GS189" s="4"/>
      <c r="GT189" s="4"/>
      <c r="GU189" s="4"/>
      <c r="GV189" s="4"/>
      <c r="GW189" s="4"/>
      <c r="GX189" s="4"/>
      <c r="GY189" s="4"/>
      <c r="GZ189" s="4"/>
      <c r="HA189" s="4"/>
      <c r="HB189" s="4"/>
      <c r="HC189" s="4"/>
      <c r="HD189" s="4"/>
      <c r="HE189" s="4"/>
      <c r="HF189" s="4"/>
      <c r="HG189" s="4"/>
      <c r="HH189" s="4"/>
      <c r="HI189" s="4"/>
      <c r="HJ189" s="4"/>
      <c r="HK189" s="4"/>
      <c r="HL189" s="4"/>
      <c r="HM189" s="4"/>
      <c r="HN189" s="4"/>
      <c r="HO189" s="4"/>
      <c r="HP189" s="4"/>
      <c r="HQ189" s="4"/>
      <c r="HR189" s="4"/>
      <c r="HS189" s="4"/>
      <c r="HT189" s="4"/>
      <c r="HU189" s="4"/>
      <c r="HV189" s="4"/>
      <c r="HW189" s="4"/>
      <c r="HX189" s="4"/>
      <c r="HY189" s="4"/>
      <c r="HZ189" s="4"/>
      <c r="IA189" s="4"/>
      <c r="IB189" s="4"/>
      <c r="IC189" s="4"/>
      <c r="ID189" s="4"/>
      <c r="IE189" s="4"/>
      <c r="IF189" s="4"/>
      <c r="IG189" s="4"/>
      <c r="IH189" s="4"/>
    </row>
    <row r="190" spans="1:242" s="41" customFormat="1" ht="28.5" x14ac:dyDescent="0.2">
      <c r="A190" s="38" t="s">
        <v>431</v>
      </c>
      <c r="B190" s="39" t="s">
        <v>373</v>
      </c>
      <c r="C190" s="30">
        <v>1</v>
      </c>
      <c r="D190" s="27" t="s">
        <v>17</v>
      </c>
      <c r="E190" s="25"/>
      <c r="F190" s="25">
        <f t="shared" si="23"/>
        <v>0</v>
      </c>
      <c r="G190" s="28"/>
      <c r="H190" s="40"/>
      <c r="I190" s="42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4"/>
      <c r="AV190" s="4"/>
      <c r="AW190" s="4"/>
      <c r="AX190" s="4"/>
      <c r="AY190" s="4"/>
      <c r="AZ190" s="4"/>
      <c r="BA190" s="4"/>
      <c r="BB190" s="4"/>
      <c r="BC190" s="4"/>
      <c r="BD190" s="4"/>
      <c r="BE190" s="4"/>
      <c r="BF190" s="4"/>
      <c r="BG190" s="4"/>
      <c r="BH190" s="4"/>
      <c r="BI190" s="4"/>
      <c r="BJ190" s="4"/>
      <c r="BK190" s="4"/>
      <c r="BL190" s="4"/>
      <c r="BM190" s="4"/>
      <c r="BN190" s="4"/>
      <c r="BO190" s="4"/>
      <c r="BP190" s="4"/>
      <c r="BQ190" s="4"/>
      <c r="BR190" s="4"/>
      <c r="BS190" s="4"/>
      <c r="BT190" s="4"/>
      <c r="BU190" s="4"/>
      <c r="BV190" s="4"/>
      <c r="BW190" s="4"/>
      <c r="BX190" s="4"/>
      <c r="BY190" s="4"/>
      <c r="BZ190" s="4"/>
      <c r="CA190" s="4"/>
      <c r="CB190" s="4"/>
      <c r="CC190" s="4"/>
      <c r="CD190" s="4"/>
      <c r="CE190" s="4"/>
      <c r="CF190" s="4"/>
      <c r="CG190" s="4"/>
      <c r="CH190" s="4"/>
      <c r="CI190" s="4"/>
      <c r="CJ190" s="4"/>
      <c r="CK190" s="4"/>
      <c r="CL190" s="4"/>
      <c r="CM190" s="4"/>
      <c r="CN190" s="4"/>
      <c r="CO190" s="4"/>
      <c r="CP190" s="4"/>
      <c r="CQ190" s="4"/>
      <c r="CR190" s="4"/>
      <c r="CS190" s="4"/>
      <c r="CT190" s="4"/>
      <c r="CU190" s="4"/>
      <c r="CV190" s="4"/>
      <c r="CW190" s="4"/>
      <c r="CX190" s="4"/>
      <c r="CY190" s="4"/>
      <c r="CZ190" s="4"/>
      <c r="DA190" s="4"/>
      <c r="DB190" s="4"/>
      <c r="DC190" s="4"/>
      <c r="DD190" s="4"/>
      <c r="DE190" s="4"/>
      <c r="DF190" s="4"/>
      <c r="DG190" s="4"/>
      <c r="DH190" s="4"/>
      <c r="DI190" s="4"/>
      <c r="DJ190" s="4"/>
      <c r="DK190" s="4"/>
      <c r="DL190" s="4"/>
      <c r="DM190" s="4"/>
      <c r="DN190" s="4"/>
      <c r="DO190" s="4"/>
      <c r="DP190" s="4"/>
      <c r="DQ190" s="4"/>
      <c r="DR190" s="4"/>
      <c r="DS190" s="4"/>
      <c r="DT190" s="4"/>
      <c r="DU190" s="4"/>
      <c r="DV190" s="4"/>
      <c r="DW190" s="4"/>
      <c r="DX190" s="4"/>
      <c r="DY190" s="4"/>
      <c r="DZ190" s="4"/>
      <c r="EA190" s="4"/>
      <c r="EB190" s="4"/>
      <c r="EC190" s="4"/>
      <c r="ED190" s="4"/>
      <c r="EE190" s="4"/>
      <c r="EF190" s="4"/>
      <c r="EG190" s="4"/>
      <c r="EH190" s="4"/>
      <c r="EI190" s="4"/>
      <c r="EJ190" s="4"/>
      <c r="EK190" s="4"/>
      <c r="EL190" s="4"/>
      <c r="EM190" s="4"/>
      <c r="EN190" s="4"/>
      <c r="EO190" s="4"/>
      <c r="EP190" s="4"/>
      <c r="EQ190" s="4"/>
      <c r="ER190" s="4"/>
      <c r="ES190" s="4"/>
      <c r="ET190" s="4"/>
      <c r="EU190" s="4"/>
      <c r="EV190" s="4"/>
      <c r="EW190" s="4"/>
      <c r="EX190" s="4"/>
      <c r="EY190" s="4"/>
      <c r="EZ190" s="4"/>
      <c r="FA190" s="4"/>
      <c r="FB190" s="4"/>
      <c r="FC190" s="4"/>
      <c r="FD190" s="4"/>
      <c r="FE190" s="4"/>
      <c r="FF190" s="4"/>
      <c r="FG190" s="4"/>
      <c r="FH190" s="4"/>
      <c r="FI190" s="4"/>
      <c r="FJ190" s="4"/>
      <c r="FK190" s="4"/>
      <c r="FL190" s="4"/>
      <c r="FM190" s="4"/>
      <c r="FN190" s="4"/>
      <c r="FO190" s="4"/>
      <c r="FP190" s="4"/>
      <c r="FQ190" s="4"/>
      <c r="FR190" s="4"/>
      <c r="FS190" s="4"/>
      <c r="FT190" s="4"/>
      <c r="FU190" s="4"/>
      <c r="FV190" s="4"/>
      <c r="FW190" s="4"/>
      <c r="FX190" s="4"/>
      <c r="FY190" s="4"/>
      <c r="FZ190" s="4"/>
      <c r="GA190" s="4"/>
      <c r="GB190" s="4"/>
      <c r="GC190" s="4"/>
      <c r="GD190" s="4"/>
      <c r="GE190" s="4"/>
      <c r="GF190" s="4"/>
      <c r="GG190" s="4"/>
      <c r="GH190" s="4"/>
      <c r="GI190" s="4"/>
      <c r="GJ190" s="4"/>
      <c r="GK190" s="4"/>
      <c r="GL190" s="4"/>
      <c r="GM190" s="4"/>
      <c r="GN190" s="4"/>
      <c r="GO190" s="4"/>
      <c r="GP190" s="4"/>
      <c r="GQ190" s="4"/>
      <c r="GR190" s="4"/>
      <c r="GS190" s="4"/>
      <c r="GT190" s="4"/>
      <c r="GU190" s="4"/>
      <c r="GV190" s="4"/>
      <c r="GW190" s="4"/>
      <c r="GX190" s="4"/>
      <c r="GY190" s="4"/>
      <c r="GZ190" s="4"/>
      <c r="HA190" s="4"/>
      <c r="HB190" s="4"/>
      <c r="HC190" s="4"/>
      <c r="HD190" s="4"/>
      <c r="HE190" s="4"/>
      <c r="HF190" s="4"/>
      <c r="HG190" s="4"/>
      <c r="HH190" s="4"/>
      <c r="HI190" s="4"/>
      <c r="HJ190" s="4"/>
      <c r="HK190" s="4"/>
      <c r="HL190" s="4"/>
      <c r="HM190" s="4"/>
      <c r="HN190" s="4"/>
      <c r="HO190" s="4"/>
      <c r="HP190" s="4"/>
      <c r="HQ190" s="4"/>
      <c r="HR190" s="4"/>
      <c r="HS190" s="4"/>
      <c r="HT190" s="4"/>
      <c r="HU190" s="4"/>
      <c r="HV190" s="4"/>
      <c r="HW190" s="4"/>
      <c r="HX190" s="4"/>
      <c r="HY190" s="4"/>
      <c r="HZ190" s="4"/>
      <c r="IA190" s="4"/>
      <c r="IB190" s="4"/>
      <c r="IC190" s="4"/>
      <c r="ID190" s="4"/>
      <c r="IE190" s="4"/>
      <c r="IF190" s="4"/>
      <c r="IG190" s="4"/>
      <c r="IH190" s="4"/>
    </row>
    <row r="191" spans="1:242" s="41" customFormat="1" ht="15" x14ac:dyDescent="0.2">
      <c r="A191" s="280" t="s">
        <v>432</v>
      </c>
      <c r="B191" s="281" t="s">
        <v>374</v>
      </c>
      <c r="C191" s="282">
        <v>1</v>
      </c>
      <c r="D191" s="283" t="s">
        <v>84</v>
      </c>
      <c r="E191" s="284"/>
      <c r="F191" s="284">
        <f t="shared" si="23"/>
        <v>0</v>
      </c>
      <c r="G191" s="28"/>
      <c r="H191" s="40"/>
      <c r="I191" s="42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  <c r="AW191" s="4"/>
      <c r="AX191" s="4"/>
      <c r="AY191" s="4"/>
      <c r="AZ191" s="4"/>
      <c r="BA191" s="4"/>
      <c r="BB191" s="4"/>
      <c r="BC191" s="4"/>
      <c r="BD191" s="4"/>
      <c r="BE191" s="4"/>
      <c r="BF191" s="4"/>
      <c r="BG191" s="4"/>
      <c r="BH191" s="4"/>
      <c r="BI191" s="4"/>
      <c r="BJ191" s="4"/>
      <c r="BK191" s="4"/>
      <c r="BL191" s="4"/>
      <c r="BM191" s="4"/>
      <c r="BN191" s="4"/>
      <c r="BO191" s="4"/>
      <c r="BP191" s="4"/>
      <c r="BQ191" s="4"/>
      <c r="BR191" s="4"/>
      <c r="BS191" s="4"/>
      <c r="BT191" s="4"/>
      <c r="BU191" s="4"/>
      <c r="BV191" s="4"/>
      <c r="BW191" s="4"/>
      <c r="BX191" s="4"/>
      <c r="BY191" s="4"/>
      <c r="BZ191" s="4"/>
      <c r="CA191" s="4"/>
      <c r="CB191" s="4"/>
      <c r="CC191" s="4"/>
      <c r="CD191" s="4"/>
      <c r="CE191" s="4"/>
      <c r="CF191" s="4"/>
      <c r="CG191" s="4"/>
      <c r="CH191" s="4"/>
      <c r="CI191" s="4"/>
      <c r="CJ191" s="4"/>
      <c r="CK191" s="4"/>
      <c r="CL191" s="4"/>
      <c r="CM191" s="4"/>
      <c r="CN191" s="4"/>
      <c r="CO191" s="4"/>
      <c r="CP191" s="4"/>
      <c r="CQ191" s="4"/>
      <c r="CR191" s="4"/>
      <c r="CS191" s="4"/>
      <c r="CT191" s="4"/>
      <c r="CU191" s="4"/>
      <c r="CV191" s="4"/>
      <c r="CW191" s="4"/>
      <c r="CX191" s="4"/>
      <c r="CY191" s="4"/>
      <c r="CZ191" s="4"/>
      <c r="DA191" s="4"/>
      <c r="DB191" s="4"/>
      <c r="DC191" s="4"/>
      <c r="DD191" s="4"/>
      <c r="DE191" s="4"/>
      <c r="DF191" s="4"/>
      <c r="DG191" s="4"/>
      <c r="DH191" s="4"/>
      <c r="DI191" s="4"/>
      <c r="DJ191" s="4"/>
      <c r="DK191" s="4"/>
      <c r="DL191" s="4"/>
      <c r="DM191" s="4"/>
      <c r="DN191" s="4"/>
      <c r="DO191" s="4"/>
      <c r="DP191" s="4"/>
      <c r="DQ191" s="4"/>
      <c r="DR191" s="4"/>
      <c r="DS191" s="4"/>
      <c r="DT191" s="4"/>
      <c r="DU191" s="4"/>
      <c r="DV191" s="4"/>
      <c r="DW191" s="4"/>
      <c r="DX191" s="4"/>
      <c r="DY191" s="4"/>
      <c r="DZ191" s="4"/>
      <c r="EA191" s="4"/>
      <c r="EB191" s="4"/>
      <c r="EC191" s="4"/>
      <c r="ED191" s="4"/>
      <c r="EE191" s="4"/>
      <c r="EF191" s="4"/>
      <c r="EG191" s="4"/>
      <c r="EH191" s="4"/>
      <c r="EI191" s="4"/>
      <c r="EJ191" s="4"/>
      <c r="EK191" s="4"/>
      <c r="EL191" s="4"/>
      <c r="EM191" s="4"/>
      <c r="EN191" s="4"/>
      <c r="EO191" s="4"/>
      <c r="EP191" s="4"/>
      <c r="EQ191" s="4"/>
      <c r="ER191" s="4"/>
      <c r="ES191" s="4"/>
      <c r="ET191" s="4"/>
      <c r="EU191" s="4"/>
      <c r="EV191" s="4"/>
      <c r="EW191" s="4"/>
      <c r="EX191" s="4"/>
      <c r="EY191" s="4"/>
      <c r="EZ191" s="4"/>
      <c r="FA191" s="4"/>
      <c r="FB191" s="4"/>
      <c r="FC191" s="4"/>
      <c r="FD191" s="4"/>
      <c r="FE191" s="4"/>
      <c r="FF191" s="4"/>
      <c r="FG191" s="4"/>
      <c r="FH191" s="4"/>
      <c r="FI191" s="4"/>
      <c r="FJ191" s="4"/>
      <c r="FK191" s="4"/>
      <c r="FL191" s="4"/>
      <c r="FM191" s="4"/>
      <c r="FN191" s="4"/>
      <c r="FO191" s="4"/>
      <c r="FP191" s="4"/>
      <c r="FQ191" s="4"/>
      <c r="FR191" s="4"/>
      <c r="FS191" s="4"/>
      <c r="FT191" s="4"/>
      <c r="FU191" s="4"/>
      <c r="FV191" s="4"/>
      <c r="FW191" s="4"/>
      <c r="FX191" s="4"/>
      <c r="FY191" s="4"/>
      <c r="FZ191" s="4"/>
      <c r="GA191" s="4"/>
      <c r="GB191" s="4"/>
      <c r="GC191" s="4"/>
      <c r="GD191" s="4"/>
      <c r="GE191" s="4"/>
      <c r="GF191" s="4"/>
      <c r="GG191" s="4"/>
      <c r="GH191" s="4"/>
      <c r="GI191" s="4"/>
      <c r="GJ191" s="4"/>
      <c r="GK191" s="4"/>
      <c r="GL191" s="4"/>
      <c r="GM191" s="4"/>
      <c r="GN191" s="4"/>
      <c r="GO191" s="4"/>
      <c r="GP191" s="4"/>
      <c r="GQ191" s="4"/>
      <c r="GR191" s="4"/>
      <c r="GS191" s="4"/>
      <c r="GT191" s="4"/>
      <c r="GU191" s="4"/>
      <c r="GV191" s="4"/>
      <c r="GW191" s="4"/>
      <c r="GX191" s="4"/>
      <c r="GY191" s="4"/>
      <c r="GZ191" s="4"/>
      <c r="HA191" s="4"/>
      <c r="HB191" s="4"/>
      <c r="HC191" s="4"/>
      <c r="HD191" s="4"/>
      <c r="HE191" s="4"/>
      <c r="HF191" s="4"/>
      <c r="HG191" s="4"/>
      <c r="HH191" s="4"/>
      <c r="HI191" s="4"/>
      <c r="HJ191" s="4"/>
      <c r="HK191" s="4"/>
      <c r="HL191" s="4"/>
      <c r="HM191" s="4"/>
      <c r="HN191" s="4"/>
      <c r="HO191" s="4"/>
      <c r="HP191" s="4"/>
      <c r="HQ191" s="4"/>
      <c r="HR191" s="4"/>
      <c r="HS191" s="4"/>
      <c r="HT191" s="4"/>
      <c r="HU191" s="4"/>
      <c r="HV191" s="4"/>
      <c r="HW191" s="4"/>
      <c r="HX191" s="4"/>
      <c r="HY191" s="4"/>
      <c r="HZ191" s="4"/>
      <c r="IA191" s="4"/>
      <c r="IB191" s="4"/>
      <c r="IC191" s="4"/>
      <c r="ID191" s="4"/>
      <c r="IE191" s="4"/>
      <c r="IF191" s="4"/>
      <c r="IG191" s="4"/>
      <c r="IH191" s="4"/>
    </row>
    <row r="192" spans="1:242" s="41" customFormat="1" ht="15" x14ac:dyDescent="0.2">
      <c r="A192" s="38" t="s">
        <v>433</v>
      </c>
      <c r="B192" s="39" t="s">
        <v>375</v>
      </c>
      <c r="C192" s="30">
        <v>1</v>
      </c>
      <c r="D192" s="27" t="s">
        <v>84</v>
      </c>
      <c r="E192" s="25"/>
      <c r="F192" s="25">
        <f t="shared" si="23"/>
        <v>0</v>
      </c>
      <c r="G192" s="28"/>
      <c r="H192" s="40"/>
      <c r="I192" s="42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  <c r="AU192" s="4"/>
      <c r="AV192" s="4"/>
      <c r="AW192" s="4"/>
      <c r="AX192" s="4"/>
      <c r="AY192" s="4"/>
      <c r="AZ192" s="4"/>
      <c r="BA192" s="4"/>
      <c r="BB192" s="4"/>
      <c r="BC192" s="4"/>
      <c r="BD192" s="4"/>
      <c r="BE192" s="4"/>
      <c r="BF192" s="4"/>
      <c r="BG192" s="4"/>
      <c r="BH192" s="4"/>
      <c r="BI192" s="4"/>
      <c r="BJ192" s="4"/>
      <c r="BK192" s="4"/>
      <c r="BL192" s="4"/>
      <c r="BM192" s="4"/>
      <c r="BN192" s="4"/>
      <c r="BO192" s="4"/>
      <c r="BP192" s="4"/>
      <c r="BQ192" s="4"/>
      <c r="BR192" s="4"/>
      <c r="BS192" s="4"/>
      <c r="BT192" s="4"/>
      <c r="BU192" s="4"/>
      <c r="BV192" s="4"/>
      <c r="BW192" s="4"/>
      <c r="BX192" s="4"/>
      <c r="BY192" s="4"/>
      <c r="BZ192" s="4"/>
      <c r="CA192" s="4"/>
      <c r="CB192" s="4"/>
      <c r="CC192" s="4"/>
      <c r="CD192" s="4"/>
      <c r="CE192" s="4"/>
      <c r="CF192" s="4"/>
      <c r="CG192" s="4"/>
      <c r="CH192" s="4"/>
      <c r="CI192" s="4"/>
      <c r="CJ192" s="4"/>
      <c r="CK192" s="4"/>
      <c r="CL192" s="4"/>
      <c r="CM192" s="4"/>
      <c r="CN192" s="4"/>
      <c r="CO192" s="4"/>
      <c r="CP192" s="4"/>
      <c r="CQ192" s="4"/>
      <c r="CR192" s="4"/>
      <c r="CS192" s="4"/>
      <c r="CT192" s="4"/>
      <c r="CU192" s="4"/>
      <c r="CV192" s="4"/>
      <c r="CW192" s="4"/>
      <c r="CX192" s="4"/>
      <c r="CY192" s="4"/>
      <c r="CZ192" s="4"/>
      <c r="DA192" s="4"/>
      <c r="DB192" s="4"/>
      <c r="DC192" s="4"/>
      <c r="DD192" s="4"/>
      <c r="DE192" s="4"/>
      <c r="DF192" s="4"/>
      <c r="DG192" s="4"/>
      <c r="DH192" s="4"/>
      <c r="DI192" s="4"/>
      <c r="DJ192" s="4"/>
      <c r="DK192" s="4"/>
      <c r="DL192" s="4"/>
      <c r="DM192" s="4"/>
      <c r="DN192" s="4"/>
      <c r="DO192" s="4"/>
      <c r="DP192" s="4"/>
      <c r="DQ192" s="4"/>
      <c r="DR192" s="4"/>
      <c r="DS192" s="4"/>
      <c r="DT192" s="4"/>
      <c r="DU192" s="4"/>
      <c r="DV192" s="4"/>
      <c r="DW192" s="4"/>
      <c r="DX192" s="4"/>
      <c r="DY192" s="4"/>
      <c r="DZ192" s="4"/>
      <c r="EA192" s="4"/>
      <c r="EB192" s="4"/>
      <c r="EC192" s="4"/>
      <c r="ED192" s="4"/>
      <c r="EE192" s="4"/>
      <c r="EF192" s="4"/>
      <c r="EG192" s="4"/>
      <c r="EH192" s="4"/>
      <c r="EI192" s="4"/>
      <c r="EJ192" s="4"/>
      <c r="EK192" s="4"/>
      <c r="EL192" s="4"/>
      <c r="EM192" s="4"/>
      <c r="EN192" s="4"/>
      <c r="EO192" s="4"/>
      <c r="EP192" s="4"/>
      <c r="EQ192" s="4"/>
      <c r="ER192" s="4"/>
      <c r="ES192" s="4"/>
      <c r="ET192" s="4"/>
      <c r="EU192" s="4"/>
      <c r="EV192" s="4"/>
      <c r="EW192" s="4"/>
      <c r="EX192" s="4"/>
      <c r="EY192" s="4"/>
      <c r="EZ192" s="4"/>
      <c r="FA192" s="4"/>
      <c r="FB192" s="4"/>
      <c r="FC192" s="4"/>
      <c r="FD192" s="4"/>
      <c r="FE192" s="4"/>
      <c r="FF192" s="4"/>
      <c r="FG192" s="4"/>
      <c r="FH192" s="4"/>
      <c r="FI192" s="4"/>
      <c r="FJ192" s="4"/>
      <c r="FK192" s="4"/>
      <c r="FL192" s="4"/>
      <c r="FM192" s="4"/>
      <c r="FN192" s="4"/>
      <c r="FO192" s="4"/>
      <c r="FP192" s="4"/>
      <c r="FQ192" s="4"/>
      <c r="FR192" s="4"/>
      <c r="FS192" s="4"/>
      <c r="FT192" s="4"/>
      <c r="FU192" s="4"/>
      <c r="FV192" s="4"/>
      <c r="FW192" s="4"/>
      <c r="FX192" s="4"/>
      <c r="FY192" s="4"/>
      <c r="FZ192" s="4"/>
      <c r="GA192" s="4"/>
      <c r="GB192" s="4"/>
      <c r="GC192" s="4"/>
      <c r="GD192" s="4"/>
      <c r="GE192" s="4"/>
      <c r="GF192" s="4"/>
      <c r="GG192" s="4"/>
      <c r="GH192" s="4"/>
      <c r="GI192" s="4"/>
      <c r="GJ192" s="4"/>
      <c r="GK192" s="4"/>
      <c r="GL192" s="4"/>
      <c r="GM192" s="4"/>
      <c r="GN192" s="4"/>
      <c r="GO192" s="4"/>
      <c r="GP192" s="4"/>
      <c r="GQ192" s="4"/>
      <c r="GR192" s="4"/>
      <c r="GS192" s="4"/>
      <c r="GT192" s="4"/>
      <c r="GU192" s="4"/>
      <c r="GV192" s="4"/>
      <c r="GW192" s="4"/>
      <c r="GX192" s="4"/>
      <c r="GY192" s="4"/>
      <c r="GZ192" s="4"/>
      <c r="HA192" s="4"/>
      <c r="HB192" s="4"/>
      <c r="HC192" s="4"/>
      <c r="HD192" s="4"/>
      <c r="HE192" s="4"/>
      <c r="HF192" s="4"/>
      <c r="HG192" s="4"/>
      <c r="HH192" s="4"/>
      <c r="HI192" s="4"/>
      <c r="HJ192" s="4"/>
      <c r="HK192" s="4"/>
      <c r="HL192" s="4"/>
      <c r="HM192" s="4"/>
      <c r="HN192" s="4"/>
      <c r="HO192" s="4"/>
      <c r="HP192" s="4"/>
      <c r="HQ192" s="4"/>
      <c r="HR192" s="4"/>
      <c r="HS192" s="4"/>
      <c r="HT192" s="4"/>
      <c r="HU192" s="4"/>
      <c r="HV192" s="4"/>
      <c r="HW192" s="4"/>
      <c r="HX192" s="4"/>
      <c r="HY192" s="4"/>
      <c r="HZ192" s="4"/>
      <c r="IA192" s="4"/>
      <c r="IB192" s="4"/>
      <c r="IC192" s="4"/>
      <c r="ID192" s="4"/>
      <c r="IE192" s="4"/>
      <c r="IF192" s="4"/>
      <c r="IG192" s="4"/>
      <c r="IH192" s="4"/>
    </row>
    <row r="193" spans="1:242" s="41" customFormat="1" ht="15" x14ac:dyDescent="0.2">
      <c r="A193" s="38" t="s">
        <v>434</v>
      </c>
      <c r="B193" s="39" t="s">
        <v>376</v>
      </c>
      <c r="C193" s="30">
        <v>2</v>
      </c>
      <c r="D193" s="27" t="s">
        <v>17</v>
      </c>
      <c r="E193" s="25"/>
      <c r="F193" s="25">
        <f t="shared" si="23"/>
        <v>0</v>
      </c>
      <c r="G193" s="28"/>
      <c r="H193" s="40"/>
      <c r="I193" s="42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  <c r="AU193" s="4"/>
      <c r="AV193" s="4"/>
      <c r="AW193" s="4"/>
      <c r="AX193" s="4"/>
      <c r="AY193" s="4"/>
      <c r="AZ193" s="4"/>
      <c r="BA193" s="4"/>
      <c r="BB193" s="4"/>
      <c r="BC193" s="4"/>
      <c r="BD193" s="4"/>
      <c r="BE193" s="4"/>
      <c r="BF193" s="4"/>
      <c r="BG193" s="4"/>
      <c r="BH193" s="4"/>
      <c r="BI193" s="4"/>
      <c r="BJ193" s="4"/>
      <c r="BK193" s="4"/>
      <c r="BL193" s="4"/>
      <c r="BM193" s="4"/>
      <c r="BN193" s="4"/>
      <c r="BO193" s="4"/>
      <c r="BP193" s="4"/>
      <c r="BQ193" s="4"/>
      <c r="BR193" s="4"/>
      <c r="BS193" s="4"/>
      <c r="BT193" s="4"/>
      <c r="BU193" s="4"/>
      <c r="BV193" s="4"/>
      <c r="BW193" s="4"/>
      <c r="BX193" s="4"/>
      <c r="BY193" s="4"/>
      <c r="BZ193" s="4"/>
      <c r="CA193" s="4"/>
      <c r="CB193" s="4"/>
      <c r="CC193" s="4"/>
      <c r="CD193" s="4"/>
      <c r="CE193" s="4"/>
      <c r="CF193" s="4"/>
      <c r="CG193" s="4"/>
      <c r="CH193" s="4"/>
      <c r="CI193" s="4"/>
      <c r="CJ193" s="4"/>
      <c r="CK193" s="4"/>
      <c r="CL193" s="4"/>
      <c r="CM193" s="4"/>
      <c r="CN193" s="4"/>
      <c r="CO193" s="4"/>
      <c r="CP193" s="4"/>
      <c r="CQ193" s="4"/>
      <c r="CR193" s="4"/>
      <c r="CS193" s="4"/>
      <c r="CT193" s="4"/>
      <c r="CU193" s="4"/>
      <c r="CV193" s="4"/>
      <c r="CW193" s="4"/>
      <c r="CX193" s="4"/>
      <c r="CY193" s="4"/>
      <c r="CZ193" s="4"/>
      <c r="DA193" s="4"/>
      <c r="DB193" s="4"/>
      <c r="DC193" s="4"/>
      <c r="DD193" s="4"/>
      <c r="DE193" s="4"/>
      <c r="DF193" s="4"/>
      <c r="DG193" s="4"/>
      <c r="DH193" s="4"/>
      <c r="DI193" s="4"/>
      <c r="DJ193" s="4"/>
      <c r="DK193" s="4"/>
      <c r="DL193" s="4"/>
      <c r="DM193" s="4"/>
      <c r="DN193" s="4"/>
      <c r="DO193" s="4"/>
      <c r="DP193" s="4"/>
      <c r="DQ193" s="4"/>
      <c r="DR193" s="4"/>
      <c r="DS193" s="4"/>
      <c r="DT193" s="4"/>
      <c r="DU193" s="4"/>
      <c r="DV193" s="4"/>
      <c r="DW193" s="4"/>
      <c r="DX193" s="4"/>
      <c r="DY193" s="4"/>
      <c r="DZ193" s="4"/>
      <c r="EA193" s="4"/>
      <c r="EB193" s="4"/>
      <c r="EC193" s="4"/>
      <c r="ED193" s="4"/>
      <c r="EE193" s="4"/>
      <c r="EF193" s="4"/>
      <c r="EG193" s="4"/>
      <c r="EH193" s="4"/>
      <c r="EI193" s="4"/>
      <c r="EJ193" s="4"/>
      <c r="EK193" s="4"/>
      <c r="EL193" s="4"/>
      <c r="EM193" s="4"/>
      <c r="EN193" s="4"/>
      <c r="EO193" s="4"/>
      <c r="EP193" s="4"/>
      <c r="EQ193" s="4"/>
      <c r="ER193" s="4"/>
      <c r="ES193" s="4"/>
      <c r="ET193" s="4"/>
      <c r="EU193" s="4"/>
      <c r="EV193" s="4"/>
      <c r="EW193" s="4"/>
      <c r="EX193" s="4"/>
      <c r="EY193" s="4"/>
      <c r="EZ193" s="4"/>
      <c r="FA193" s="4"/>
      <c r="FB193" s="4"/>
      <c r="FC193" s="4"/>
      <c r="FD193" s="4"/>
      <c r="FE193" s="4"/>
      <c r="FF193" s="4"/>
      <c r="FG193" s="4"/>
      <c r="FH193" s="4"/>
      <c r="FI193" s="4"/>
      <c r="FJ193" s="4"/>
      <c r="FK193" s="4"/>
      <c r="FL193" s="4"/>
      <c r="FM193" s="4"/>
      <c r="FN193" s="4"/>
      <c r="FO193" s="4"/>
      <c r="FP193" s="4"/>
      <c r="FQ193" s="4"/>
      <c r="FR193" s="4"/>
      <c r="FS193" s="4"/>
      <c r="FT193" s="4"/>
      <c r="FU193" s="4"/>
      <c r="FV193" s="4"/>
      <c r="FW193" s="4"/>
      <c r="FX193" s="4"/>
      <c r="FY193" s="4"/>
      <c r="FZ193" s="4"/>
      <c r="GA193" s="4"/>
      <c r="GB193" s="4"/>
      <c r="GC193" s="4"/>
      <c r="GD193" s="4"/>
      <c r="GE193" s="4"/>
      <c r="GF193" s="4"/>
      <c r="GG193" s="4"/>
      <c r="GH193" s="4"/>
      <c r="GI193" s="4"/>
      <c r="GJ193" s="4"/>
      <c r="GK193" s="4"/>
      <c r="GL193" s="4"/>
      <c r="GM193" s="4"/>
      <c r="GN193" s="4"/>
      <c r="GO193" s="4"/>
      <c r="GP193" s="4"/>
      <c r="GQ193" s="4"/>
      <c r="GR193" s="4"/>
      <c r="GS193" s="4"/>
      <c r="GT193" s="4"/>
      <c r="GU193" s="4"/>
      <c r="GV193" s="4"/>
      <c r="GW193" s="4"/>
      <c r="GX193" s="4"/>
      <c r="GY193" s="4"/>
      <c r="GZ193" s="4"/>
      <c r="HA193" s="4"/>
      <c r="HB193" s="4"/>
      <c r="HC193" s="4"/>
      <c r="HD193" s="4"/>
      <c r="HE193" s="4"/>
      <c r="HF193" s="4"/>
      <c r="HG193" s="4"/>
      <c r="HH193" s="4"/>
      <c r="HI193" s="4"/>
      <c r="HJ193" s="4"/>
      <c r="HK193" s="4"/>
      <c r="HL193" s="4"/>
      <c r="HM193" s="4"/>
      <c r="HN193" s="4"/>
      <c r="HO193" s="4"/>
      <c r="HP193" s="4"/>
      <c r="HQ193" s="4"/>
      <c r="HR193" s="4"/>
      <c r="HS193" s="4"/>
      <c r="HT193" s="4"/>
      <c r="HU193" s="4"/>
      <c r="HV193" s="4"/>
      <c r="HW193" s="4"/>
      <c r="HX193" s="4"/>
      <c r="HY193" s="4"/>
      <c r="HZ193" s="4"/>
      <c r="IA193" s="4"/>
      <c r="IB193" s="4"/>
      <c r="IC193" s="4"/>
      <c r="ID193" s="4"/>
      <c r="IE193" s="4"/>
      <c r="IF193" s="4"/>
      <c r="IG193" s="4"/>
      <c r="IH193" s="4"/>
    </row>
    <row r="194" spans="1:242" s="41" customFormat="1" ht="15" x14ac:dyDescent="0.2">
      <c r="A194" s="38" t="s">
        <v>435</v>
      </c>
      <c r="B194" s="39" t="s">
        <v>377</v>
      </c>
      <c r="C194" s="30">
        <v>0.2</v>
      </c>
      <c r="D194" s="27" t="s">
        <v>29</v>
      </c>
      <c r="E194" s="25"/>
      <c r="F194" s="25">
        <f t="shared" si="23"/>
        <v>0</v>
      </c>
      <c r="G194" s="28"/>
      <c r="H194" s="40"/>
      <c r="I194" s="42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4"/>
      <c r="AU194" s="4"/>
      <c r="AV194" s="4"/>
      <c r="AW194" s="4"/>
      <c r="AX194" s="4"/>
      <c r="AY194" s="4"/>
      <c r="AZ194" s="4"/>
      <c r="BA194" s="4"/>
      <c r="BB194" s="4"/>
      <c r="BC194" s="4"/>
      <c r="BD194" s="4"/>
      <c r="BE194" s="4"/>
      <c r="BF194" s="4"/>
      <c r="BG194" s="4"/>
      <c r="BH194" s="4"/>
      <c r="BI194" s="4"/>
      <c r="BJ194" s="4"/>
      <c r="BK194" s="4"/>
      <c r="BL194" s="4"/>
      <c r="BM194" s="4"/>
      <c r="BN194" s="4"/>
      <c r="BO194" s="4"/>
      <c r="BP194" s="4"/>
      <c r="BQ194" s="4"/>
      <c r="BR194" s="4"/>
      <c r="BS194" s="4"/>
      <c r="BT194" s="4"/>
      <c r="BU194" s="4"/>
      <c r="BV194" s="4"/>
      <c r="BW194" s="4"/>
      <c r="BX194" s="4"/>
      <c r="BY194" s="4"/>
      <c r="BZ194" s="4"/>
      <c r="CA194" s="4"/>
      <c r="CB194" s="4"/>
      <c r="CC194" s="4"/>
      <c r="CD194" s="4"/>
      <c r="CE194" s="4"/>
      <c r="CF194" s="4"/>
      <c r="CG194" s="4"/>
      <c r="CH194" s="4"/>
      <c r="CI194" s="4"/>
      <c r="CJ194" s="4"/>
      <c r="CK194" s="4"/>
      <c r="CL194" s="4"/>
      <c r="CM194" s="4"/>
      <c r="CN194" s="4"/>
      <c r="CO194" s="4"/>
      <c r="CP194" s="4"/>
      <c r="CQ194" s="4"/>
      <c r="CR194" s="4"/>
      <c r="CS194" s="4"/>
      <c r="CT194" s="4"/>
      <c r="CU194" s="4"/>
      <c r="CV194" s="4"/>
      <c r="CW194" s="4"/>
      <c r="CX194" s="4"/>
      <c r="CY194" s="4"/>
      <c r="CZ194" s="4"/>
      <c r="DA194" s="4"/>
      <c r="DB194" s="4"/>
      <c r="DC194" s="4"/>
      <c r="DD194" s="4"/>
      <c r="DE194" s="4"/>
      <c r="DF194" s="4"/>
      <c r="DG194" s="4"/>
      <c r="DH194" s="4"/>
      <c r="DI194" s="4"/>
      <c r="DJ194" s="4"/>
      <c r="DK194" s="4"/>
      <c r="DL194" s="4"/>
      <c r="DM194" s="4"/>
      <c r="DN194" s="4"/>
      <c r="DO194" s="4"/>
      <c r="DP194" s="4"/>
      <c r="DQ194" s="4"/>
      <c r="DR194" s="4"/>
      <c r="DS194" s="4"/>
      <c r="DT194" s="4"/>
      <c r="DU194" s="4"/>
      <c r="DV194" s="4"/>
      <c r="DW194" s="4"/>
      <c r="DX194" s="4"/>
      <c r="DY194" s="4"/>
      <c r="DZ194" s="4"/>
      <c r="EA194" s="4"/>
      <c r="EB194" s="4"/>
      <c r="EC194" s="4"/>
      <c r="ED194" s="4"/>
      <c r="EE194" s="4"/>
      <c r="EF194" s="4"/>
      <c r="EG194" s="4"/>
      <c r="EH194" s="4"/>
      <c r="EI194" s="4"/>
      <c r="EJ194" s="4"/>
      <c r="EK194" s="4"/>
      <c r="EL194" s="4"/>
      <c r="EM194" s="4"/>
      <c r="EN194" s="4"/>
      <c r="EO194" s="4"/>
      <c r="EP194" s="4"/>
      <c r="EQ194" s="4"/>
      <c r="ER194" s="4"/>
      <c r="ES194" s="4"/>
      <c r="ET194" s="4"/>
      <c r="EU194" s="4"/>
      <c r="EV194" s="4"/>
      <c r="EW194" s="4"/>
      <c r="EX194" s="4"/>
      <c r="EY194" s="4"/>
      <c r="EZ194" s="4"/>
      <c r="FA194" s="4"/>
      <c r="FB194" s="4"/>
      <c r="FC194" s="4"/>
      <c r="FD194" s="4"/>
      <c r="FE194" s="4"/>
      <c r="FF194" s="4"/>
      <c r="FG194" s="4"/>
      <c r="FH194" s="4"/>
      <c r="FI194" s="4"/>
      <c r="FJ194" s="4"/>
      <c r="FK194" s="4"/>
      <c r="FL194" s="4"/>
      <c r="FM194" s="4"/>
      <c r="FN194" s="4"/>
      <c r="FO194" s="4"/>
      <c r="FP194" s="4"/>
      <c r="FQ194" s="4"/>
      <c r="FR194" s="4"/>
      <c r="FS194" s="4"/>
      <c r="FT194" s="4"/>
      <c r="FU194" s="4"/>
      <c r="FV194" s="4"/>
      <c r="FW194" s="4"/>
      <c r="FX194" s="4"/>
      <c r="FY194" s="4"/>
      <c r="FZ194" s="4"/>
      <c r="GA194" s="4"/>
      <c r="GB194" s="4"/>
      <c r="GC194" s="4"/>
      <c r="GD194" s="4"/>
      <c r="GE194" s="4"/>
      <c r="GF194" s="4"/>
      <c r="GG194" s="4"/>
      <c r="GH194" s="4"/>
      <c r="GI194" s="4"/>
      <c r="GJ194" s="4"/>
      <c r="GK194" s="4"/>
      <c r="GL194" s="4"/>
      <c r="GM194" s="4"/>
      <c r="GN194" s="4"/>
      <c r="GO194" s="4"/>
      <c r="GP194" s="4"/>
      <c r="GQ194" s="4"/>
      <c r="GR194" s="4"/>
      <c r="GS194" s="4"/>
      <c r="GT194" s="4"/>
      <c r="GU194" s="4"/>
      <c r="GV194" s="4"/>
      <c r="GW194" s="4"/>
      <c r="GX194" s="4"/>
      <c r="GY194" s="4"/>
      <c r="GZ194" s="4"/>
      <c r="HA194" s="4"/>
      <c r="HB194" s="4"/>
      <c r="HC194" s="4"/>
      <c r="HD194" s="4"/>
      <c r="HE194" s="4"/>
      <c r="HF194" s="4"/>
      <c r="HG194" s="4"/>
      <c r="HH194" s="4"/>
      <c r="HI194" s="4"/>
      <c r="HJ194" s="4"/>
      <c r="HK194" s="4"/>
      <c r="HL194" s="4"/>
      <c r="HM194" s="4"/>
      <c r="HN194" s="4"/>
      <c r="HO194" s="4"/>
      <c r="HP194" s="4"/>
      <c r="HQ194" s="4"/>
      <c r="HR194" s="4"/>
      <c r="HS194" s="4"/>
      <c r="HT194" s="4"/>
      <c r="HU194" s="4"/>
      <c r="HV194" s="4"/>
      <c r="HW194" s="4"/>
      <c r="HX194" s="4"/>
      <c r="HY194" s="4"/>
      <c r="HZ194" s="4"/>
      <c r="IA194" s="4"/>
      <c r="IB194" s="4"/>
      <c r="IC194" s="4"/>
      <c r="ID194" s="4"/>
      <c r="IE194" s="4"/>
      <c r="IF194" s="4"/>
      <c r="IG194" s="4"/>
      <c r="IH194" s="4"/>
    </row>
    <row r="195" spans="1:242" s="41" customFormat="1" ht="15" x14ac:dyDescent="0.2">
      <c r="A195" s="38"/>
      <c r="B195" s="39"/>
      <c r="C195" s="30"/>
      <c r="D195" s="27"/>
      <c r="E195" s="25"/>
      <c r="F195" s="25"/>
      <c r="G195" s="28"/>
      <c r="H195" s="40"/>
      <c r="I195" s="42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  <c r="AU195" s="4"/>
      <c r="AV195" s="4"/>
      <c r="AW195" s="4"/>
      <c r="AX195" s="4"/>
      <c r="AY195" s="4"/>
      <c r="AZ195" s="4"/>
      <c r="BA195" s="4"/>
      <c r="BB195" s="4"/>
      <c r="BC195" s="4"/>
      <c r="BD195" s="4"/>
      <c r="BE195" s="4"/>
      <c r="BF195" s="4"/>
      <c r="BG195" s="4"/>
      <c r="BH195" s="4"/>
      <c r="BI195" s="4"/>
      <c r="BJ195" s="4"/>
      <c r="BK195" s="4"/>
      <c r="BL195" s="4"/>
      <c r="BM195" s="4"/>
      <c r="BN195" s="4"/>
      <c r="BO195" s="4"/>
      <c r="BP195" s="4"/>
      <c r="BQ195" s="4"/>
      <c r="BR195" s="4"/>
      <c r="BS195" s="4"/>
      <c r="BT195" s="4"/>
      <c r="BU195" s="4"/>
      <c r="BV195" s="4"/>
      <c r="BW195" s="4"/>
      <c r="BX195" s="4"/>
      <c r="BY195" s="4"/>
      <c r="BZ195" s="4"/>
      <c r="CA195" s="4"/>
      <c r="CB195" s="4"/>
      <c r="CC195" s="4"/>
      <c r="CD195" s="4"/>
      <c r="CE195" s="4"/>
      <c r="CF195" s="4"/>
      <c r="CG195" s="4"/>
      <c r="CH195" s="4"/>
      <c r="CI195" s="4"/>
      <c r="CJ195" s="4"/>
      <c r="CK195" s="4"/>
      <c r="CL195" s="4"/>
      <c r="CM195" s="4"/>
      <c r="CN195" s="4"/>
      <c r="CO195" s="4"/>
      <c r="CP195" s="4"/>
      <c r="CQ195" s="4"/>
      <c r="CR195" s="4"/>
      <c r="CS195" s="4"/>
      <c r="CT195" s="4"/>
      <c r="CU195" s="4"/>
      <c r="CV195" s="4"/>
      <c r="CW195" s="4"/>
      <c r="CX195" s="4"/>
      <c r="CY195" s="4"/>
      <c r="CZ195" s="4"/>
      <c r="DA195" s="4"/>
      <c r="DB195" s="4"/>
      <c r="DC195" s="4"/>
      <c r="DD195" s="4"/>
      <c r="DE195" s="4"/>
      <c r="DF195" s="4"/>
      <c r="DG195" s="4"/>
      <c r="DH195" s="4"/>
      <c r="DI195" s="4"/>
      <c r="DJ195" s="4"/>
      <c r="DK195" s="4"/>
      <c r="DL195" s="4"/>
      <c r="DM195" s="4"/>
      <c r="DN195" s="4"/>
      <c r="DO195" s="4"/>
      <c r="DP195" s="4"/>
      <c r="DQ195" s="4"/>
      <c r="DR195" s="4"/>
      <c r="DS195" s="4"/>
      <c r="DT195" s="4"/>
      <c r="DU195" s="4"/>
      <c r="DV195" s="4"/>
      <c r="DW195" s="4"/>
      <c r="DX195" s="4"/>
      <c r="DY195" s="4"/>
      <c r="DZ195" s="4"/>
      <c r="EA195" s="4"/>
      <c r="EB195" s="4"/>
      <c r="EC195" s="4"/>
      <c r="ED195" s="4"/>
      <c r="EE195" s="4"/>
      <c r="EF195" s="4"/>
      <c r="EG195" s="4"/>
      <c r="EH195" s="4"/>
      <c r="EI195" s="4"/>
      <c r="EJ195" s="4"/>
      <c r="EK195" s="4"/>
      <c r="EL195" s="4"/>
      <c r="EM195" s="4"/>
      <c r="EN195" s="4"/>
      <c r="EO195" s="4"/>
      <c r="EP195" s="4"/>
      <c r="EQ195" s="4"/>
      <c r="ER195" s="4"/>
      <c r="ES195" s="4"/>
      <c r="ET195" s="4"/>
      <c r="EU195" s="4"/>
      <c r="EV195" s="4"/>
      <c r="EW195" s="4"/>
      <c r="EX195" s="4"/>
      <c r="EY195" s="4"/>
      <c r="EZ195" s="4"/>
      <c r="FA195" s="4"/>
      <c r="FB195" s="4"/>
      <c r="FC195" s="4"/>
      <c r="FD195" s="4"/>
      <c r="FE195" s="4"/>
      <c r="FF195" s="4"/>
      <c r="FG195" s="4"/>
      <c r="FH195" s="4"/>
      <c r="FI195" s="4"/>
      <c r="FJ195" s="4"/>
      <c r="FK195" s="4"/>
      <c r="FL195" s="4"/>
      <c r="FM195" s="4"/>
      <c r="FN195" s="4"/>
      <c r="FO195" s="4"/>
      <c r="FP195" s="4"/>
      <c r="FQ195" s="4"/>
      <c r="FR195" s="4"/>
      <c r="FS195" s="4"/>
      <c r="FT195" s="4"/>
      <c r="FU195" s="4"/>
      <c r="FV195" s="4"/>
      <c r="FW195" s="4"/>
      <c r="FX195" s="4"/>
      <c r="FY195" s="4"/>
      <c r="FZ195" s="4"/>
      <c r="GA195" s="4"/>
      <c r="GB195" s="4"/>
      <c r="GC195" s="4"/>
      <c r="GD195" s="4"/>
      <c r="GE195" s="4"/>
      <c r="GF195" s="4"/>
      <c r="GG195" s="4"/>
      <c r="GH195" s="4"/>
      <c r="GI195" s="4"/>
      <c r="GJ195" s="4"/>
      <c r="GK195" s="4"/>
      <c r="GL195" s="4"/>
      <c r="GM195" s="4"/>
      <c r="GN195" s="4"/>
      <c r="GO195" s="4"/>
      <c r="GP195" s="4"/>
      <c r="GQ195" s="4"/>
      <c r="GR195" s="4"/>
      <c r="GS195" s="4"/>
      <c r="GT195" s="4"/>
      <c r="GU195" s="4"/>
      <c r="GV195" s="4"/>
      <c r="GW195" s="4"/>
      <c r="GX195" s="4"/>
      <c r="GY195" s="4"/>
      <c r="GZ195" s="4"/>
      <c r="HA195" s="4"/>
      <c r="HB195" s="4"/>
      <c r="HC195" s="4"/>
      <c r="HD195" s="4"/>
      <c r="HE195" s="4"/>
      <c r="HF195" s="4"/>
      <c r="HG195" s="4"/>
      <c r="HH195" s="4"/>
      <c r="HI195" s="4"/>
      <c r="HJ195" s="4"/>
      <c r="HK195" s="4"/>
      <c r="HL195" s="4"/>
      <c r="HM195" s="4"/>
      <c r="HN195" s="4"/>
      <c r="HO195" s="4"/>
      <c r="HP195" s="4"/>
      <c r="HQ195" s="4"/>
      <c r="HR195" s="4"/>
      <c r="HS195" s="4"/>
      <c r="HT195" s="4"/>
      <c r="HU195" s="4"/>
      <c r="HV195" s="4"/>
      <c r="HW195" s="4"/>
      <c r="HX195" s="4"/>
      <c r="HY195" s="4"/>
      <c r="HZ195" s="4"/>
      <c r="IA195" s="4"/>
      <c r="IB195" s="4"/>
      <c r="IC195" s="4"/>
      <c r="ID195" s="4"/>
      <c r="IE195" s="4"/>
      <c r="IF195" s="4"/>
      <c r="IG195" s="4"/>
      <c r="IH195" s="4"/>
    </row>
    <row r="196" spans="1:242" s="6" customFormat="1" ht="15" x14ac:dyDescent="0.2">
      <c r="A196" s="43">
        <v>2.2000000000000002</v>
      </c>
      <c r="B196" s="22" t="s">
        <v>378</v>
      </c>
      <c r="C196" s="23"/>
      <c r="D196" s="24"/>
      <c r="E196" s="25"/>
      <c r="F196" s="25"/>
      <c r="G196" s="28"/>
    </row>
    <row r="197" spans="1:242" s="41" customFormat="1" ht="71.25" x14ac:dyDescent="0.2">
      <c r="A197" s="38" t="s">
        <v>436</v>
      </c>
      <c r="B197" s="39" t="s">
        <v>379</v>
      </c>
      <c r="C197" s="30">
        <v>20</v>
      </c>
      <c r="D197" s="27" t="s">
        <v>380</v>
      </c>
      <c r="E197" s="25"/>
      <c r="F197" s="25">
        <f>E197*C197</f>
        <v>0</v>
      </c>
      <c r="G197" s="28"/>
      <c r="H197" s="40"/>
      <c r="I197" s="42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  <c r="AU197" s="4"/>
      <c r="AV197" s="4"/>
      <c r="AW197" s="4"/>
      <c r="AX197" s="4"/>
      <c r="AY197" s="4"/>
      <c r="AZ197" s="4"/>
      <c r="BA197" s="4"/>
      <c r="BB197" s="4"/>
      <c r="BC197" s="4"/>
      <c r="BD197" s="4"/>
      <c r="BE197" s="4"/>
      <c r="BF197" s="4"/>
      <c r="BG197" s="4"/>
      <c r="BH197" s="4"/>
      <c r="BI197" s="4"/>
      <c r="BJ197" s="4"/>
      <c r="BK197" s="4"/>
      <c r="BL197" s="4"/>
      <c r="BM197" s="4"/>
      <c r="BN197" s="4"/>
      <c r="BO197" s="4"/>
      <c r="BP197" s="4"/>
      <c r="BQ197" s="4"/>
      <c r="BR197" s="4"/>
      <c r="BS197" s="4"/>
      <c r="BT197" s="4"/>
      <c r="BU197" s="4"/>
      <c r="BV197" s="4"/>
      <c r="BW197" s="4"/>
      <c r="BX197" s="4"/>
      <c r="BY197" s="4"/>
      <c r="BZ197" s="4"/>
      <c r="CA197" s="4"/>
      <c r="CB197" s="4"/>
      <c r="CC197" s="4"/>
      <c r="CD197" s="4"/>
      <c r="CE197" s="4"/>
      <c r="CF197" s="4"/>
      <c r="CG197" s="4"/>
      <c r="CH197" s="4"/>
      <c r="CI197" s="4"/>
      <c r="CJ197" s="4"/>
      <c r="CK197" s="4"/>
      <c r="CL197" s="4"/>
      <c r="CM197" s="4"/>
      <c r="CN197" s="4"/>
      <c r="CO197" s="4"/>
      <c r="CP197" s="4"/>
      <c r="CQ197" s="4"/>
      <c r="CR197" s="4"/>
      <c r="CS197" s="4"/>
      <c r="CT197" s="4"/>
      <c r="CU197" s="4"/>
      <c r="CV197" s="4"/>
      <c r="CW197" s="4"/>
      <c r="CX197" s="4"/>
      <c r="CY197" s="4"/>
      <c r="CZ197" s="4"/>
      <c r="DA197" s="4"/>
      <c r="DB197" s="4"/>
      <c r="DC197" s="4"/>
      <c r="DD197" s="4"/>
      <c r="DE197" s="4"/>
      <c r="DF197" s="4"/>
      <c r="DG197" s="4"/>
      <c r="DH197" s="4"/>
      <c r="DI197" s="4"/>
      <c r="DJ197" s="4"/>
      <c r="DK197" s="4"/>
      <c r="DL197" s="4"/>
      <c r="DM197" s="4"/>
      <c r="DN197" s="4"/>
      <c r="DO197" s="4"/>
      <c r="DP197" s="4"/>
      <c r="DQ197" s="4"/>
      <c r="DR197" s="4"/>
      <c r="DS197" s="4"/>
      <c r="DT197" s="4"/>
      <c r="DU197" s="4"/>
      <c r="DV197" s="4"/>
      <c r="DW197" s="4"/>
      <c r="DX197" s="4"/>
      <c r="DY197" s="4"/>
      <c r="DZ197" s="4"/>
      <c r="EA197" s="4"/>
      <c r="EB197" s="4"/>
      <c r="EC197" s="4"/>
      <c r="ED197" s="4"/>
      <c r="EE197" s="4"/>
      <c r="EF197" s="4"/>
      <c r="EG197" s="4"/>
      <c r="EH197" s="4"/>
      <c r="EI197" s="4"/>
      <c r="EJ197" s="4"/>
      <c r="EK197" s="4"/>
      <c r="EL197" s="4"/>
      <c r="EM197" s="4"/>
      <c r="EN197" s="4"/>
      <c r="EO197" s="4"/>
      <c r="EP197" s="4"/>
      <c r="EQ197" s="4"/>
      <c r="ER197" s="4"/>
      <c r="ES197" s="4"/>
      <c r="ET197" s="4"/>
      <c r="EU197" s="4"/>
      <c r="EV197" s="4"/>
      <c r="EW197" s="4"/>
      <c r="EX197" s="4"/>
      <c r="EY197" s="4"/>
      <c r="EZ197" s="4"/>
      <c r="FA197" s="4"/>
      <c r="FB197" s="4"/>
      <c r="FC197" s="4"/>
      <c r="FD197" s="4"/>
      <c r="FE197" s="4"/>
      <c r="FF197" s="4"/>
      <c r="FG197" s="4"/>
      <c r="FH197" s="4"/>
      <c r="FI197" s="4"/>
      <c r="FJ197" s="4"/>
      <c r="FK197" s="4"/>
      <c r="FL197" s="4"/>
      <c r="FM197" s="4"/>
      <c r="FN197" s="4"/>
      <c r="FO197" s="4"/>
      <c r="FP197" s="4"/>
      <c r="FQ197" s="4"/>
      <c r="FR197" s="4"/>
      <c r="FS197" s="4"/>
      <c r="FT197" s="4"/>
      <c r="FU197" s="4"/>
      <c r="FV197" s="4"/>
      <c r="FW197" s="4"/>
      <c r="FX197" s="4"/>
      <c r="FY197" s="4"/>
      <c r="FZ197" s="4"/>
      <c r="GA197" s="4"/>
      <c r="GB197" s="4"/>
      <c r="GC197" s="4"/>
      <c r="GD197" s="4"/>
      <c r="GE197" s="4"/>
      <c r="GF197" s="4"/>
      <c r="GG197" s="4"/>
      <c r="GH197" s="4"/>
      <c r="GI197" s="4"/>
      <c r="GJ197" s="4"/>
      <c r="GK197" s="4"/>
      <c r="GL197" s="4"/>
      <c r="GM197" s="4"/>
      <c r="GN197" s="4"/>
      <c r="GO197" s="4"/>
      <c r="GP197" s="4"/>
      <c r="GQ197" s="4"/>
      <c r="GR197" s="4"/>
      <c r="GS197" s="4"/>
      <c r="GT197" s="4"/>
      <c r="GU197" s="4"/>
      <c r="GV197" s="4"/>
      <c r="GW197" s="4"/>
      <c r="GX197" s="4"/>
      <c r="GY197" s="4"/>
      <c r="GZ197" s="4"/>
      <c r="HA197" s="4"/>
      <c r="HB197" s="4"/>
      <c r="HC197" s="4"/>
      <c r="HD197" s="4"/>
      <c r="HE197" s="4"/>
      <c r="HF197" s="4"/>
      <c r="HG197" s="4"/>
      <c r="HH197" s="4"/>
      <c r="HI197" s="4"/>
      <c r="HJ197" s="4"/>
      <c r="HK197" s="4"/>
      <c r="HL197" s="4"/>
      <c r="HM197" s="4"/>
      <c r="HN197" s="4"/>
      <c r="HO197" s="4"/>
      <c r="HP197" s="4"/>
      <c r="HQ197" s="4"/>
      <c r="HR197" s="4"/>
      <c r="HS197" s="4"/>
      <c r="HT197" s="4"/>
      <c r="HU197" s="4"/>
      <c r="HV197" s="4"/>
      <c r="HW197" s="4"/>
      <c r="HX197" s="4"/>
      <c r="HY197" s="4"/>
      <c r="HZ197" s="4"/>
      <c r="IA197" s="4"/>
      <c r="IB197" s="4"/>
      <c r="IC197" s="4"/>
      <c r="ID197" s="4"/>
      <c r="IE197" s="4"/>
      <c r="IF197" s="4"/>
      <c r="IG197" s="4"/>
      <c r="IH197" s="4"/>
    </row>
    <row r="198" spans="1:242" s="41" customFormat="1" ht="71.25" x14ac:dyDescent="0.2">
      <c r="A198" s="38" t="s">
        <v>422</v>
      </c>
      <c r="B198" s="39" t="s">
        <v>381</v>
      </c>
      <c r="C198" s="30">
        <v>45</v>
      </c>
      <c r="D198" s="27" t="s">
        <v>380</v>
      </c>
      <c r="E198" s="25"/>
      <c r="F198" s="25">
        <f t="shared" ref="F198:F203" si="24">E198*C198</f>
        <v>0</v>
      </c>
      <c r="G198" s="28"/>
      <c r="H198" s="40"/>
      <c r="I198" s="42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  <c r="AS198" s="4"/>
      <c r="AT198" s="4"/>
      <c r="AU198" s="4"/>
      <c r="AV198" s="4"/>
      <c r="AW198" s="4"/>
      <c r="AX198" s="4"/>
      <c r="AY198" s="4"/>
      <c r="AZ198" s="4"/>
      <c r="BA198" s="4"/>
      <c r="BB198" s="4"/>
      <c r="BC198" s="4"/>
      <c r="BD198" s="4"/>
      <c r="BE198" s="4"/>
      <c r="BF198" s="4"/>
      <c r="BG198" s="4"/>
      <c r="BH198" s="4"/>
      <c r="BI198" s="4"/>
      <c r="BJ198" s="4"/>
      <c r="BK198" s="4"/>
      <c r="BL198" s="4"/>
      <c r="BM198" s="4"/>
      <c r="BN198" s="4"/>
      <c r="BO198" s="4"/>
      <c r="BP198" s="4"/>
      <c r="BQ198" s="4"/>
      <c r="BR198" s="4"/>
      <c r="BS198" s="4"/>
      <c r="BT198" s="4"/>
      <c r="BU198" s="4"/>
      <c r="BV198" s="4"/>
      <c r="BW198" s="4"/>
      <c r="BX198" s="4"/>
      <c r="BY198" s="4"/>
      <c r="BZ198" s="4"/>
      <c r="CA198" s="4"/>
      <c r="CB198" s="4"/>
      <c r="CC198" s="4"/>
      <c r="CD198" s="4"/>
      <c r="CE198" s="4"/>
      <c r="CF198" s="4"/>
      <c r="CG198" s="4"/>
      <c r="CH198" s="4"/>
      <c r="CI198" s="4"/>
      <c r="CJ198" s="4"/>
      <c r="CK198" s="4"/>
      <c r="CL198" s="4"/>
      <c r="CM198" s="4"/>
      <c r="CN198" s="4"/>
      <c r="CO198" s="4"/>
      <c r="CP198" s="4"/>
      <c r="CQ198" s="4"/>
      <c r="CR198" s="4"/>
      <c r="CS198" s="4"/>
      <c r="CT198" s="4"/>
      <c r="CU198" s="4"/>
      <c r="CV198" s="4"/>
      <c r="CW198" s="4"/>
      <c r="CX198" s="4"/>
      <c r="CY198" s="4"/>
      <c r="CZ198" s="4"/>
      <c r="DA198" s="4"/>
      <c r="DB198" s="4"/>
      <c r="DC198" s="4"/>
      <c r="DD198" s="4"/>
      <c r="DE198" s="4"/>
      <c r="DF198" s="4"/>
      <c r="DG198" s="4"/>
      <c r="DH198" s="4"/>
      <c r="DI198" s="4"/>
      <c r="DJ198" s="4"/>
      <c r="DK198" s="4"/>
      <c r="DL198" s="4"/>
      <c r="DM198" s="4"/>
      <c r="DN198" s="4"/>
      <c r="DO198" s="4"/>
      <c r="DP198" s="4"/>
      <c r="DQ198" s="4"/>
      <c r="DR198" s="4"/>
      <c r="DS198" s="4"/>
      <c r="DT198" s="4"/>
      <c r="DU198" s="4"/>
      <c r="DV198" s="4"/>
      <c r="DW198" s="4"/>
      <c r="DX198" s="4"/>
      <c r="DY198" s="4"/>
      <c r="DZ198" s="4"/>
      <c r="EA198" s="4"/>
      <c r="EB198" s="4"/>
      <c r="EC198" s="4"/>
      <c r="ED198" s="4"/>
      <c r="EE198" s="4"/>
      <c r="EF198" s="4"/>
      <c r="EG198" s="4"/>
      <c r="EH198" s="4"/>
      <c r="EI198" s="4"/>
      <c r="EJ198" s="4"/>
      <c r="EK198" s="4"/>
      <c r="EL198" s="4"/>
      <c r="EM198" s="4"/>
      <c r="EN198" s="4"/>
      <c r="EO198" s="4"/>
      <c r="EP198" s="4"/>
      <c r="EQ198" s="4"/>
      <c r="ER198" s="4"/>
      <c r="ES198" s="4"/>
      <c r="ET198" s="4"/>
      <c r="EU198" s="4"/>
      <c r="EV198" s="4"/>
      <c r="EW198" s="4"/>
      <c r="EX198" s="4"/>
      <c r="EY198" s="4"/>
      <c r="EZ198" s="4"/>
      <c r="FA198" s="4"/>
      <c r="FB198" s="4"/>
      <c r="FC198" s="4"/>
      <c r="FD198" s="4"/>
      <c r="FE198" s="4"/>
      <c r="FF198" s="4"/>
      <c r="FG198" s="4"/>
      <c r="FH198" s="4"/>
      <c r="FI198" s="4"/>
      <c r="FJ198" s="4"/>
      <c r="FK198" s="4"/>
      <c r="FL198" s="4"/>
      <c r="FM198" s="4"/>
      <c r="FN198" s="4"/>
      <c r="FO198" s="4"/>
      <c r="FP198" s="4"/>
      <c r="FQ198" s="4"/>
      <c r="FR198" s="4"/>
      <c r="FS198" s="4"/>
      <c r="FT198" s="4"/>
      <c r="FU198" s="4"/>
      <c r="FV198" s="4"/>
      <c r="FW198" s="4"/>
      <c r="FX198" s="4"/>
      <c r="FY198" s="4"/>
      <c r="FZ198" s="4"/>
      <c r="GA198" s="4"/>
      <c r="GB198" s="4"/>
      <c r="GC198" s="4"/>
      <c r="GD198" s="4"/>
      <c r="GE198" s="4"/>
      <c r="GF198" s="4"/>
      <c r="GG198" s="4"/>
      <c r="GH198" s="4"/>
      <c r="GI198" s="4"/>
      <c r="GJ198" s="4"/>
      <c r="GK198" s="4"/>
      <c r="GL198" s="4"/>
      <c r="GM198" s="4"/>
      <c r="GN198" s="4"/>
      <c r="GO198" s="4"/>
      <c r="GP198" s="4"/>
      <c r="GQ198" s="4"/>
      <c r="GR198" s="4"/>
      <c r="GS198" s="4"/>
      <c r="GT198" s="4"/>
      <c r="GU198" s="4"/>
      <c r="GV198" s="4"/>
      <c r="GW198" s="4"/>
      <c r="GX198" s="4"/>
      <c r="GY198" s="4"/>
      <c r="GZ198" s="4"/>
      <c r="HA198" s="4"/>
      <c r="HB198" s="4"/>
      <c r="HC198" s="4"/>
      <c r="HD198" s="4"/>
      <c r="HE198" s="4"/>
      <c r="HF198" s="4"/>
      <c r="HG198" s="4"/>
      <c r="HH198" s="4"/>
      <c r="HI198" s="4"/>
      <c r="HJ198" s="4"/>
      <c r="HK198" s="4"/>
      <c r="HL198" s="4"/>
      <c r="HM198" s="4"/>
      <c r="HN198" s="4"/>
      <c r="HO198" s="4"/>
      <c r="HP198" s="4"/>
      <c r="HQ198" s="4"/>
      <c r="HR198" s="4"/>
      <c r="HS198" s="4"/>
      <c r="HT198" s="4"/>
      <c r="HU198" s="4"/>
      <c r="HV198" s="4"/>
      <c r="HW198" s="4"/>
      <c r="HX198" s="4"/>
      <c r="HY198" s="4"/>
      <c r="HZ198" s="4"/>
      <c r="IA198" s="4"/>
      <c r="IB198" s="4"/>
      <c r="IC198" s="4"/>
      <c r="ID198" s="4"/>
      <c r="IE198" s="4"/>
      <c r="IF198" s="4"/>
      <c r="IG198" s="4"/>
      <c r="IH198" s="4"/>
    </row>
    <row r="199" spans="1:242" s="41" customFormat="1" ht="71.25" x14ac:dyDescent="0.2">
      <c r="A199" s="38" t="s">
        <v>424</v>
      </c>
      <c r="B199" s="39" t="s">
        <v>382</v>
      </c>
      <c r="C199" s="30">
        <v>45</v>
      </c>
      <c r="D199" s="27" t="s">
        <v>380</v>
      </c>
      <c r="E199" s="25"/>
      <c r="F199" s="25">
        <f t="shared" si="24"/>
        <v>0</v>
      </c>
      <c r="G199" s="28"/>
      <c r="H199" s="40"/>
      <c r="I199" s="42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  <c r="AT199" s="4"/>
      <c r="AU199" s="4"/>
      <c r="AV199" s="4"/>
      <c r="AW199" s="4"/>
      <c r="AX199" s="4"/>
      <c r="AY199" s="4"/>
      <c r="AZ199" s="4"/>
      <c r="BA199" s="4"/>
      <c r="BB199" s="4"/>
      <c r="BC199" s="4"/>
      <c r="BD199" s="4"/>
      <c r="BE199" s="4"/>
      <c r="BF199" s="4"/>
      <c r="BG199" s="4"/>
      <c r="BH199" s="4"/>
      <c r="BI199" s="4"/>
      <c r="BJ199" s="4"/>
      <c r="BK199" s="4"/>
      <c r="BL199" s="4"/>
      <c r="BM199" s="4"/>
      <c r="BN199" s="4"/>
      <c r="BO199" s="4"/>
      <c r="BP199" s="4"/>
      <c r="BQ199" s="4"/>
      <c r="BR199" s="4"/>
      <c r="BS199" s="4"/>
      <c r="BT199" s="4"/>
      <c r="BU199" s="4"/>
      <c r="BV199" s="4"/>
      <c r="BW199" s="4"/>
      <c r="BX199" s="4"/>
      <c r="BY199" s="4"/>
      <c r="BZ199" s="4"/>
      <c r="CA199" s="4"/>
      <c r="CB199" s="4"/>
      <c r="CC199" s="4"/>
      <c r="CD199" s="4"/>
      <c r="CE199" s="4"/>
      <c r="CF199" s="4"/>
      <c r="CG199" s="4"/>
      <c r="CH199" s="4"/>
      <c r="CI199" s="4"/>
      <c r="CJ199" s="4"/>
      <c r="CK199" s="4"/>
      <c r="CL199" s="4"/>
      <c r="CM199" s="4"/>
      <c r="CN199" s="4"/>
      <c r="CO199" s="4"/>
      <c r="CP199" s="4"/>
      <c r="CQ199" s="4"/>
      <c r="CR199" s="4"/>
      <c r="CS199" s="4"/>
      <c r="CT199" s="4"/>
      <c r="CU199" s="4"/>
      <c r="CV199" s="4"/>
      <c r="CW199" s="4"/>
      <c r="CX199" s="4"/>
      <c r="CY199" s="4"/>
      <c r="CZ199" s="4"/>
      <c r="DA199" s="4"/>
      <c r="DB199" s="4"/>
      <c r="DC199" s="4"/>
      <c r="DD199" s="4"/>
      <c r="DE199" s="4"/>
      <c r="DF199" s="4"/>
      <c r="DG199" s="4"/>
      <c r="DH199" s="4"/>
      <c r="DI199" s="4"/>
      <c r="DJ199" s="4"/>
      <c r="DK199" s="4"/>
      <c r="DL199" s="4"/>
      <c r="DM199" s="4"/>
      <c r="DN199" s="4"/>
      <c r="DO199" s="4"/>
      <c r="DP199" s="4"/>
      <c r="DQ199" s="4"/>
      <c r="DR199" s="4"/>
      <c r="DS199" s="4"/>
      <c r="DT199" s="4"/>
      <c r="DU199" s="4"/>
      <c r="DV199" s="4"/>
      <c r="DW199" s="4"/>
      <c r="DX199" s="4"/>
      <c r="DY199" s="4"/>
      <c r="DZ199" s="4"/>
      <c r="EA199" s="4"/>
      <c r="EB199" s="4"/>
      <c r="EC199" s="4"/>
      <c r="ED199" s="4"/>
      <c r="EE199" s="4"/>
      <c r="EF199" s="4"/>
      <c r="EG199" s="4"/>
      <c r="EH199" s="4"/>
      <c r="EI199" s="4"/>
      <c r="EJ199" s="4"/>
      <c r="EK199" s="4"/>
      <c r="EL199" s="4"/>
      <c r="EM199" s="4"/>
      <c r="EN199" s="4"/>
      <c r="EO199" s="4"/>
      <c r="EP199" s="4"/>
      <c r="EQ199" s="4"/>
      <c r="ER199" s="4"/>
      <c r="ES199" s="4"/>
      <c r="ET199" s="4"/>
      <c r="EU199" s="4"/>
      <c r="EV199" s="4"/>
      <c r="EW199" s="4"/>
      <c r="EX199" s="4"/>
      <c r="EY199" s="4"/>
      <c r="EZ199" s="4"/>
      <c r="FA199" s="4"/>
      <c r="FB199" s="4"/>
      <c r="FC199" s="4"/>
      <c r="FD199" s="4"/>
      <c r="FE199" s="4"/>
      <c r="FF199" s="4"/>
      <c r="FG199" s="4"/>
      <c r="FH199" s="4"/>
      <c r="FI199" s="4"/>
      <c r="FJ199" s="4"/>
      <c r="FK199" s="4"/>
      <c r="FL199" s="4"/>
      <c r="FM199" s="4"/>
      <c r="FN199" s="4"/>
      <c r="FO199" s="4"/>
      <c r="FP199" s="4"/>
      <c r="FQ199" s="4"/>
      <c r="FR199" s="4"/>
      <c r="FS199" s="4"/>
      <c r="FT199" s="4"/>
      <c r="FU199" s="4"/>
      <c r="FV199" s="4"/>
      <c r="FW199" s="4"/>
      <c r="FX199" s="4"/>
      <c r="FY199" s="4"/>
      <c r="FZ199" s="4"/>
      <c r="GA199" s="4"/>
      <c r="GB199" s="4"/>
      <c r="GC199" s="4"/>
      <c r="GD199" s="4"/>
      <c r="GE199" s="4"/>
      <c r="GF199" s="4"/>
      <c r="GG199" s="4"/>
      <c r="GH199" s="4"/>
      <c r="GI199" s="4"/>
      <c r="GJ199" s="4"/>
      <c r="GK199" s="4"/>
      <c r="GL199" s="4"/>
      <c r="GM199" s="4"/>
      <c r="GN199" s="4"/>
      <c r="GO199" s="4"/>
      <c r="GP199" s="4"/>
      <c r="GQ199" s="4"/>
      <c r="GR199" s="4"/>
      <c r="GS199" s="4"/>
      <c r="GT199" s="4"/>
      <c r="GU199" s="4"/>
      <c r="GV199" s="4"/>
      <c r="GW199" s="4"/>
      <c r="GX199" s="4"/>
      <c r="GY199" s="4"/>
      <c r="GZ199" s="4"/>
      <c r="HA199" s="4"/>
      <c r="HB199" s="4"/>
      <c r="HC199" s="4"/>
      <c r="HD199" s="4"/>
      <c r="HE199" s="4"/>
      <c r="HF199" s="4"/>
      <c r="HG199" s="4"/>
      <c r="HH199" s="4"/>
      <c r="HI199" s="4"/>
      <c r="HJ199" s="4"/>
      <c r="HK199" s="4"/>
      <c r="HL199" s="4"/>
      <c r="HM199" s="4"/>
      <c r="HN199" s="4"/>
      <c r="HO199" s="4"/>
      <c r="HP199" s="4"/>
      <c r="HQ199" s="4"/>
      <c r="HR199" s="4"/>
      <c r="HS199" s="4"/>
      <c r="HT199" s="4"/>
      <c r="HU199" s="4"/>
      <c r="HV199" s="4"/>
      <c r="HW199" s="4"/>
      <c r="HX199" s="4"/>
      <c r="HY199" s="4"/>
      <c r="HZ199" s="4"/>
      <c r="IA199" s="4"/>
      <c r="IB199" s="4"/>
      <c r="IC199" s="4"/>
      <c r="ID199" s="4"/>
      <c r="IE199" s="4"/>
      <c r="IF199" s="4"/>
      <c r="IG199" s="4"/>
      <c r="IH199" s="4"/>
    </row>
    <row r="200" spans="1:242" s="41" customFormat="1" ht="57" x14ac:dyDescent="0.2">
      <c r="A200" s="38" t="s">
        <v>426</v>
      </c>
      <c r="B200" s="39" t="s">
        <v>383</v>
      </c>
      <c r="C200" s="30">
        <v>30</v>
      </c>
      <c r="D200" s="27" t="s">
        <v>380</v>
      </c>
      <c r="E200" s="25"/>
      <c r="F200" s="25">
        <f t="shared" si="24"/>
        <v>0</v>
      </c>
      <c r="G200" s="28"/>
      <c r="H200" s="40"/>
      <c r="I200" s="42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  <c r="AR200" s="4"/>
      <c r="AS200" s="4"/>
      <c r="AT200" s="4"/>
      <c r="AU200" s="4"/>
      <c r="AV200" s="4"/>
      <c r="AW200" s="4"/>
      <c r="AX200" s="4"/>
      <c r="AY200" s="4"/>
      <c r="AZ200" s="4"/>
      <c r="BA200" s="4"/>
      <c r="BB200" s="4"/>
      <c r="BC200" s="4"/>
      <c r="BD200" s="4"/>
      <c r="BE200" s="4"/>
      <c r="BF200" s="4"/>
      <c r="BG200" s="4"/>
      <c r="BH200" s="4"/>
      <c r="BI200" s="4"/>
      <c r="BJ200" s="4"/>
      <c r="BK200" s="4"/>
      <c r="BL200" s="4"/>
      <c r="BM200" s="4"/>
      <c r="BN200" s="4"/>
      <c r="BO200" s="4"/>
      <c r="BP200" s="4"/>
      <c r="BQ200" s="4"/>
      <c r="BR200" s="4"/>
      <c r="BS200" s="4"/>
      <c r="BT200" s="4"/>
      <c r="BU200" s="4"/>
      <c r="BV200" s="4"/>
      <c r="BW200" s="4"/>
      <c r="BX200" s="4"/>
      <c r="BY200" s="4"/>
      <c r="BZ200" s="4"/>
      <c r="CA200" s="4"/>
      <c r="CB200" s="4"/>
      <c r="CC200" s="4"/>
      <c r="CD200" s="4"/>
      <c r="CE200" s="4"/>
      <c r="CF200" s="4"/>
      <c r="CG200" s="4"/>
      <c r="CH200" s="4"/>
      <c r="CI200" s="4"/>
      <c r="CJ200" s="4"/>
      <c r="CK200" s="4"/>
      <c r="CL200" s="4"/>
      <c r="CM200" s="4"/>
      <c r="CN200" s="4"/>
      <c r="CO200" s="4"/>
      <c r="CP200" s="4"/>
      <c r="CQ200" s="4"/>
      <c r="CR200" s="4"/>
      <c r="CS200" s="4"/>
      <c r="CT200" s="4"/>
      <c r="CU200" s="4"/>
      <c r="CV200" s="4"/>
      <c r="CW200" s="4"/>
      <c r="CX200" s="4"/>
      <c r="CY200" s="4"/>
      <c r="CZ200" s="4"/>
      <c r="DA200" s="4"/>
      <c r="DB200" s="4"/>
      <c r="DC200" s="4"/>
      <c r="DD200" s="4"/>
      <c r="DE200" s="4"/>
      <c r="DF200" s="4"/>
      <c r="DG200" s="4"/>
      <c r="DH200" s="4"/>
      <c r="DI200" s="4"/>
      <c r="DJ200" s="4"/>
      <c r="DK200" s="4"/>
      <c r="DL200" s="4"/>
      <c r="DM200" s="4"/>
      <c r="DN200" s="4"/>
      <c r="DO200" s="4"/>
      <c r="DP200" s="4"/>
      <c r="DQ200" s="4"/>
      <c r="DR200" s="4"/>
      <c r="DS200" s="4"/>
      <c r="DT200" s="4"/>
      <c r="DU200" s="4"/>
      <c r="DV200" s="4"/>
      <c r="DW200" s="4"/>
      <c r="DX200" s="4"/>
      <c r="DY200" s="4"/>
      <c r="DZ200" s="4"/>
      <c r="EA200" s="4"/>
      <c r="EB200" s="4"/>
      <c r="EC200" s="4"/>
      <c r="ED200" s="4"/>
      <c r="EE200" s="4"/>
      <c r="EF200" s="4"/>
      <c r="EG200" s="4"/>
      <c r="EH200" s="4"/>
      <c r="EI200" s="4"/>
      <c r="EJ200" s="4"/>
      <c r="EK200" s="4"/>
      <c r="EL200" s="4"/>
      <c r="EM200" s="4"/>
      <c r="EN200" s="4"/>
      <c r="EO200" s="4"/>
      <c r="EP200" s="4"/>
      <c r="EQ200" s="4"/>
      <c r="ER200" s="4"/>
      <c r="ES200" s="4"/>
      <c r="ET200" s="4"/>
      <c r="EU200" s="4"/>
      <c r="EV200" s="4"/>
      <c r="EW200" s="4"/>
      <c r="EX200" s="4"/>
      <c r="EY200" s="4"/>
      <c r="EZ200" s="4"/>
      <c r="FA200" s="4"/>
      <c r="FB200" s="4"/>
      <c r="FC200" s="4"/>
      <c r="FD200" s="4"/>
      <c r="FE200" s="4"/>
      <c r="FF200" s="4"/>
      <c r="FG200" s="4"/>
      <c r="FH200" s="4"/>
      <c r="FI200" s="4"/>
      <c r="FJ200" s="4"/>
      <c r="FK200" s="4"/>
      <c r="FL200" s="4"/>
      <c r="FM200" s="4"/>
      <c r="FN200" s="4"/>
      <c r="FO200" s="4"/>
      <c r="FP200" s="4"/>
      <c r="FQ200" s="4"/>
      <c r="FR200" s="4"/>
      <c r="FS200" s="4"/>
      <c r="FT200" s="4"/>
      <c r="FU200" s="4"/>
      <c r="FV200" s="4"/>
      <c r="FW200" s="4"/>
      <c r="FX200" s="4"/>
      <c r="FY200" s="4"/>
      <c r="FZ200" s="4"/>
      <c r="GA200" s="4"/>
      <c r="GB200" s="4"/>
      <c r="GC200" s="4"/>
      <c r="GD200" s="4"/>
      <c r="GE200" s="4"/>
      <c r="GF200" s="4"/>
      <c r="GG200" s="4"/>
      <c r="GH200" s="4"/>
      <c r="GI200" s="4"/>
      <c r="GJ200" s="4"/>
      <c r="GK200" s="4"/>
      <c r="GL200" s="4"/>
      <c r="GM200" s="4"/>
      <c r="GN200" s="4"/>
      <c r="GO200" s="4"/>
      <c r="GP200" s="4"/>
      <c r="GQ200" s="4"/>
      <c r="GR200" s="4"/>
      <c r="GS200" s="4"/>
      <c r="GT200" s="4"/>
      <c r="GU200" s="4"/>
      <c r="GV200" s="4"/>
      <c r="GW200" s="4"/>
      <c r="GX200" s="4"/>
      <c r="GY200" s="4"/>
      <c r="GZ200" s="4"/>
      <c r="HA200" s="4"/>
      <c r="HB200" s="4"/>
      <c r="HC200" s="4"/>
      <c r="HD200" s="4"/>
      <c r="HE200" s="4"/>
      <c r="HF200" s="4"/>
      <c r="HG200" s="4"/>
      <c r="HH200" s="4"/>
      <c r="HI200" s="4"/>
      <c r="HJ200" s="4"/>
      <c r="HK200" s="4"/>
      <c r="HL200" s="4"/>
      <c r="HM200" s="4"/>
      <c r="HN200" s="4"/>
      <c r="HO200" s="4"/>
      <c r="HP200" s="4"/>
      <c r="HQ200" s="4"/>
      <c r="HR200" s="4"/>
      <c r="HS200" s="4"/>
      <c r="HT200" s="4"/>
      <c r="HU200" s="4"/>
      <c r="HV200" s="4"/>
      <c r="HW200" s="4"/>
      <c r="HX200" s="4"/>
      <c r="HY200" s="4"/>
      <c r="HZ200" s="4"/>
      <c r="IA200" s="4"/>
      <c r="IB200" s="4"/>
      <c r="IC200" s="4"/>
      <c r="ID200" s="4"/>
      <c r="IE200" s="4"/>
      <c r="IF200" s="4"/>
      <c r="IG200" s="4"/>
      <c r="IH200" s="4"/>
    </row>
    <row r="201" spans="1:242" s="41" customFormat="1" ht="57" x14ac:dyDescent="0.2">
      <c r="A201" s="38" t="s">
        <v>428</v>
      </c>
      <c r="B201" s="39" t="s">
        <v>384</v>
      </c>
      <c r="C201" s="30">
        <v>15</v>
      </c>
      <c r="D201" s="27" t="s">
        <v>380</v>
      </c>
      <c r="E201" s="25"/>
      <c r="F201" s="25">
        <f t="shared" si="24"/>
        <v>0</v>
      </c>
      <c r="G201" s="28"/>
      <c r="H201" s="40"/>
      <c r="I201" s="42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  <c r="AR201" s="4"/>
      <c r="AS201" s="4"/>
      <c r="AT201" s="4"/>
      <c r="AU201" s="4"/>
      <c r="AV201" s="4"/>
      <c r="AW201" s="4"/>
      <c r="AX201" s="4"/>
      <c r="AY201" s="4"/>
      <c r="AZ201" s="4"/>
      <c r="BA201" s="4"/>
      <c r="BB201" s="4"/>
      <c r="BC201" s="4"/>
      <c r="BD201" s="4"/>
      <c r="BE201" s="4"/>
      <c r="BF201" s="4"/>
      <c r="BG201" s="4"/>
      <c r="BH201" s="4"/>
      <c r="BI201" s="4"/>
      <c r="BJ201" s="4"/>
      <c r="BK201" s="4"/>
      <c r="BL201" s="4"/>
      <c r="BM201" s="4"/>
      <c r="BN201" s="4"/>
      <c r="BO201" s="4"/>
      <c r="BP201" s="4"/>
      <c r="BQ201" s="4"/>
      <c r="BR201" s="4"/>
      <c r="BS201" s="4"/>
      <c r="BT201" s="4"/>
      <c r="BU201" s="4"/>
      <c r="BV201" s="4"/>
      <c r="BW201" s="4"/>
      <c r="BX201" s="4"/>
      <c r="BY201" s="4"/>
      <c r="BZ201" s="4"/>
      <c r="CA201" s="4"/>
      <c r="CB201" s="4"/>
      <c r="CC201" s="4"/>
      <c r="CD201" s="4"/>
      <c r="CE201" s="4"/>
      <c r="CF201" s="4"/>
      <c r="CG201" s="4"/>
      <c r="CH201" s="4"/>
      <c r="CI201" s="4"/>
      <c r="CJ201" s="4"/>
      <c r="CK201" s="4"/>
      <c r="CL201" s="4"/>
      <c r="CM201" s="4"/>
      <c r="CN201" s="4"/>
      <c r="CO201" s="4"/>
      <c r="CP201" s="4"/>
      <c r="CQ201" s="4"/>
      <c r="CR201" s="4"/>
      <c r="CS201" s="4"/>
      <c r="CT201" s="4"/>
      <c r="CU201" s="4"/>
      <c r="CV201" s="4"/>
      <c r="CW201" s="4"/>
      <c r="CX201" s="4"/>
      <c r="CY201" s="4"/>
      <c r="CZ201" s="4"/>
      <c r="DA201" s="4"/>
      <c r="DB201" s="4"/>
      <c r="DC201" s="4"/>
      <c r="DD201" s="4"/>
      <c r="DE201" s="4"/>
      <c r="DF201" s="4"/>
      <c r="DG201" s="4"/>
      <c r="DH201" s="4"/>
      <c r="DI201" s="4"/>
      <c r="DJ201" s="4"/>
      <c r="DK201" s="4"/>
      <c r="DL201" s="4"/>
      <c r="DM201" s="4"/>
      <c r="DN201" s="4"/>
      <c r="DO201" s="4"/>
      <c r="DP201" s="4"/>
      <c r="DQ201" s="4"/>
      <c r="DR201" s="4"/>
      <c r="DS201" s="4"/>
      <c r="DT201" s="4"/>
      <c r="DU201" s="4"/>
      <c r="DV201" s="4"/>
      <c r="DW201" s="4"/>
      <c r="DX201" s="4"/>
      <c r="DY201" s="4"/>
      <c r="DZ201" s="4"/>
      <c r="EA201" s="4"/>
      <c r="EB201" s="4"/>
      <c r="EC201" s="4"/>
      <c r="ED201" s="4"/>
      <c r="EE201" s="4"/>
      <c r="EF201" s="4"/>
      <c r="EG201" s="4"/>
      <c r="EH201" s="4"/>
      <c r="EI201" s="4"/>
      <c r="EJ201" s="4"/>
      <c r="EK201" s="4"/>
      <c r="EL201" s="4"/>
      <c r="EM201" s="4"/>
      <c r="EN201" s="4"/>
      <c r="EO201" s="4"/>
      <c r="EP201" s="4"/>
      <c r="EQ201" s="4"/>
      <c r="ER201" s="4"/>
      <c r="ES201" s="4"/>
      <c r="ET201" s="4"/>
      <c r="EU201" s="4"/>
      <c r="EV201" s="4"/>
      <c r="EW201" s="4"/>
      <c r="EX201" s="4"/>
      <c r="EY201" s="4"/>
      <c r="EZ201" s="4"/>
      <c r="FA201" s="4"/>
      <c r="FB201" s="4"/>
      <c r="FC201" s="4"/>
      <c r="FD201" s="4"/>
      <c r="FE201" s="4"/>
      <c r="FF201" s="4"/>
      <c r="FG201" s="4"/>
      <c r="FH201" s="4"/>
      <c r="FI201" s="4"/>
      <c r="FJ201" s="4"/>
      <c r="FK201" s="4"/>
      <c r="FL201" s="4"/>
      <c r="FM201" s="4"/>
      <c r="FN201" s="4"/>
      <c r="FO201" s="4"/>
      <c r="FP201" s="4"/>
      <c r="FQ201" s="4"/>
      <c r="FR201" s="4"/>
      <c r="FS201" s="4"/>
      <c r="FT201" s="4"/>
      <c r="FU201" s="4"/>
      <c r="FV201" s="4"/>
      <c r="FW201" s="4"/>
      <c r="FX201" s="4"/>
      <c r="FY201" s="4"/>
      <c r="FZ201" s="4"/>
      <c r="GA201" s="4"/>
      <c r="GB201" s="4"/>
      <c r="GC201" s="4"/>
      <c r="GD201" s="4"/>
      <c r="GE201" s="4"/>
      <c r="GF201" s="4"/>
      <c r="GG201" s="4"/>
      <c r="GH201" s="4"/>
      <c r="GI201" s="4"/>
      <c r="GJ201" s="4"/>
      <c r="GK201" s="4"/>
      <c r="GL201" s="4"/>
      <c r="GM201" s="4"/>
      <c r="GN201" s="4"/>
      <c r="GO201" s="4"/>
      <c r="GP201" s="4"/>
      <c r="GQ201" s="4"/>
      <c r="GR201" s="4"/>
      <c r="GS201" s="4"/>
      <c r="GT201" s="4"/>
      <c r="GU201" s="4"/>
      <c r="GV201" s="4"/>
      <c r="GW201" s="4"/>
      <c r="GX201" s="4"/>
      <c r="GY201" s="4"/>
      <c r="GZ201" s="4"/>
      <c r="HA201" s="4"/>
      <c r="HB201" s="4"/>
      <c r="HC201" s="4"/>
      <c r="HD201" s="4"/>
      <c r="HE201" s="4"/>
      <c r="HF201" s="4"/>
      <c r="HG201" s="4"/>
      <c r="HH201" s="4"/>
      <c r="HI201" s="4"/>
      <c r="HJ201" s="4"/>
      <c r="HK201" s="4"/>
      <c r="HL201" s="4"/>
      <c r="HM201" s="4"/>
      <c r="HN201" s="4"/>
      <c r="HO201" s="4"/>
      <c r="HP201" s="4"/>
      <c r="HQ201" s="4"/>
      <c r="HR201" s="4"/>
      <c r="HS201" s="4"/>
      <c r="HT201" s="4"/>
      <c r="HU201" s="4"/>
      <c r="HV201" s="4"/>
      <c r="HW201" s="4"/>
      <c r="HX201" s="4"/>
      <c r="HY201" s="4"/>
      <c r="HZ201" s="4"/>
      <c r="IA201" s="4"/>
      <c r="IB201" s="4"/>
      <c r="IC201" s="4"/>
      <c r="ID201" s="4"/>
      <c r="IE201" s="4"/>
      <c r="IF201" s="4"/>
      <c r="IG201" s="4"/>
      <c r="IH201" s="4"/>
    </row>
    <row r="202" spans="1:242" s="41" customFormat="1" ht="28.5" x14ac:dyDescent="0.2">
      <c r="A202" s="38" t="s">
        <v>430</v>
      </c>
      <c r="B202" s="39" t="s">
        <v>385</v>
      </c>
      <c r="C202" s="30">
        <v>55</v>
      </c>
      <c r="D202" s="27" t="s">
        <v>380</v>
      </c>
      <c r="E202" s="25"/>
      <c r="F202" s="25">
        <f t="shared" si="24"/>
        <v>0</v>
      </c>
      <c r="G202" s="28"/>
      <c r="H202" s="40"/>
      <c r="I202" s="42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  <c r="AR202" s="4"/>
      <c r="AS202" s="4"/>
      <c r="AT202" s="4"/>
      <c r="AU202" s="4"/>
      <c r="AV202" s="4"/>
      <c r="AW202" s="4"/>
      <c r="AX202" s="4"/>
      <c r="AY202" s="4"/>
      <c r="AZ202" s="4"/>
      <c r="BA202" s="4"/>
      <c r="BB202" s="4"/>
      <c r="BC202" s="4"/>
      <c r="BD202" s="4"/>
      <c r="BE202" s="4"/>
      <c r="BF202" s="4"/>
      <c r="BG202" s="4"/>
      <c r="BH202" s="4"/>
      <c r="BI202" s="4"/>
      <c r="BJ202" s="4"/>
      <c r="BK202" s="4"/>
      <c r="BL202" s="4"/>
      <c r="BM202" s="4"/>
      <c r="BN202" s="4"/>
      <c r="BO202" s="4"/>
      <c r="BP202" s="4"/>
      <c r="BQ202" s="4"/>
      <c r="BR202" s="4"/>
      <c r="BS202" s="4"/>
      <c r="BT202" s="4"/>
      <c r="BU202" s="4"/>
      <c r="BV202" s="4"/>
      <c r="BW202" s="4"/>
      <c r="BX202" s="4"/>
      <c r="BY202" s="4"/>
      <c r="BZ202" s="4"/>
      <c r="CA202" s="4"/>
      <c r="CB202" s="4"/>
      <c r="CC202" s="4"/>
      <c r="CD202" s="4"/>
      <c r="CE202" s="4"/>
      <c r="CF202" s="4"/>
      <c r="CG202" s="4"/>
      <c r="CH202" s="4"/>
      <c r="CI202" s="4"/>
      <c r="CJ202" s="4"/>
      <c r="CK202" s="4"/>
      <c r="CL202" s="4"/>
      <c r="CM202" s="4"/>
      <c r="CN202" s="4"/>
      <c r="CO202" s="4"/>
      <c r="CP202" s="4"/>
      <c r="CQ202" s="4"/>
      <c r="CR202" s="4"/>
      <c r="CS202" s="4"/>
      <c r="CT202" s="4"/>
      <c r="CU202" s="4"/>
      <c r="CV202" s="4"/>
      <c r="CW202" s="4"/>
      <c r="CX202" s="4"/>
      <c r="CY202" s="4"/>
      <c r="CZ202" s="4"/>
      <c r="DA202" s="4"/>
      <c r="DB202" s="4"/>
      <c r="DC202" s="4"/>
      <c r="DD202" s="4"/>
      <c r="DE202" s="4"/>
      <c r="DF202" s="4"/>
      <c r="DG202" s="4"/>
      <c r="DH202" s="4"/>
      <c r="DI202" s="4"/>
      <c r="DJ202" s="4"/>
      <c r="DK202" s="4"/>
      <c r="DL202" s="4"/>
      <c r="DM202" s="4"/>
      <c r="DN202" s="4"/>
      <c r="DO202" s="4"/>
      <c r="DP202" s="4"/>
      <c r="DQ202" s="4"/>
      <c r="DR202" s="4"/>
      <c r="DS202" s="4"/>
      <c r="DT202" s="4"/>
      <c r="DU202" s="4"/>
      <c r="DV202" s="4"/>
      <c r="DW202" s="4"/>
      <c r="DX202" s="4"/>
      <c r="DY202" s="4"/>
      <c r="DZ202" s="4"/>
      <c r="EA202" s="4"/>
      <c r="EB202" s="4"/>
      <c r="EC202" s="4"/>
      <c r="ED202" s="4"/>
      <c r="EE202" s="4"/>
      <c r="EF202" s="4"/>
      <c r="EG202" s="4"/>
      <c r="EH202" s="4"/>
      <c r="EI202" s="4"/>
      <c r="EJ202" s="4"/>
      <c r="EK202" s="4"/>
      <c r="EL202" s="4"/>
      <c r="EM202" s="4"/>
      <c r="EN202" s="4"/>
      <c r="EO202" s="4"/>
      <c r="EP202" s="4"/>
      <c r="EQ202" s="4"/>
      <c r="ER202" s="4"/>
      <c r="ES202" s="4"/>
      <c r="ET202" s="4"/>
      <c r="EU202" s="4"/>
      <c r="EV202" s="4"/>
      <c r="EW202" s="4"/>
      <c r="EX202" s="4"/>
      <c r="EY202" s="4"/>
      <c r="EZ202" s="4"/>
      <c r="FA202" s="4"/>
      <c r="FB202" s="4"/>
      <c r="FC202" s="4"/>
      <c r="FD202" s="4"/>
      <c r="FE202" s="4"/>
      <c r="FF202" s="4"/>
      <c r="FG202" s="4"/>
      <c r="FH202" s="4"/>
      <c r="FI202" s="4"/>
      <c r="FJ202" s="4"/>
      <c r="FK202" s="4"/>
      <c r="FL202" s="4"/>
      <c r="FM202" s="4"/>
      <c r="FN202" s="4"/>
      <c r="FO202" s="4"/>
      <c r="FP202" s="4"/>
      <c r="FQ202" s="4"/>
      <c r="FR202" s="4"/>
      <c r="FS202" s="4"/>
      <c r="FT202" s="4"/>
      <c r="FU202" s="4"/>
      <c r="FV202" s="4"/>
      <c r="FW202" s="4"/>
      <c r="FX202" s="4"/>
      <c r="FY202" s="4"/>
      <c r="FZ202" s="4"/>
      <c r="GA202" s="4"/>
      <c r="GB202" s="4"/>
      <c r="GC202" s="4"/>
      <c r="GD202" s="4"/>
      <c r="GE202" s="4"/>
      <c r="GF202" s="4"/>
      <c r="GG202" s="4"/>
      <c r="GH202" s="4"/>
      <c r="GI202" s="4"/>
      <c r="GJ202" s="4"/>
      <c r="GK202" s="4"/>
      <c r="GL202" s="4"/>
      <c r="GM202" s="4"/>
      <c r="GN202" s="4"/>
      <c r="GO202" s="4"/>
      <c r="GP202" s="4"/>
      <c r="GQ202" s="4"/>
      <c r="GR202" s="4"/>
      <c r="GS202" s="4"/>
      <c r="GT202" s="4"/>
      <c r="GU202" s="4"/>
      <c r="GV202" s="4"/>
      <c r="GW202" s="4"/>
      <c r="GX202" s="4"/>
      <c r="GY202" s="4"/>
      <c r="GZ202" s="4"/>
      <c r="HA202" s="4"/>
      <c r="HB202" s="4"/>
      <c r="HC202" s="4"/>
      <c r="HD202" s="4"/>
      <c r="HE202" s="4"/>
      <c r="HF202" s="4"/>
      <c r="HG202" s="4"/>
      <c r="HH202" s="4"/>
      <c r="HI202" s="4"/>
      <c r="HJ202" s="4"/>
      <c r="HK202" s="4"/>
      <c r="HL202" s="4"/>
      <c r="HM202" s="4"/>
      <c r="HN202" s="4"/>
      <c r="HO202" s="4"/>
      <c r="HP202" s="4"/>
      <c r="HQ202" s="4"/>
      <c r="HR202" s="4"/>
      <c r="HS202" s="4"/>
      <c r="HT202" s="4"/>
      <c r="HU202" s="4"/>
      <c r="HV202" s="4"/>
      <c r="HW202" s="4"/>
      <c r="HX202" s="4"/>
      <c r="HY202" s="4"/>
      <c r="HZ202" s="4"/>
      <c r="IA202" s="4"/>
      <c r="IB202" s="4"/>
      <c r="IC202" s="4"/>
      <c r="ID202" s="4"/>
      <c r="IE202" s="4"/>
      <c r="IF202" s="4"/>
      <c r="IG202" s="4"/>
      <c r="IH202" s="4"/>
    </row>
    <row r="203" spans="1:242" s="41" customFormat="1" ht="15" x14ac:dyDescent="0.2">
      <c r="A203" s="38" t="s">
        <v>432</v>
      </c>
      <c r="B203" s="39" t="s">
        <v>386</v>
      </c>
      <c r="C203" s="30">
        <v>1</v>
      </c>
      <c r="D203" s="27" t="s">
        <v>123</v>
      </c>
      <c r="E203" s="25"/>
      <c r="F203" s="25">
        <f t="shared" si="24"/>
        <v>0</v>
      </c>
      <c r="G203" s="28"/>
      <c r="H203" s="40"/>
      <c r="I203" s="42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4"/>
      <c r="AQ203" s="4"/>
      <c r="AR203" s="4"/>
      <c r="AS203" s="4"/>
      <c r="AT203" s="4"/>
      <c r="AU203" s="4"/>
      <c r="AV203" s="4"/>
      <c r="AW203" s="4"/>
      <c r="AX203" s="4"/>
      <c r="AY203" s="4"/>
      <c r="AZ203" s="4"/>
      <c r="BA203" s="4"/>
      <c r="BB203" s="4"/>
      <c r="BC203" s="4"/>
      <c r="BD203" s="4"/>
      <c r="BE203" s="4"/>
      <c r="BF203" s="4"/>
      <c r="BG203" s="4"/>
      <c r="BH203" s="4"/>
      <c r="BI203" s="4"/>
      <c r="BJ203" s="4"/>
      <c r="BK203" s="4"/>
      <c r="BL203" s="4"/>
      <c r="BM203" s="4"/>
      <c r="BN203" s="4"/>
      <c r="BO203" s="4"/>
      <c r="BP203" s="4"/>
      <c r="BQ203" s="4"/>
      <c r="BR203" s="4"/>
      <c r="BS203" s="4"/>
      <c r="BT203" s="4"/>
      <c r="BU203" s="4"/>
      <c r="BV203" s="4"/>
      <c r="BW203" s="4"/>
      <c r="BX203" s="4"/>
      <c r="BY203" s="4"/>
      <c r="BZ203" s="4"/>
      <c r="CA203" s="4"/>
      <c r="CB203" s="4"/>
      <c r="CC203" s="4"/>
      <c r="CD203" s="4"/>
      <c r="CE203" s="4"/>
      <c r="CF203" s="4"/>
      <c r="CG203" s="4"/>
      <c r="CH203" s="4"/>
      <c r="CI203" s="4"/>
      <c r="CJ203" s="4"/>
      <c r="CK203" s="4"/>
      <c r="CL203" s="4"/>
      <c r="CM203" s="4"/>
      <c r="CN203" s="4"/>
      <c r="CO203" s="4"/>
      <c r="CP203" s="4"/>
      <c r="CQ203" s="4"/>
      <c r="CR203" s="4"/>
      <c r="CS203" s="4"/>
      <c r="CT203" s="4"/>
      <c r="CU203" s="4"/>
      <c r="CV203" s="4"/>
      <c r="CW203" s="4"/>
      <c r="CX203" s="4"/>
      <c r="CY203" s="4"/>
      <c r="CZ203" s="4"/>
      <c r="DA203" s="4"/>
      <c r="DB203" s="4"/>
      <c r="DC203" s="4"/>
      <c r="DD203" s="4"/>
      <c r="DE203" s="4"/>
      <c r="DF203" s="4"/>
      <c r="DG203" s="4"/>
      <c r="DH203" s="4"/>
      <c r="DI203" s="4"/>
      <c r="DJ203" s="4"/>
      <c r="DK203" s="4"/>
      <c r="DL203" s="4"/>
      <c r="DM203" s="4"/>
      <c r="DN203" s="4"/>
      <c r="DO203" s="4"/>
      <c r="DP203" s="4"/>
      <c r="DQ203" s="4"/>
      <c r="DR203" s="4"/>
      <c r="DS203" s="4"/>
      <c r="DT203" s="4"/>
      <c r="DU203" s="4"/>
      <c r="DV203" s="4"/>
      <c r="DW203" s="4"/>
      <c r="DX203" s="4"/>
      <c r="DY203" s="4"/>
      <c r="DZ203" s="4"/>
      <c r="EA203" s="4"/>
      <c r="EB203" s="4"/>
      <c r="EC203" s="4"/>
      <c r="ED203" s="4"/>
      <c r="EE203" s="4"/>
      <c r="EF203" s="4"/>
      <c r="EG203" s="4"/>
      <c r="EH203" s="4"/>
      <c r="EI203" s="4"/>
      <c r="EJ203" s="4"/>
      <c r="EK203" s="4"/>
      <c r="EL203" s="4"/>
      <c r="EM203" s="4"/>
      <c r="EN203" s="4"/>
      <c r="EO203" s="4"/>
      <c r="EP203" s="4"/>
      <c r="EQ203" s="4"/>
      <c r="ER203" s="4"/>
      <c r="ES203" s="4"/>
      <c r="ET203" s="4"/>
      <c r="EU203" s="4"/>
      <c r="EV203" s="4"/>
      <c r="EW203" s="4"/>
      <c r="EX203" s="4"/>
      <c r="EY203" s="4"/>
      <c r="EZ203" s="4"/>
      <c r="FA203" s="4"/>
      <c r="FB203" s="4"/>
      <c r="FC203" s="4"/>
      <c r="FD203" s="4"/>
      <c r="FE203" s="4"/>
      <c r="FF203" s="4"/>
      <c r="FG203" s="4"/>
      <c r="FH203" s="4"/>
      <c r="FI203" s="4"/>
      <c r="FJ203" s="4"/>
      <c r="FK203" s="4"/>
      <c r="FL203" s="4"/>
      <c r="FM203" s="4"/>
      <c r="FN203" s="4"/>
      <c r="FO203" s="4"/>
      <c r="FP203" s="4"/>
      <c r="FQ203" s="4"/>
      <c r="FR203" s="4"/>
      <c r="FS203" s="4"/>
      <c r="FT203" s="4"/>
      <c r="FU203" s="4"/>
      <c r="FV203" s="4"/>
      <c r="FW203" s="4"/>
      <c r="FX203" s="4"/>
      <c r="FY203" s="4"/>
      <c r="FZ203" s="4"/>
      <c r="GA203" s="4"/>
      <c r="GB203" s="4"/>
      <c r="GC203" s="4"/>
      <c r="GD203" s="4"/>
      <c r="GE203" s="4"/>
      <c r="GF203" s="4"/>
      <c r="GG203" s="4"/>
      <c r="GH203" s="4"/>
      <c r="GI203" s="4"/>
      <c r="GJ203" s="4"/>
      <c r="GK203" s="4"/>
      <c r="GL203" s="4"/>
      <c r="GM203" s="4"/>
      <c r="GN203" s="4"/>
      <c r="GO203" s="4"/>
      <c r="GP203" s="4"/>
      <c r="GQ203" s="4"/>
      <c r="GR203" s="4"/>
      <c r="GS203" s="4"/>
      <c r="GT203" s="4"/>
      <c r="GU203" s="4"/>
      <c r="GV203" s="4"/>
      <c r="GW203" s="4"/>
      <c r="GX203" s="4"/>
      <c r="GY203" s="4"/>
      <c r="GZ203" s="4"/>
      <c r="HA203" s="4"/>
      <c r="HB203" s="4"/>
      <c r="HC203" s="4"/>
      <c r="HD203" s="4"/>
      <c r="HE203" s="4"/>
      <c r="HF203" s="4"/>
      <c r="HG203" s="4"/>
      <c r="HH203" s="4"/>
      <c r="HI203" s="4"/>
      <c r="HJ203" s="4"/>
      <c r="HK203" s="4"/>
      <c r="HL203" s="4"/>
      <c r="HM203" s="4"/>
      <c r="HN203" s="4"/>
      <c r="HO203" s="4"/>
      <c r="HP203" s="4"/>
      <c r="HQ203" s="4"/>
      <c r="HR203" s="4"/>
      <c r="HS203" s="4"/>
      <c r="HT203" s="4"/>
      <c r="HU203" s="4"/>
      <c r="HV203" s="4"/>
      <c r="HW203" s="4"/>
      <c r="HX203" s="4"/>
      <c r="HY203" s="4"/>
      <c r="HZ203" s="4"/>
      <c r="IA203" s="4"/>
      <c r="IB203" s="4"/>
      <c r="IC203" s="4"/>
      <c r="ID203" s="4"/>
      <c r="IE203" s="4"/>
      <c r="IF203" s="4"/>
      <c r="IG203" s="4"/>
      <c r="IH203" s="4"/>
    </row>
    <row r="204" spans="1:242" s="41" customFormat="1" ht="15" x14ac:dyDescent="0.2">
      <c r="A204" s="38"/>
      <c r="B204" s="39"/>
      <c r="C204" s="30"/>
      <c r="D204" s="27"/>
      <c r="E204" s="25"/>
      <c r="F204" s="25"/>
      <c r="G204" s="28"/>
      <c r="H204" s="40"/>
      <c r="I204" s="42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/>
      <c r="AP204" s="4"/>
      <c r="AQ204" s="4"/>
      <c r="AR204" s="4"/>
      <c r="AS204" s="4"/>
      <c r="AT204" s="4"/>
      <c r="AU204" s="4"/>
      <c r="AV204" s="4"/>
      <c r="AW204" s="4"/>
      <c r="AX204" s="4"/>
      <c r="AY204" s="4"/>
      <c r="AZ204" s="4"/>
      <c r="BA204" s="4"/>
      <c r="BB204" s="4"/>
      <c r="BC204" s="4"/>
      <c r="BD204" s="4"/>
      <c r="BE204" s="4"/>
      <c r="BF204" s="4"/>
      <c r="BG204" s="4"/>
      <c r="BH204" s="4"/>
      <c r="BI204" s="4"/>
      <c r="BJ204" s="4"/>
      <c r="BK204" s="4"/>
      <c r="BL204" s="4"/>
      <c r="BM204" s="4"/>
      <c r="BN204" s="4"/>
      <c r="BO204" s="4"/>
      <c r="BP204" s="4"/>
      <c r="BQ204" s="4"/>
      <c r="BR204" s="4"/>
      <c r="BS204" s="4"/>
      <c r="BT204" s="4"/>
      <c r="BU204" s="4"/>
      <c r="BV204" s="4"/>
      <c r="BW204" s="4"/>
      <c r="BX204" s="4"/>
      <c r="BY204" s="4"/>
      <c r="BZ204" s="4"/>
      <c r="CA204" s="4"/>
      <c r="CB204" s="4"/>
      <c r="CC204" s="4"/>
      <c r="CD204" s="4"/>
      <c r="CE204" s="4"/>
      <c r="CF204" s="4"/>
      <c r="CG204" s="4"/>
      <c r="CH204" s="4"/>
      <c r="CI204" s="4"/>
      <c r="CJ204" s="4"/>
      <c r="CK204" s="4"/>
      <c r="CL204" s="4"/>
      <c r="CM204" s="4"/>
      <c r="CN204" s="4"/>
      <c r="CO204" s="4"/>
      <c r="CP204" s="4"/>
      <c r="CQ204" s="4"/>
      <c r="CR204" s="4"/>
      <c r="CS204" s="4"/>
      <c r="CT204" s="4"/>
      <c r="CU204" s="4"/>
      <c r="CV204" s="4"/>
      <c r="CW204" s="4"/>
      <c r="CX204" s="4"/>
      <c r="CY204" s="4"/>
      <c r="CZ204" s="4"/>
      <c r="DA204" s="4"/>
      <c r="DB204" s="4"/>
      <c r="DC204" s="4"/>
      <c r="DD204" s="4"/>
      <c r="DE204" s="4"/>
      <c r="DF204" s="4"/>
      <c r="DG204" s="4"/>
      <c r="DH204" s="4"/>
      <c r="DI204" s="4"/>
      <c r="DJ204" s="4"/>
      <c r="DK204" s="4"/>
      <c r="DL204" s="4"/>
      <c r="DM204" s="4"/>
      <c r="DN204" s="4"/>
      <c r="DO204" s="4"/>
      <c r="DP204" s="4"/>
      <c r="DQ204" s="4"/>
      <c r="DR204" s="4"/>
      <c r="DS204" s="4"/>
      <c r="DT204" s="4"/>
      <c r="DU204" s="4"/>
      <c r="DV204" s="4"/>
      <c r="DW204" s="4"/>
      <c r="DX204" s="4"/>
      <c r="DY204" s="4"/>
      <c r="DZ204" s="4"/>
      <c r="EA204" s="4"/>
      <c r="EB204" s="4"/>
      <c r="EC204" s="4"/>
      <c r="ED204" s="4"/>
      <c r="EE204" s="4"/>
      <c r="EF204" s="4"/>
      <c r="EG204" s="4"/>
      <c r="EH204" s="4"/>
      <c r="EI204" s="4"/>
      <c r="EJ204" s="4"/>
      <c r="EK204" s="4"/>
      <c r="EL204" s="4"/>
      <c r="EM204" s="4"/>
      <c r="EN204" s="4"/>
      <c r="EO204" s="4"/>
      <c r="EP204" s="4"/>
      <c r="EQ204" s="4"/>
      <c r="ER204" s="4"/>
      <c r="ES204" s="4"/>
      <c r="ET204" s="4"/>
      <c r="EU204" s="4"/>
      <c r="EV204" s="4"/>
      <c r="EW204" s="4"/>
      <c r="EX204" s="4"/>
      <c r="EY204" s="4"/>
      <c r="EZ204" s="4"/>
      <c r="FA204" s="4"/>
      <c r="FB204" s="4"/>
      <c r="FC204" s="4"/>
      <c r="FD204" s="4"/>
      <c r="FE204" s="4"/>
      <c r="FF204" s="4"/>
      <c r="FG204" s="4"/>
      <c r="FH204" s="4"/>
      <c r="FI204" s="4"/>
      <c r="FJ204" s="4"/>
      <c r="FK204" s="4"/>
      <c r="FL204" s="4"/>
      <c r="FM204" s="4"/>
      <c r="FN204" s="4"/>
      <c r="FO204" s="4"/>
      <c r="FP204" s="4"/>
      <c r="FQ204" s="4"/>
      <c r="FR204" s="4"/>
      <c r="FS204" s="4"/>
      <c r="FT204" s="4"/>
      <c r="FU204" s="4"/>
      <c r="FV204" s="4"/>
      <c r="FW204" s="4"/>
      <c r="FX204" s="4"/>
      <c r="FY204" s="4"/>
      <c r="FZ204" s="4"/>
      <c r="GA204" s="4"/>
      <c r="GB204" s="4"/>
      <c r="GC204" s="4"/>
      <c r="GD204" s="4"/>
      <c r="GE204" s="4"/>
      <c r="GF204" s="4"/>
      <c r="GG204" s="4"/>
      <c r="GH204" s="4"/>
      <c r="GI204" s="4"/>
      <c r="GJ204" s="4"/>
      <c r="GK204" s="4"/>
      <c r="GL204" s="4"/>
      <c r="GM204" s="4"/>
      <c r="GN204" s="4"/>
      <c r="GO204" s="4"/>
      <c r="GP204" s="4"/>
      <c r="GQ204" s="4"/>
      <c r="GR204" s="4"/>
      <c r="GS204" s="4"/>
      <c r="GT204" s="4"/>
      <c r="GU204" s="4"/>
      <c r="GV204" s="4"/>
      <c r="GW204" s="4"/>
      <c r="GX204" s="4"/>
      <c r="GY204" s="4"/>
      <c r="GZ204" s="4"/>
      <c r="HA204" s="4"/>
      <c r="HB204" s="4"/>
      <c r="HC204" s="4"/>
      <c r="HD204" s="4"/>
      <c r="HE204" s="4"/>
      <c r="HF204" s="4"/>
      <c r="HG204" s="4"/>
      <c r="HH204" s="4"/>
      <c r="HI204" s="4"/>
      <c r="HJ204" s="4"/>
      <c r="HK204" s="4"/>
      <c r="HL204" s="4"/>
      <c r="HM204" s="4"/>
      <c r="HN204" s="4"/>
      <c r="HO204" s="4"/>
      <c r="HP204" s="4"/>
      <c r="HQ204" s="4"/>
      <c r="HR204" s="4"/>
      <c r="HS204" s="4"/>
      <c r="HT204" s="4"/>
      <c r="HU204" s="4"/>
      <c r="HV204" s="4"/>
      <c r="HW204" s="4"/>
      <c r="HX204" s="4"/>
      <c r="HY204" s="4"/>
      <c r="HZ204" s="4"/>
      <c r="IA204" s="4"/>
      <c r="IB204" s="4"/>
      <c r="IC204" s="4"/>
      <c r="ID204" s="4"/>
      <c r="IE204" s="4"/>
      <c r="IF204" s="4"/>
      <c r="IG204" s="4"/>
      <c r="IH204" s="4"/>
    </row>
    <row r="205" spans="1:242" s="6" customFormat="1" ht="15" x14ac:dyDescent="0.2">
      <c r="A205" s="43">
        <v>2.2999999999999998</v>
      </c>
      <c r="B205" s="22" t="s">
        <v>387</v>
      </c>
      <c r="C205" s="23"/>
      <c r="D205" s="24"/>
      <c r="E205" s="25"/>
      <c r="F205" s="25"/>
      <c r="G205" s="28"/>
    </row>
    <row r="206" spans="1:242" s="41" customFormat="1" ht="57" x14ac:dyDescent="0.2">
      <c r="A206" s="38" t="s">
        <v>437</v>
      </c>
      <c r="B206" s="39" t="s">
        <v>388</v>
      </c>
      <c r="C206" s="253">
        <v>3</v>
      </c>
      <c r="D206" s="254" t="s">
        <v>17</v>
      </c>
      <c r="E206" s="255"/>
      <c r="F206" s="255">
        <f t="shared" ref="F206:F243" si="25">E206*C206</f>
        <v>0</v>
      </c>
      <c r="G206" s="28"/>
      <c r="H206" s="40"/>
      <c r="I206" s="42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  <c r="AP206" s="4"/>
      <c r="AQ206" s="4"/>
      <c r="AR206" s="4"/>
      <c r="AS206" s="4"/>
      <c r="AT206" s="4"/>
      <c r="AU206" s="4"/>
      <c r="AV206" s="4"/>
      <c r="AW206" s="4"/>
      <c r="AX206" s="4"/>
      <c r="AY206" s="4"/>
      <c r="AZ206" s="4"/>
      <c r="BA206" s="4"/>
      <c r="BB206" s="4"/>
      <c r="BC206" s="4"/>
      <c r="BD206" s="4"/>
      <c r="BE206" s="4"/>
      <c r="BF206" s="4"/>
      <c r="BG206" s="4"/>
      <c r="BH206" s="4"/>
      <c r="BI206" s="4"/>
      <c r="BJ206" s="4"/>
      <c r="BK206" s="4"/>
      <c r="BL206" s="4"/>
      <c r="BM206" s="4"/>
      <c r="BN206" s="4"/>
      <c r="BO206" s="4"/>
      <c r="BP206" s="4"/>
      <c r="BQ206" s="4"/>
      <c r="BR206" s="4"/>
      <c r="BS206" s="4"/>
      <c r="BT206" s="4"/>
      <c r="BU206" s="4"/>
      <c r="BV206" s="4"/>
      <c r="BW206" s="4"/>
      <c r="BX206" s="4"/>
      <c r="BY206" s="4"/>
      <c r="BZ206" s="4"/>
      <c r="CA206" s="4"/>
      <c r="CB206" s="4"/>
      <c r="CC206" s="4"/>
      <c r="CD206" s="4"/>
      <c r="CE206" s="4"/>
      <c r="CF206" s="4"/>
      <c r="CG206" s="4"/>
      <c r="CH206" s="4"/>
      <c r="CI206" s="4"/>
      <c r="CJ206" s="4"/>
      <c r="CK206" s="4"/>
      <c r="CL206" s="4"/>
      <c r="CM206" s="4"/>
      <c r="CN206" s="4"/>
      <c r="CO206" s="4"/>
      <c r="CP206" s="4"/>
      <c r="CQ206" s="4"/>
      <c r="CR206" s="4"/>
      <c r="CS206" s="4"/>
      <c r="CT206" s="4"/>
      <c r="CU206" s="4"/>
      <c r="CV206" s="4"/>
      <c r="CW206" s="4"/>
      <c r="CX206" s="4"/>
      <c r="CY206" s="4"/>
      <c r="CZ206" s="4"/>
      <c r="DA206" s="4"/>
      <c r="DB206" s="4"/>
      <c r="DC206" s="4"/>
      <c r="DD206" s="4"/>
      <c r="DE206" s="4"/>
      <c r="DF206" s="4"/>
      <c r="DG206" s="4"/>
      <c r="DH206" s="4"/>
      <c r="DI206" s="4"/>
      <c r="DJ206" s="4"/>
      <c r="DK206" s="4"/>
      <c r="DL206" s="4"/>
      <c r="DM206" s="4"/>
      <c r="DN206" s="4"/>
      <c r="DO206" s="4"/>
      <c r="DP206" s="4"/>
      <c r="DQ206" s="4"/>
      <c r="DR206" s="4"/>
      <c r="DS206" s="4"/>
      <c r="DT206" s="4"/>
      <c r="DU206" s="4"/>
      <c r="DV206" s="4"/>
      <c r="DW206" s="4"/>
      <c r="DX206" s="4"/>
      <c r="DY206" s="4"/>
      <c r="DZ206" s="4"/>
      <c r="EA206" s="4"/>
      <c r="EB206" s="4"/>
      <c r="EC206" s="4"/>
      <c r="ED206" s="4"/>
      <c r="EE206" s="4"/>
      <c r="EF206" s="4"/>
      <c r="EG206" s="4"/>
      <c r="EH206" s="4"/>
      <c r="EI206" s="4"/>
      <c r="EJ206" s="4"/>
      <c r="EK206" s="4"/>
      <c r="EL206" s="4"/>
      <c r="EM206" s="4"/>
      <c r="EN206" s="4"/>
      <c r="EO206" s="4"/>
      <c r="EP206" s="4"/>
      <c r="EQ206" s="4"/>
      <c r="ER206" s="4"/>
      <c r="ES206" s="4"/>
      <c r="ET206" s="4"/>
      <c r="EU206" s="4"/>
      <c r="EV206" s="4"/>
      <c r="EW206" s="4"/>
      <c r="EX206" s="4"/>
      <c r="EY206" s="4"/>
      <c r="EZ206" s="4"/>
      <c r="FA206" s="4"/>
      <c r="FB206" s="4"/>
      <c r="FC206" s="4"/>
      <c r="FD206" s="4"/>
      <c r="FE206" s="4"/>
      <c r="FF206" s="4"/>
      <c r="FG206" s="4"/>
      <c r="FH206" s="4"/>
      <c r="FI206" s="4"/>
      <c r="FJ206" s="4"/>
      <c r="FK206" s="4"/>
      <c r="FL206" s="4"/>
      <c r="FM206" s="4"/>
      <c r="FN206" s="4"/>
      <c r="FO206" s="4"/>
      <c r="FP206" s="4"/>
      <c r="FQ206" s="4"/>
      <c r="FR206" s="4"/>
      <c r="FS206" s="4"/>
      <c r="FT206" s="4"/>
      <c r="FU206" s="4"/>
      <c r="FV206" s="4"/>
      <c r="FW206" s="4"/>
      <c r="FX206" s="4"/>
      <c r="FY206" s="4"/>
      <c r="FZ206" s="4"/>
      <c r="GA206" s="4"/>
      <c r="GB206" s="4"/>
      <c r="GC206" s="4"/>
      <c r="GD206" s="4"/>
      <c r="GE206" s="4"/>
      <c r="GF206" s="4"/>
      <c r="GG206" s="4"/>
      <c r="GH206" s="4"/>
      <c r="GI206" s="4"/>
      <c r="GJ206" s="4"/>
      <c r="GK206" s="4"/>
      <c r="GL206" s="4"/>
      <c r="GM206" s="4"/>
      <c r="GN206" s="4"/>
      <c r="GO206" s="4"/>
      <c r="GP206" s="4"/>
      <c r="GQ206" s="4"/>
      <c r="GR206" s="4"/>
      <c r="GS206" s="4"/>
      <c r="GT206" s="4"/>
      <c r="GU206" s="4"/>
      <c r="GV206" s="4"/>
      <c r="GW206" s="4"/>
      <c r="GX206" s="4"/>
      <c r="GY206" s="4"/>
      <c r="GZ206" s="4"/>
      <c r="HA206" s="4"/>
      <c r="HB206" s="4"/>
      <c r="HC206" s="4"/>
      <c r="HD206" s="4"/>
      <c r="HE206" s="4"/>
      <c r="HF206" s="4"/>
      <c r="HG206" s="4"/>
      <c r="HH206" s="4"/>
      <c r="HI206" s="4"/>
      <c r="HJ206" s="4"/>
      <c r="HK206" s="4"/>
      <c r="HL206" s="4"/>
      <c r="HM206" s="4"/>
      <c r="HN206" s="4"/>
      <c r="HO206" s="4"/>
      <c r="HP206" s="4"/>
      <c r="HQ206" s="4"/>
      <c r="HR206" s="4"/>
      <c r="HS206" s="4"/>
      <c r="HT206" s="4"/>
      <c r="HU206" s="4"/>
      <c r="HV206" s="4"/>
      <c r="HW206" s="4"/>
      <c r="HX206" s="4"/>
      <c r="HY206" s="4"/>
      <c r="HZ206" s="4"/>
      <c r="IA206" s="4"/>
      <c r="IB206" s="4"/>
      <c r="IC206" s="4"/>
      <c r="ID206" s="4"/>
      <c r="IE206" s="4"/>
      <c r="IF206" s="4"/>
      <c r="IG206" s="4"/>
      <c r="IH206" s="4"/>
    </row>
    <row r="207" spans="1:242" s="41" customFormat="1" ht="15" x14ac:dyDescent="0.2">
      <c r="A207" s="38" t="s">
        <v>438</v>
      </c>
      <c r="B207" s="39" t="s">
        <v>389</v>
      </c>
      <c r="C207" s="30">
        <v>3</v>
      </c>
      <c r="D207" s="27" t="s">
        <v>17</v>
      </c>
      <c r="E207" s="25"/>
      <c r="F207" s="25">
        <f t="shared" si="25"/>
        <v>0</v>
      </c>
      <c r="G207" s="28"/>
      <c r="H207" s="40"/>
      <c r="I207" s="42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  <c r="AP207" s="4"/>
      <c r="AQ207" s="4"/>
      <c r="AR207" s="4"/>
      <c r="AS207" s="4"/>
      <c r="AT207" s="4"/>
      <c r="AU207" s="4"/>
      <c r="AV207" s="4"/>
      <c r="AW207" s="4"/>
      <c r="AX207" s="4"/>
      <c r="AY207" s="4"/>
      <c r="AZ207" s="4"/>
      <c r="BA207" s="4"/>
      <c r="BB207" s="4"/>
      <c r="BC207" s="4"/>
      <c r="BD207" s="4"/>
      <c r="BE207" s="4"/>
      <c r="BF207" s="4"/>
      <c r="BG207" s="4"/>
      <c r="BH207" s="4"/>
      <c r="BI207" s="4"/>
      <c r="BJ207" s="4"/>
      <c r="BK207" s="4"/>
      <c r="BL207" s="4"/>
      <c r="BM207" s="4"/>
      <c r="BN207" s="4"/>
      <c r="BO207" s="4"/>
      <c r="BP207" s="4"/>
      <c r="BQ207" s="4"/>
      <c r="BR207" s="4"/>
      <c r="BS207" s="4"/>
      <c r="BT207" s="4"/>
      <c r="BU207" s="4"/>
      <c r="BV207" s="4"/>
      <c r="BW207" s="4"/>
      <c r="BX207" s="4"/>
      <c r="BY207" s="4"/>
      <c r="BZ207" s="4"/>
      <c r="CA207" s="4"/>
      <c r="CB207" s="4"/>
      <c r="CC207" s="4"/>
      <c r="CD207" s="4"/>
      <c r="CE207" s="4"/>
      <c r="CF207" s="4"/>
      <c r="CG207" s="4"/>
      <c r="CH207" s="4"/>
      <c r="CI207" s="4"/>
      <c r="CJ207" s="4"/>
      <c r="CK207" s="4"/>
      <c r="CL207" s="4"/>
      <c r="CM207" s="4"/>
      <c r="CN207" s="4"/>
      <c r="CO207" s="4"/>
      <c r="CP207" s="4"/>
      <c r="CQ207" s="4"/>
      <c r="CR207" s="4"/>
      <c r="CS207" s="4"/>
      <c r="CT207" s="4"/>
      <c r="CU207" s="4"/>
      <c r="CV207" s="4"/>
      <c r="CW207" s="4"/>
      <c r="CX207" s="4"/>
      <c r="CY207" s="4"/>
      <c r="CZ207" s="4"/>
      <c r="DA207" s="4"/>
      <c r="DB207" s="4"/>
      <c r="DC207" s="4"/>
      <c r="DD207" s="4"/>
      <c r="DE207" s="4"/>
      <c r="DF207" s="4"/>
      <c r="DG207" s="4"/>
      <c r="DH207" s="4"/>
      <c r="DI207" s="4"/>
      <c r="DJ207" s="4"/>
      <c r="DK207" s="4"/>
      <c r="DL207" s="4"/>
      <c r="DM207" s="4"/>
      <c r="DN207" s="4"/>
      <c r="DO207" s="4"/>
      <c r="DP207" s="4"/>
      <c r="DQ207" s="4"/>
      <c r="DR207" s="4"/>
      <c r="DS207" s="4"/>
      <c r="DT207" s="4"/>
      <c r="DU207" s="4"/>
      <c r="DV207" s="4"/>
      <c r="DW207" s="4"/>
      <c r="DX207" s="4"/>
      <c r="DY207" s="4"/>
      <c r="DZ207" s="4"/>
      <c r="EA207" s="4"/>
      <c r="EB207" s="4"/>
      <c r="EC207" s="4"/>
      <c r="ED207" s="4"/>
      <c r="EE207" s="4"/>
      <c r="EF207" s="4"/>
      <c r="EG207" s="4"/>
      <c r="EH207" s="4"/>
      <c r="EI207" s="4"/>
      <c r="EJ207" s="4"/>
      <c r="EK207" s="4"/>
      <c r="EL207" s="4"/>
      <c r="EM207" s="4"/>
      <c r="EN207" s="4"/>
      <c r="EO207" s="4"/>
      <c r="EP207" s="4"/>
      <c r="EQ207" s="4"/>
      <c r="ER207" s="4"/>
      <c r="ES207" s="4"/>
      <c r="ET207" s="4"/>
      <c r="EU207" s="4"/>
      <c r="EV207" s="4"/>
      <c r="EW207" s="4"/>
      <c r="EX207" s="4"/>
      <c r="EY207" s="4"/>
      <c r="EZ207" s="4"/>
      <c r="FA207" s="4"/>
      <c r="FB207" s="4"/>
      <c r="FC207" s="4"/>
      <c r="FD207" s="4"/>
      <c r="FE207" s="4"/>
      <c r="FF207" s="4"/>
      <c r="FG207" s="4"/>
      <c r="FH207" s="4"/>
      <c r="FI207" s="4"/>
      <c r="FJ207" s="4"/>
      <c r="FK207" s="4"/>
      <c r="FL207" s="4"/>
      <c r="FM207" s="4"/>
      <c r="FN207" s="4"/>
      <c r="FO207" s="4"/>
      <c r="FP207" s="4"/>
      <c r="FQ207" s="4"/>
      <c r="FR207" s="4"/>
      <c r="FS207" s="4"/>
      <c r="FT207" s="4"/>
      <c r="FU207" s="4"/>
      <c r="FV207" s="4"/>
      <c r="FW207" s="4"/>
      <c r="FX207" s="4"/>
      <c r="FY207" s="4"/>
      <c r="FZ207" s="4"/>
      <c r="GA207" s="4"/>
      <c r="GB207" s="4"/>
      <c r="GC207" s="4"/>
      <c r="GD207" s="4"/>
      <c r="GE207" s="4"/>
      <c r="GF207" s="4"/>
      <c r="GG207" s="4"/>
      <c r="GH207" s="4"/>
      <c r="GI207" s="4"/>
      <c r="GJ207" s="4"/>
      <c r="GK207" s="4"/>
      <c r="GL207" s="4"/>
      <c r="GM207" s="4"/>
      <c r="GN207" s="4"/>
      <c r="GO207" s="4"/>
      <c r="GP207" s="4"/>
      <c r="GQ207" s="4"/>
      <c r="GR207" s="4"/>
      <c r="GS207" s="4"/>
      <c r="GT207" s="4"/>
      <c r="GU207" s="4"/>
      <c r="GV207" s="4"/>
      <c r="GW207" s="4"/>
      <c r="GX207" s="4"/>
      <c r="GY207" s="4"/>
      <c r="GZ207" s="4"/>
      <c r="HA207" s="4"/>
      <c r="HB207" s="4"/>
      <c r="HC207" s="4"/>
      <c r="HD207" s="4"/>
      <c r="HE207" s="4"/>
      <c r="HF207" s="4"/>
      <c r="HG207" s="4"/>
      <c r="HH207" s="4"/>
      <c r="HI207" s="4"/>
      <c r="HJ207" s="4"/>
      <c r="HK207" s="4"/>
      <c r="HL207" s="4"/>
      <c r="HM207" s="4"/>
      <c r="HN207" s="4"/>
      <c r="HO207" s="4"/>
      <c r="HP207" s="4"/>
      <c r="HQ207" s="4"/>
      <c r="HR207" s="4"/>
      <c r="HS207" s="4"/>
      <c r="HT207" s="4"/>
      <c r="HU207" s="4"/>
      <c r="HV207" s="4"/>
      <c r="HW207" s="4"/>
      <c r="HX207" s="4"/>
      <c r="HY207" s="4"/>
      <c r="HZ207" s="4"/>
      <c r="IA207" s="4"/>
      <c r="IB207" s="4"/>
      <c r="IC207" s="4"/>
      <c r="ID207" s="4"/>
      <c r="IE207" s="4"/>
      <c r="IF207" s="4"/>
      <c r="IG207" s="4"/>
      <c r="IH207" s="4"/>
    </row>
    <row r="208" spans="1:242" s="41" customFormat="1" ht="15" x14ac:dyDescent="0.2">
      <c r="A208" s="38" t="s">
        <v>439</v>
      </c>
      <c r="B208" s="39" t="s">
        <v>390</v>
      </c>
      <c r="C208" s="30">
        <v>3</v>
      </c>
      <c r="D208" s="27" t="s">
        <v>17</v>
      </c>
      <c r="E208" s="25"/>
      <c r="F208" s="25">
        <f t="shared" si="25"/>
        <v>0</v>
      </c>
      <c r="G208" s="28"/>
      <c r="H208" s="40"/>
      <c r="I208" s="42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  <c r="AP208" s="4"/>
      <c r="AQ208" s="4"/>
      <c r="AR208" s="4"/>
      <c r="AS208" s="4"/>
      <c r="AT208" s="4"/>
      <c r="AU208" s="4"/>
      <c r="AV208" s="4"/>
      <c r="AW208" s="4"/>
      <c r="AX208" s="4"/>
      <c r="AY208" s="4"/>
      <c r="AZ208" s="4"/>
      <c r="BA208" s="4"/>
      <c r="BB208" s="4"/>
      <c r="BC208" s="4"/>
      <c r="BD208" s="4"/>
      <c r="BE208" s="4"/>
      <c r="BF208" s="4"/>
      <c r="BG208" s="4"/>
      <c r="BH208" s="4"/>
      <c r="BI208" s="4"/>
      <c r="BJ208" s="4"/>
      <c r="BK208" s="4"/>
      <c r="BL208" s="4"/>
      <c r="BM208" s="4"/>
      <c r="BN208" s="4"/>
      <c r="BO208" s="4"/>
      <c r="BP208" s="4"/>
      <c r="BQ208" s="4"/>
      <c r="BR208" s="4"/>
      <c r="BS208" s="4"/>
      <c r="BT208" s="4"/>
      <c r="BU208" s="4"/>
      <c r="BV208" s="4"/>
      <c r="BW208" s="4"/>
      <c r="BX208" s="4"/>
      <c r="BY208" s="4"/>
      <c r="BZ208" s="4"/>
      <c r="CA208" s="4"/>
      <c r="CB208" s="4"/>
      <c r="CC208" s="4"/>
      <c r="CD208" s="4"/>
      <c r="CE208" s="4"/>
      <c r="CF208" s="4"/>
      <c r="CG208" s="4"/>
      <c r="CH208" s="4"/>
      <c r="CI208" s="4"/>
      <c r="CJ208" s="4"/>
      <c r="CK208" s="4"/>
      <c r="CL208" s="4"/>
      <c r="CM208" s="4"/>
      <c r="CN208" s="4"/>
      <c r="CO208" s="4"/>
      <c r="CP208" s="4"/>
      <c r="CQ208" s="4"/>
      <c r="CR208" s="4"/>
      <c r="CS208" s="4"/>
      <c r="CT208" s="4"/>
      <c r="CU208" s="4"/>
      <c r="CV208" s="4"/>
      <c r="CW208" s="4"/>
      <c r="CX208" s="4"/>
      <c r="CY208" s="4"/>
      <c r="CZ208" s="4"/>
      <c r="DA208" s="4"/>
      <c r="DB208" s="4"/>
      <c r="DC208" s="4"/>
      <c r="DD208" s="4"/>
      <c r="DE208" s="4"/>
      <c r="DF208" s="4"/>
      <c r="DG208" s="4"/>
      <c r="DH208" s="4"/>
      <c r="DI208" s="4"/>
      <c r="DJ208" s="4"/>
      <c r="DK208" s="4"/>
      <c r="DL208" s="4"/>
      <c r="DM208" s="4"/>
      <c r="DN208" s="4"/>
      <c r="DO208" s="4"/>
      <c r="DP208" s="4"/>
      <c r="DQ208" s="4"/>
      <c r="DR208" s="4"/>
      <c r="DS208" s="4"/>
      <c r="DT208" s="4"/>
      <c r="DU208" s="4"/>
      <c r="DV208" s="4"/>
      <c r="DW208" s="4"/>
      <c r="DX208" s="4"/>
      <c r="DY208" s="4"/>
      <c r="DZ208" s="4"/>
      <c r="EA208" s="4"/>
      <c r="EB208" s="4"/>
      <c r="EC208" s="4"/>
      <c r="ED208" s="4"/>
      <c r="EE208" s="4"/>
      <c r="EF208" s="4"/>
      <c r="EG208" s="4"/>
      <c r="EH208" s="4"/>
      <c r="EI208" s="4"/>
      <c r="EJ208" s="4"/>
      <c r="EK208" s="4"/>
      <c r="EL208" s="4"/>
      <c r="EM208" s="4"/>
      <c r="EN208" s="4"/>
      <c r="EO208" s="4"/>
      <c r="EP208" s="4"/>
      <c r="EQ208" s="4"/>
      <c r="ER208" s="4"/>
      <c r="ES208" s="4"/>
      <c r="ET208" s="4"/>
      <c r="EU208" s="4"/>
      <c r="EV208" s="4"/>
      <c r="EW208" s="4"/>
      <c r="EX208" s="4"/>
      <c r="EY208" s="4"/>
      <c r="EZ208" s="4"/>
      <c r="FA208" s="4"/>
      <c r="FB208" s="4"/>
      <c r="FC208" s="4"/>
      <c r="FD208" s="4"/>
      <c r="FE208" s="4"/>
      <c r="FF208" s="4"/>
      <c r="FG208" s="4"/>
      <c r="FH208" s="4"/>
      <c r="FI208" s="4"/>
      <c r="FJ208" s="4"/>
      <c r="FK208" s="4"/>
      <c r="FL208" s="4"/>
      <c r="FM208" s="4"/>
      <c r="FN208" s="4"/>
      <c r="FO208" s="4"/>
      <c r="FP208" s="4"/>
      <c r="FQ208" s="4"/>
      <c r="FR208" s="4"/>
      <c r="FS208" s="4"/>
      <c r="FT208" s="4"/>
      <c r="FU208" s="4"/>
      <c r="FV208" s="4"/>
      <c r="FW208" s="4"/>
      <c r="FX208" s="4"/>
      <c r="FY208" s="4"/>
      <c r="FZ208" s="4"/>
      <c r="GA208" s="4"/>
      <c r="GB208" s="4"/>
      <c r="GC208" s="4"/>
      <c r="GD208" s="4"/>
      <c r="GE208" s="4"/>
      <c r="GF208" s="4"/>
      <c r="GG208" s="4"/>
      <c r="GH208" s="4"/>
      <c r="GI208" s="4"/>
      <c r="GJ208" s="4"/>
      <c r="GK208" s="4"/>
      <c r="GL208" s="4"/>
      <c r="GM208" s="4"/>
      <c r="GN208" s="4"/>
      <c r="GO208" s="4"/>
      <c r="GP208" s="4"/>
      <c r="GQ208" s="4"/>
      <c r="GR208" s="4"/>
      <c r="GS208" s="4"/>
      <c r="GT208" s="4"/>
      <c r="GU208" s="4"/>
      <c r="GV208" s="4"/>
      <c r="GW208" s="4"/>
      <c r="GX208" s="4"/>
      <c r="GY208" s="4"/>
      <c r="GZ208" s="4"/>
      <c r="HA208" s="4"/>
      <c r="HB208" s="4"/>
      <c r="HC208" s="4"/>
      <c r="HD208" s="4"/>
      <c r="HE208" s="4"/>
      <c r="HF208" s="4"/>
      <c r="HG208" s="4"/>
      <c r="HH208" s="4"/>
      <c r="HI208" s="4"/>
      <c r="HJ208" s="4"/>
      <c r="HK208" s="4"/>
      <c r="HL208" s="4"/>
      <c r="HM208" s="4"/>
      <c r="HN208" s="4"/>
      <c r="HO208" s="4"/>
      <c r="HP208" s="4"/>
      <c r="HQ208" s="4"/>
      <c r="HR208" s="4"/>
      <c r="HS208" s="4"/>
      <c r="HT208" s="4"/>
      <c r="HU208" s="4"/>
      <c r="HV208" s="4"/>
      <c r="HW208" s="4"/>
      <c r="HX208" s="4"/>
      <c r="HY208" s="4"/>
      <c r="HZ208" s="4"/>
      <c r="IA208" s="4"/>
      <c r="IB208" s="4"/>
      <c r="IC208" s="4"/>
      <c r="ID208" s="4"/>
      <c r="IE208" s="4"/>
      <c r="IF208" s="4"/>
      <c r="IG208" s="4"/>
      <c r="IH208" s="4"/>
    </row>
    <row r="209" spans="1:242" s="41" customFormat="1" ht="15" x14ac:dyDescent="0.2">
      <c r="A209" s="38" t="s">
        <v>440</v>
      </c>
      <c r="B209" s="39" t="s">
        <v>391</v>
      </c>
      <c r="C209" s="30">
        <v>3</v>
      </c>
      <c r="D209" s="27" t="s">
        <v>17</v>
      </c>
      <c r="E209" s="25"/>
      <c r="F209" s="25">
        <f t="shared" si="25"/>
        <v>0</v>
      </c>
      <c r="G209" s="28"/>
      <c r="H209" s="40"/>
      <c r="I209" s="42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  <c r="AP209" s="4"/>
      <c r="AQ209" s="4"/>
      <c r="AR209" s="4"/>
      <c r="AS209" s="4"/>
      <c r="AT209" s="4"/>
      <c r="AU209" s="4"/>
      <c r="AV209" s="4"/>
      <c r="AW209" s="4"/>
      <c r="AX209" s="4"/>
      <c r="AY209" s="4"/>
      <c r="AZ209" s="4"/>
      <c r="BA209" s="4"/>
      <c r="BB209" s="4"/>
      <c r="BC209" s="4"/>
      <c r="BD209" s="4"/>
      <c r="BE209" s="4"/>
      <c r="BF209" s="4"/>
      <c r="BG209" s="4"/>
      <c r="BH209" s="4"/>
      <c r="BI209" s="4"/>
      <c r="BJ209" s="4"/>
      <c r="BK209" s="4"/>
      <c r="BL209" s="4"/>
      <c r="BM209" s="4"/>
      <c r="BN209" s="4"/>
      <c r="BO209" s="4"/>
      <c r="BP209" s="4"/>
      <c r="BQ209" s="4"/>
      <c r="BR209" s="4"/>
      <c r="BS209" s="4"/>
      <c r="BT209" s="4"/>
      <c r="BU209" s="4"/>
      <c r="BV209" s="4"/>
      <c r="BW209" s="4"/>
      <c r="BX209" s="4"/>
      <c r="BY209" s="4"/>
      <c r="BZ209" s="4"/>
      <c r="CA209" s="4"/>
      <c r="CB209" s="4"/>
      <c r="CC209" s="4"/>
      <c r="CD209" s="4"/>
      <c r="CE209" s="4"/>
      <c r="CF209" s="4"/>
      <c r="CG209" s="4"/>
      <c r="CH209" s="4"/>
      <c r="CI209" s="4"/>
      <c r="CJ209" s="4"/>
      <c r="CK209" s="4"/>
      <c r="CL209" s="4"/>
      <c r="CM209" s="4"/>
      <c r="CN209" s="4"/>
      <c r="CO209" s="4"/>
      <c r="CP209" s="4"/>
      <c r="CQ209" s="4"/>
      <c r="CR209" s="4"/>
      <c r="CS209" s="4"/>
      <c r="CT209" s="4"/>
      <c r="CU209" s="4"/>
      <c r="CV209" s="4"/>
      <c r="CW209" s="4"/>
      <c r="CX209" s="4"/>
      <c r="CY209" s="4"/>
      <c r="CZ209" s="4"/>
      <c r="DA209" s="4"/>
      <c r="DB209" s="4"/>
      <c r="DC209" s="4"/>
      <c r="DD209" s="4"/>
      <c r="DE209" s="4"/>
      <c r="DF209" s="4"/>
      <c r="DG209" s="4"/>
      <c r="DH209" s="4"/>
      <c r="DI209" s="4"/>
      <c r="DJ209" s="4"/>
      <c r="DK209" s="4"/>
      <c r="DL209" s="4"/>
      <c r="DM209" s="4"/>
      <c r="DN209" s="4"/>
      <c r="DO209" s="4"/>
      <c r="DP209" s="4"/>
      <c r="DQ209" s="4"/>
      <c r="DR209" s="4"/>
      <c r="DS209" s="4"/>
      <c r="DT209" s="4"/>
      <c r="DU209" s="4"/>
      <c r="DV209" s="4"/>
      <c r="DW209" s="4"/>
      <c r="DX209" s="4"/>
      <c r="DY209" s="4"/>
      <c r="DZ209" s="4"/>
      <c r="EA209" s="4"/>
      <c r="EB209" s="4"/>
      <c r="EC209" s="4"/>
      <c r="ED209" s="4"/>
      <c r="EE209" s="4"/>
      <c r="EF209" s="4"/>
      <c r="EG209" s="4"/>
      <c r="EH209" s="4"/>
      <c r="EI209" s="4"/>
      <c r="EJ209" s="4"/>
      <c r="EK209" s="4"/>
      <c r="EL209" s="4"/>
      <c r="EM209" s="4"/>
      <c r="EN209" s="4"/>
      <c r="EO209" s="4"/>
      <c r="EP209" s="4"/>
      <c r="EQ209" s="4"/>
      <c r="ER209" s="4"/>
      <c r="ES209" s="4"/>
      <c r="ET209" s="4"/>
      <c r="EU209" s="4"/>
      <c r="EV209" s="4"/>
      <c r="EW209" s="4"/>
      <c r="EX209" s="4"/>
      <c r="EY209" s="4"/>
      <c r="EZ209" s="4"/>
      <c r="FA209" s="4"/>
      <c r="FB209" s="4"/>
      <c r="FC209" s="4"/>
      <c r="FD209" s="4"/>
      <c r="FE209" s="4"/>
      <c r="FF209" s="4"/>
      <c r="FG209" s="4"/>
      <c r="FH209" s="4"/>
      <c r="FI209" s="4"/>
      <c r="FJ209" s="4"/>
      <c r="FK209" s="4"/>
      <c r="FL209" s="4"/>
      <c r="FM209" s="4"/>
      <c r="FN209" s="4"/>
      <c r="FO209" s="4"/>
      <c r="FP209" s="4"/>
      <c r="FQ209" s="4"/>
      <c r="FR209" s="4"/>
      <c r="FS209" s="4"/>
      <c r="FT209" s="4"/>
      <c r="FU209" s="4"/>
      <c r="FV209" s="4"/>
      <c r="FW209" s="4"/>
      <c r="FX209" s="4"/>
      <c r="FY209" s="4"/>
      <c r="FZ209" s="4"/>
      <c r="GA209" s="4"/>
      <c r="GB209" s="4"/>
      <c r="GC209" s="4"/>
      <c r="GD209" s="4"/>
      <c r="GE209" s="4"/>
      <c r="GF209" s="4"/>
      <c r="GG209" s="4"/>
      <c r="GH209" s="4"/>
      <c r="GI209" s="4"/>
      <c r="GJ209" s="4"/>
      <c r="GK209" s="4"/>
      <c r="GL209" s="4"/>
      <c r="GM209" s="4"/>
      <c r="GN209" s="4"/>
      <c r="GO209" s="4"/>
      <c r="GP209" s="4"/>
      <c r="GQ209" s="4"/>
      <c r="GR209" s="4"/>
      <c r="GS209" s="4"/>
      <c r="GT209" s="4"/>
      <c r="GU209" s="4"/>
      <c r="GV209" s="4"/>
      <c r="GW209" s="4"/>
      <c r="GX209" s="4"/>
      <c r="GY209" s="4"/>
      <c r="GZ209" s="4"/>
      <c r="HA209" s="4"/>
      <c r="HB209" s="4"/>
      <c r="HC209" s="4"/>
      <c r="HD209" s="4"/>
      <c r="HE209" s="4"/>
      <c r="HF209" s="4"/>
      <c r="HG209" s="4"/>
      <c r="HH209" s="4"/>
      <c r="HI209" s="4"/>
      <c r="HJ209" s="4"/>
      <c r="HK209" s="4"/>
      <c r="HL209" s="4"/>
      <c r="HM209" s="4"/>
      <c r="HN209" s="4"/>
      <c r="HO209" s="4"/>
      <c r="HP209" s="4"/>
      <c r="HQ209" s="4"/>
      <c r="HR209" s="4"/>
      <c r="HS209" s="4"/>
      <c r="HT209" s="4"/>
      <c r="HU209" s="4"/>
      <c r="HV209" s="4"/>
      <c r="HW209" s="4"/>
      <c r="HX209" s="4"/>
      <c r="HY209" s="4"/>
      <c r="HZ209" s="4"/>
      <c r="IA209" s="4"/>
      <c r="IB209" s="4"/>
      <c r="IC209" s="4"/>
      <c r="ID209" s="4"/>
      <c r="IE209" s="4"/>
      <c r="IF209" s="4"/>
      <c r="IG209" s="4"/>
      <c r="IH209" s="4"/>
    </row>
    <row r="210" spans="1:242" s="41" customFormat="1" ht="15" x14ac:dyDescent="0.2">
      <c r="A210" s="38" t="s">
        <v>441</v>
      </c>
      <c r="B210" s="39" t="s">
        <v>392</v>
      </c>
      <c r="C210" s="30">
        <v>6</v>
      </c>
      <c r="D210" s="27" t="s">
        <v>17</v>
      </c>
      <c r="E210" s="25"/>
      <c r="F210" s="25">
        <f t="shared" si="25"/>
        <v>0</v>
      </c>
      <c r="G210" s="28"/>
      <c r="H210" s="40"/>
      <c r="I210" s="42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  <c r="AP210" s="4"/>
      <c r="AQ210" s="4"/>
      <c r="AR210" s="4"/>
      <c r="AS210" s="4"/>
      <c r="AT210" s="4"/>
      <c r="AU210" s="4"/>
      <c r="AV210" s="4"/>
      <c r="AW210" s="4"/>
      <c r="AX210" s="4"/>
      <c r="AY210" s="4"/>
      <c r="AZ210" s="4"/>
      <c r="BA210" s="4"/>
      <c r="BB210" s="4"/>
      <c r="BC210" s="4"/>
      <c r="BD210" s="4"/>
      <c r="BE210" s="4"/>
      <c r="BF210" s="4"/>
      <c r="BG210" s="4"/>
      <c r="BH210" s="4"/>
      <c r="BI210" s="4"/>
      <c r="BJ210" s="4"/>
      <c r="BK210" s="4"/>
      <c r="BL210" s="4"/>
      <c r="BM210" s="4"/>
      <c r="BN210" s="4"/>
      <c r="BO210" s="4"/>
      <c r="BP210" s="4"/>
      <c r="BQ210" s="4"/>
      <c r="BR210" s="4"/>
      <c r="BS210" s="4"/>
      <c r="BT210" s="4"/>
      <c r="BU210" s="4"/>
      <c r="BV210" s="4"/>
      <c r="BW210" s="4"/>
      <c r="BX210" s="4"/>
      <c r="BY210" s="4"/>
      <c r="BZ210" s="4"/>
      <c r="CA210" s="4"/>
      <c r="CB210" s="4"/>
      <c r="CC210" s="4"/>
      <c r="CD210" s="4"/>
      <c r="CE210" s="4"/>
      <c r="CF210" s="4"/>
      <c r="CG210" s="4"/>
      <c r="CH210" s="4"/>
      <c r="CI210" s="4"/>
      <c r="CJ210" s="4"/>
      <c r="CK210" s="4"/>
      <c r="CL210" s="4"/>
      <c r="CM210" s="4"/>
      <c r="CN210" s="4"/>
      <c r="CO210" s="4"/>
      <c r="CP210" s="4"/>
      <c r="CQ210" s="4"/>
      <c r="CR210" s="4"/>
      <c r="CS210" s="4"/>
      <c r="CT210" s="4"/>
      <c r="CU210" s="4"/>
      <c r="CV210" s="4"/>
      <c r="CW210" s="4"/>
      <c r="CX210" s="4"/>
      <c r="CY210" s="4"/>
      <c r="CZ210" s="4"/>
      <c r="DA210" s="4"/>
      <c r="DB210" s="4"/>
      <c r="DC210" s="4"/>
      <c r="DD210" s="4"/>
      <c r="DE210" s="4"/>
      <c r="DF210" s="4"/>
      <c r="DG210" s="4"/>
      <c r="DH210" s="4"/>
      <c r="DI210" s="4"/>
      <c r="DJ210" s="4"/>
      <c r="DK210" s="4"/>
      <c r="DL210" s="4"/>
      <c r="DM210" s="4"/>
      <c r="DN210" s="4"/>
      <c r="DO210" s="4"/>
      <c r="DP210" s="4"/>
      <c r="DQ210" s="4"/>
      <c r="DR210" s="4"/>
      <c r="DS210" s="4"/>
      <c r="DT210" s="4"/>
      <c r="DU210" s="4"/>
      <c r="DV210" s="4"/>
      <c r="DW210" s="4"/>
      <c r="DX210" s="4"/>
      <c r="DY210" s="4"/>
      <c r="DZ210" s="4"/>
      <c r="EA210" s="4"/>
      <c r="EB210" s="4"/>
      <c r="EC210" s="4"/>
      <c r="ED210" s="4"/>
      <c r="EE210" s="4"/>
      <c r="EF210" s="4"/>
      <c r="EG210" s="4"/>
      <c r="EH210" s="4"/>
      <c r="EI210" s="4"/>
      <c r="EJ210" s="4"/>
      <c r="EK210" s="4"/>
      <c r="EL210" s="4"/>
      <c r="EM210" s="4"/>
      <c r="EN210" s="4"/>
      <c r="EO210" s="4"/>
      <c r="EP210" s="4"/>
      <c r="EQ210" s="4"/>
      <c r="ER210" s="4"/>
      <c r="ES210" s="4"/>
      <c r="ET210" s="4"/>
      <c r="EU210" s="4"/>
      <c r="EV210" s="4"/>
      <c r="EW210" s="4"/>
      <c r="EX210" s="4"/>
      <c r="EY210" s="4"/>
      <c r="EZ210" s="4"/>
      <c r="FA210" s="4"/>
      <c r="FB210" s="4"/>
      <c r="FC210" s="4"/>
      <c r="FD210" s="4"/>
      <c r="FE210" s="4"/>
      <c r="FF210" s="4"/>
      <c r="FG210" s="4"/>
      <c r="FH210" s="4"/>
      <c r="FI210" s="4"/>
      <c r="FJ210" s="4"/>
      <c r="FK210" s="4"/>
      <c r="FL210" s="4"/>
      <c r="FM210" s="4"/>
      <c r="FN210" s="4"/>
      <c r="FO210" s="4"/>
      <c r="FP210" s="4"/>
      <c r="FQ210" s="4"/>
      <c r="FR210" s="4"/>
      <c r="FS210" s="4"/>
      <c r="FT210" s="4"/>
      <c r="FU210" s="4"/>
      <c r="FV210" s="4"/>
      <c r="FW210" s="4"/>
      <c r="FX210" s="4"/>
      <c r="FY210" s="4"/>
      <c r="FZ210" s="4"/>
      <c r="GA210" s="4"/>
      <c r="GB210" s="4"/>
      <c r="GC210" s="4"/>
      <c r="GD210" s="4"/>
      <c r="GE210" s="4"/>
      <c r="GF210" s="4"/>
      <c r="GG210" s="4"/>
      <c r="GH210" s="4"/>
      <c r="GI210" s="4"/>
      <c r="GJ210" s="4"/>
      <c r="GK210" s="4"/>
      <c r="GL210" s="4"/>
      <c r="GM210" s="4"/>
      <c r="GN210" s="4"/>
      <c r="GO210" s="4"/>
      <c r="GP210" s="4"/>
      <c r="GQ210" s="4"/>
      <c r="GR210" s="4"/>
      <c r="GS210" s="4"/>
      <c r="GT210" s="4"/>
      <c r="GU210" s="4"/>
      <c r="GV210" s="4"/>
      <c r="GW210" s="4"/>
      <c r="GX210" s="4"/>
      <c r="GY210" s="4"/>
      <c r="GZ210" s="4"/>
      <c r="HA210" s="4"/>
      <c r="HB210" s="4"/>
      <c r="HC210" s="4"/>
      <c r="HD210" s="4"/>
      <c r="HE210" s="4"/>
      <c r="HF210" s="4"/>
      <c r="HG210" s="4"/>
      <c r="HH210" s="4"/>
      <c r="HI210" s="4"/>
      <c r="HJ210" s="4"/>
      <c r="HK210" s="4"/>
      <c r="HL210" s="4"/>
      <c r="HM210" s="4"/>
      <c r="HN210" s="4"/>
      <c r="HO210" s="4"/>
      <c r="HP210" s="4"/>
      <c r="HQ210" s="4"/>
      <c r="HR210" s="4"/>
      <c r="HS210" s="4"/>
      <c r="HT210" s="4"/>
      <c r="HU210" s="4"/>
      <c r="HV210" s="4"/>
      <c r="HW210" s="4"/>
      <c r="HX210" s="4"/>
      <c r="HY210" s="4"/>
      <c r="HZ210" s="4"/>
      <c r="IA210" s="4"/>
      <c r="IB210" s="4"/>
      <c r="IC210" s="4"/>
      <c r="ID210" s="4"/>
      <c r="IE210" s="4"/>
      <c r="IF210" s="4"/>
      <c r="IG210" s="4"/>
      <c r="IH210" s="4"/>
    </row>
    <row r="211" spans="1:242" s="41" customFormat="1" ht="15" x14ac:dyDescent="0.2">
      <c r="A211" s="38" t="s">
        <v>442</v>
      </c>
      <c r="B211" s="39" t="s">
        <v>393</v>
      </c>
      <c r="C211" s="30">
        <v>3</v>
      </c>
      <c r="D211" s="27" t="s">
        <v>17</v>
      </c>
      <c r="E211" s="25"/>
      <c r="F211" s="25">
        <f t="shared" si="25"/>
        <v>0</v>
      </c>
      <c r="G211" s="28"/>
      <c r="H211" s="40"/>
      <c r="I211" s="42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4"/>
      <c r="AP211" s="4"/>
      <c r="AQ211" s="4"/>
      <c r="AR211" s="4"/>
      <c r="AS211" s="4"/>
      <c r="AT211" s="4"/>
      <c r="AU211" s="4"/>
      <c r="AV211" s="4"/>
      <c r="AW211" s="4"/>
      <c r="AX211" s="4"/>
      <c r="AY211" s="4"/>
      <c r="AZ211" s="4"/>
      <c r="BA211" s="4"/>
      <c r="BB211" s="4"/>
      <c r="BC211" s="4"/>
      <c r="BD211" s="4"/>
      <c r="BE211" s="4"/>
      <c r="BF211" s="4"/>
      <c r="BG211" s="4"/>
      <c r="BH211" s="4"/>
      <c r="BI211" s="4"/>
      <c r="BJ211" s="4"/>
      <c r="BK211" s="4"/>
      <c r="BL211" s="4"/>
      <c r="BM211" s="4"/>
      <c r="BN211" s="4"/>
      <c r="BO211" s="4"/>
      <c r="BP211" s="4"/>
      <c r="BQ211" s="4"/>
      <c r="BR211" s="4"/>
      <c r="BS211" s="4"/>
      <c r="BT211" s="4"/>
      <c r="BU211" s="4"/>
      <c r="BV211" s="4"/>
      <c r="BW211" s="4"/>
      <c r="BX211" s="4"/>
      <c r="BY211" s="4"/>
      <c r="BZ211" s="4"/>
      <c r="CA211" s="4"/>
      <c r="CB211" s="4"/>
      <c r="CC211" s="4"/>
      <c r="CD211" s="4"/>
      <c r="CE211" s="4"/>
      <c r="CF211" s="4"/>
      <c r="CG211" s="4"/>
      <c r="CH211" s="4"/>
      <c r="CI211" s="4"/>
      <c r="CJ211" s="4"/>
      <c r="CK211" s="4"/>
      <c r="CL211" s="4"/>
      <c r="CM211" s="4"/>
      <c r="CN211" s="4"/>
      <c r="CO211" s="4"/>
      <c r="CP211" s="4"/>
      <c r="CQ211" s="4"/>
      <c r="CR211" s="4"/>
      <c r="CS211" s="4"/>
      <c r="CT211" s="4"/>
      <c r="CU211" s="4"/>
      <c r="CV211" s="4"/>
      <c r="CW211" s="4"/>
      <c r="CX211" s="4"/>
      <c r="CY211" s="4"/>
      <c r="CZ211" s="4"/>
      <c r="DA211" s="4"/>
      <c r="DB211" s="4"/>
      <c r="DC211" s="4"/>
      <c r="DD211" s="4"/>
      <c r="DE211" s="4"/>
      <c r="DF211" s="4"/>
      <c r="DG211" s="4"/>
      <c r="DH211" s="4"/>
      <c r="DI211" s="4"/>
      <c r="DJ211" s="4"/>
      <c r="DK211" s="4"/>
      <c r="DL211" s="4"/>
      <c r="DM211" s="4"/>
      <c r="DN211" s="4"/>
      <c r="DO211" s="4"/>
      <c r="DP211" s="4"/>
      <c r="DQ211" s="4"/>
      <c r="DR211" s="4"/>
      <c r="DS211" s="4"/>
      <c r="DT211" s="4"/>
      <c r="DU211" s="4"/>
      <c r="DV211" s="4"/>
      <c r="DW211" s="4"/>
      <c r="DX211" s="4"/>
      <c r="DY211" s="4"/>
      <c r="DZ211" s="4"/>
      <c r="EA211" s="4"/>
      <c r="EB211" s="4"/>
      <c r="EC211" s="4"/>
      <c r="ED211" s="4"/>
      <c r="EE211" s="4"/>
      <c r="EF211" s="4"/>
      <c r="EG211" s="4"/>
      <c r="EH211" s="4"/>
      <c r="EI211" s="4"/>
      <c r="EJ211" s="4"/>
      <c r="EK211" s="4"/>
      <c r="EL211" s="4"/>
      <c r="EM211" s="4"/>
      <c r="EN211" s="4"/>
      <c r="EO211" s="4"/>
      <c r="EP211" s="4"/>
      <c r="EQ211" s="4"/>
      <c r="ER211" s="4"/>
      <c r="ES211" s="4"/>
      <c r="ET211" s="4"/>
      <c r="EU211" s="4"/>
      <c r="EV211" s="4"/>
      <c r="EW211" s="4"/>
      <c r="EX211" s="4"/>
      <c r="EY211" s="4"/>
      <c r="EZ211" s="4"/>
      <c r="FA211" s="4"/>
      <c r="FB211" s="4"/>
      <c r="FC211" s="4"/>
      <c r="FD211" s="4"/>
      <c r="FE211" s="4"/>
      <c r="FF211" s="4"/>
      <c r="FG211" s="4"/>
      <c r="FH211" s="4"/>
      <c r="FI211" s="4"/>
      <c r="FJ211" s="4"/>
      <c r="FK211" s="4"/>
      <c r="FL211" s="4"/>
      <c r="FM211" s="4"/>
      <c r="FN211" s="4"/>
      <c r="FO211" s="4"/>
      <c r="FP211" s="4"/>
      <c r="FQ211" s="4"/>
      <c r="FR211" s="4"/>
      <c r="FS211" s="4"/>
      <c r="FT211" s="4"/>
      <c r="FU211" s="4"/>
      <c r="FV211" s="4"/>
      <c r="FW211" s="4"/>
      <c r="FX211" s="4"/>
      <c r="FY211" s="4"/>
      <c r="FZ211" s="4"/>
      <c r="GA211" s="4"/>
      <c r="GB211" s="4"/>
      <c r="GC211" s="4"/>
      <c r="GD211" s="4"/>
      <c r="GE211" s="4"/>
      <c r="GF211" s="4"/>
      <c r="GG211" s="4"/>
      <c r="GH211" s="4"/>
      <c r="GI211" s="4"/>
      <c r="GJ211" s="4"/>
      <c r="GK211" s="4"/>
      <c r="GL211" s="4"/>
      <c r="GM211" s="4"/>
      <c r="GN211" s="4"/>
      <c r="GO211" s="4"/>
      <c r="GP211" s="4"/>
      <c r="GQ211" s="4"/>
      <c r="GR211" s="4"/>
      <c r="GS211" s="4"/>
      <c r="GT211" s="4"/>
      <c r="GU211" s="4"/>
      <c r="GV211" s="4"/>
      <c r="GW211" s="4"/>
      <c r="GX211" s="4"/>
      <c r="GY211" s="4"/>
      <c r="GZ211" s="4"/>
      <c r="HA211" s="4"/>
      <c r="HB211" s="4"/>
      <c r="HC211" s="4"/>
      <c r="HD211" s="4"/>
      <c r="HE211" s="4"/>
      <c r="HF211" s="4"/>
      <c r="HG211" s="4"/>
      <c r="HH211" s="4"/>
      <c r="HI211" s="4"/>
      <c r="HJ211" s="4"/>
      <c r="HK211" s="4"/>
      <c r="HL211" s="4"/>
      <c r="HM211" s="4"/>
      <c r="HN211" s="4"/>
      <c r="HO211" s="4"/>
      <c r="HP211" s="4"/>
      <c r="HQ211" s="4"/>
      <c r="HR211" s="4"/>
      <c r="HS211" s="4"/>
      <c r="HT211" s="4"/>
      <c r="HU211" s="4"/>
      <c r="HV211" s="4"/>
      <c r="HW211" s="4"/>
      <c r="HX211" s="4"/>
      <c r="HY211" s="4"/>
      <c r="HZ211" s="4"/>
      <c r="IA211" s="4"/>
      <c r="IB211" s="4"/>
      <c r="IC211" s="4"/>
      <c r="ID211" s="4"/>
      <c r="IE211" s="4"/>
      <c r="IF211" s="4"/>
      <c r="IG211" s="4"/>
      <c r="IH211" s="4"/>
    </row>
    <row r="212" spans="1:242" s="41" customFormat="1" ht="15" x14ac:dyDescent="0.2">
      <c r="A212" s="38" t="s">
        <v>443</v>
      </c>
      <c r="B212" s="39" t="s">
        <v>394</v>
      </c>
      <c r="C212" s="30">
        <v>3</v>
      </c>
      <c r="D212" s="27" t="s">
        <v>17</v>
      </c>
      <c r="E212" s="25"/>
      <c r="F212" s="25">
        <f t="shared" si="25"/>
        <v>0</v>
      </c>
      <c r="G212" s="28"/>
      <c r="H212" s="40"/>
      <c r="I212" s="42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  <c r="AP212" s="4"/>
      <c r="AQ212" s="4"/>
      <c r="AR212" s="4"/>
      <c r="AS212" s="4"/>
      <c r="AT212" s="4"/>
      <c r="AU212" s="4"/>
      <c r="AV212" s="4"/>
      <c r="AW212" s="4"/>
      <c r="AX212" s="4"/>
      <c r="AY212" s="4"/>
      <c r="AZ212" s="4"/>
      <c r="BA212" s="4"/>
      <c r="BB212" s="4"/>
      <c r="BC212" s="4"/>
      <c r="BD212" s="4"/>
      <c r="BE212" s="4"/>
      <c r="BF212" s="4"/>
      <c r="BG212" s="4"/>
      <c r="BH212" s="4"/>
      <c r="BI212" s="4"/>
      <c r="BJ212" s="4"/>
      <c r="BK212" s="4"/>
      <c r="BL212" s="4"/>
      <c r="BM212" s="4"/>
      <c r="BN212" s="4"/>
      <c r="BO212" s="4"/>
      <c r="BP212" s="4"/>
      <c r="BQ212" s="4"/>
      <c r="BR212" s="4"/>
      <c r="BS212" s="4"/>
      <c r="BT212" s="4"/>
      <c r="BU212" s="4"/>
      <c r="BV212" s="4"/>
      <c r="BW212" s="4"/>
      <c r="BX212" s="4"/>
      <c r="BY212" s="4"/>
      <c r="BZ212" s="4"/>
      <c r="CA212" s="4"/>
      <c r="CB212" s="4"/>
      <c r="CC212" s="4"/>
      <c r="CD212" s="4"/>
      <c r="CE212" s="4"/>
      <c r="CF212" s="4"/>
      <c r="CG212" s="4"/>
      <c r="CH212" s="4"/>
      <c r="CI212" s="4"/>
      <c r="CJ212" s="4"/>
      <c r="CK212" s="4"/>
      <c r="CL212" s="4"/>
      <c r="CM212" s="4"/>
      <c r="CN212" s="4"/>
      <c r="CO212" s="4"/>
      <c r="CP212" s="4"/>
      <c r="CQ212" s="4"/>
      <c r="CR212" s="4"/>
      <c r="CS212" s="4"/>
      <c r="CT212" s="4"/>
      <c r="CU212" s="4"/>
      <c r="CV212" s="4"/>
      <c r="CW212" s="4"/>
      <c r="CX212" s="4"/>
      <c r="CY212" s="4"/>
      <c r="CZ212" s="4"/>
      <c r="DA212" s="4"/>
      <c r="DB212" s="4"/>
      <c r="DC212" s="4"/>
      <c r="DD212" s="4"/>
      <c r="DE212" s="4"/>
      <c r="DF212" s="4"/>
      <c r="DG212" s="4"/>
      <c r="DH212" s="4"/>
      <c r="DI212" s="4"/>
      <c r="DJ212" s="4"/>
      <c r="DK212" s="4"/>
      <c r="DL212" s="4"/>
      <c r="DM212" s="4"/>
      <c r="DN212" s="4"/>
      <c r="DO212" s="4"/>
      <c r="DP212" s="4"/>
      <c r="DQ212" s="4"/>
      <c r="DR212" s="4"/>
      <c r="DS212" s="4"/>
      <c r="DT212" s="4"/>
      <c r="DU212" s="4"/>
      <c r="DV212" s="4"/>
      <c r="DW212" s="4"/>
      <c r="DX212" s="4"/>
      <c r="DY212" s="4"/>
      <c r="DZ212" s="4"/>
      <c r="EA212" s="4"/>
      <c r="EB212" s="4"/>
      <c r="EC212" s="4"/>
      <c r="ED212" s="4"/>
      <c r="EE212" s="4"/>
      <c r="EF212" s="4"/>
      <c r="EG212" s="4"/>
      <c r="EH212" s="4"/>
      <c r="EI212" s="4"/>
      <c r="EJ212" s="4"/>
      <c r="EK212" s="4"/>
      <c r="EL212" s="4"/>
      <c r="EM212" s="4"/>
      <c r="EN212" s="4"/>
      <c r="EO212" s="4"/>
      <c r="EP212" s="4"/>
      <c r="EQ212" s="4"/>
      <c r="ER212" s="4"/>
      <c r="ES212" s="4"/>
      <c r="ET212" s="4"/>
      <c r="EU212" s="4"/>
      <c r="EV212" s="4"/>
      <c r="EW212" s="4"/>
      <c r="EX212" s="4"/>
      <c r="EY212" s="4"/>
      <c r="EZ212" s="4"/>
      <c r="FA212" s="4"/>
      <c r="FB212" s="4"/>
      <c r="FC212" s="4"/>
      <c r="FD212" s="4"/>
      <c r="FE212" s="4"/>
      <c r="FF212" s="4"/>
      <c r="FG212" s="4"/>
      <c r="FH212" s="4"/>
      <c r="FI212" s="4"/>
      <c r="FJ212" s="4"/>
      <c r="FK212" s="4"/>
      <c r="FL212" s="4"/>
      <c r="FM212" s="4"/>
      <c r="FN212" s="4"/>
      <c r="FO212" s="4"/>
      <c r="FP212" s="4"/>
      <c r="FQ212" s="4"/>
      <c r="FR212" s="4"/>
      <c r="FS212" s="4"/>
      <c r="FT212" s="4"/>
      <c r="FU212" s="4"/>
      <c r="FV212" s="4"/>
      <c r="FW212" s="4"/>
      <c r="FX212" s="4"/>
      <c r="FY212" s="4"/>
      <c r="FZ212" s="4"/>
      <c r="GA212" s="4"/>
      <c r="GB212" s="4"/>
      <c r="GC212" s="4"/>
      <c r="GD212" s="4"/>
      <c r="GE212" s="4"/>
      <c r="GF212" s="4"/>
      <c r="GG212" s="4"/>
      <c r="GH212" s="4"/>
      <c r="GI212" s="4"/>
      <c r="GJ212" s="4"/>
      <c r="GK212" s="4"/>
      <c r="GL212" s="4"/>
      <c r="GM212" s="4"/>
      <c r="GN212" s="4"/>
      <c r="GO212" s="4"/>
      <c r="GP212" s="4"/>
      <c r="GQ212" s="4"/>
      <c r="GR212" s="4"/>
      <c r="GS212" s="4"/>
      <c r="GT212" s="4"/>
      <c r="GU212" s="4"/>
      <c r="GV212" s="4"/>
      <c r="GW212" s="4"/>
      <c r="GX212" s="4"/>
      <c r="GY212" s="4"/>
      <c r="GZ212" s="4"/>
      <c r="HA212" s="4"/>
      <c r="HB212" s="4"/>
      <c r="HC212" s="4"/>
      <c r="HD212" s="4"/>
      <c r="HE212" s="4"/>
      <c r="HF212" s="4"/>
      <c r="HG212" s="4"/>
      <c r="HH212" s="4"/>
      <c r="HI212" s="4"/>
      <c r="HJ212" s="4"/>
      <c r="HK212" s="4"/>
      <c r="HL212" s="4"/>
      <c r="HM212" s="4"/>
      <c r="HN212" s="4"/>
      <c r="HO212" s="4"/>
      <c r="HP212" s="4"/>
      <c r="HQ212" s="4"/>
      <c r="HR212" s="4"/>
      <c r="HS212" s="4"/>
      <c r="HT212" s="4"/>
      <c r="HU212" s="4"/>
      <c r="HV212" s="4"/>
      <c r="HW212" s="4"/>
      <c r="HX212" s="4"/>
      <c r="HY212" s="4"/>
      <c r="HZ212" s="4"/>
      <c r="IA212" s="4"/>
      <c r="IB212" s="4"/>
      <c r="IC212" s="4"/>
      <c r="ID212" s="4"/>
      <c r="IE212" s="4"/>
      <c r="IF212" s="4"/>
      <c r="IG212" s="4"/>
      <c r="IH212" s="4"/>
    </row>
    <row r="213" spans="1:242" s="41" customFormat="1" ht="28.5" x14ac:dyDescent="0.2">
      <c r="A213" s="38" t="s">
        <v>444</v>
      </c>
      <c r="B213" s="39" t="s">
        <v>395</v>
      </c>
      <c r="C213" s="30">
        <v>3</v>
      </c>
      <c r="D213" s="27" t="s">
        <v>17</v>
      </c>
      <c r="E213" s="25"/>
      <c r="F213" s="25">
        <f t="shared" si="25"/>
        <v>0</v>
      </c>
      <c r="G213" s="28"/>
      <c r="H213" s="40"/>
      <c r="I213" s="42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  <c r="AP213" s="4"/>
      <c r="AQ213" s="4"/>
      <c r="AR213" s="4"/>
      <c r="AS213" s="4"/>
      <c r="AT213" s="4"/>
      <c r="AU213" s="4"/>
      <c r="AV213" s="4"/>
      <c r="AW213" s="4"/>
      <c r="AX213" s="4"/>
      <c r="AY213" s="4"/>
      <c r="AZ213" s="4"/>
      <c r="BA213" s="4"/>
      <c r="BB213" s="4"/>
      <c r="BC213" s="4"/>
      <c r="BD213" s="4"/>
      <c r="BE213" s="4"/>
      <c r="BF213" s="4"/>
      <c r="BG213" s="4"/>
      <c r="BH213" s="4"/>
      <c r="BI213" s="4"/>
      <c r="BJ213" s="4"/>
      <c r="BK213" s="4"/>
      <c r="BL213" s="4"/>
      <c r="BM213" s="4"/>
      <c r="BN213" s="4"/>
      <c r="BO213" s="4"/>
      <c r="BP213" s="4"/>
      <c r="BQ213" s="4"/>
      <c r="BR213" s="4"/>
      <c r="BS213" s="4"/>
      <c r="BT213" s="4"/>
      <c r="BU213" s="4"/>
      <c r="BV213" s="4"/>
      <c r="BW213" s="4"/>
      <c r="BX213" s="4"/>
      <c r="BY213" s="4"/>
      <c r="BZ213" s="4"/>
      <c r="CA213" s="4"/>
      <c r="CB213" s="4"/>
      <c r="CC213" s="4"/>
      <c r="CD213" s="4"/>
      <c r="CE213" s="4"/>
      <c r="CF213" s="4"/>
      <c r="CG213" s="4"/>
      <c r="CH213" s="4"/>
      <c r="CI213" s="4"/>
      <c r="CJ213" s="4"/>
      <c r="CK213" s="4"/>
      <c r="CL213" s="4"/>
      <c r="CM213" s="4"/>
      <c r="CN213" s="4"/>
      <c r="CO213" s="4"/>
      <c r="CP213" s="4"/>
      <c r="CQ213" s="4"/>
      <c r="CR213" s="4"/>
      <c r="CS213" s="4"/>
      <c r="CT213" s="4"/>
      <c r="CU213" s="4"/>
      <c r="CV213" s="4"/>
      <c r="CW213" s="4"/>
      <c r="CX213" s="4"/>
      <c r="CY213" s="4"/>
      <c r="CZ213" s="4"/>
      <c r="DA213" s="4"/>
      <c r="DB213" s="4"/>
      <c r="DC213" s="4"/>
      <c r="DD213" s="4"/>
      <c r="DE213" s="4"/>
      <c r="DF213" s="4"/>
      <c r="DG213" s="4"/>
      <c r="DH213" s="4"/>
      <c r="DI213" s="4"/>
      <c r="DJ213" s="4"/>
      <c r="DK213" s="4"/>
      <c r="DL213" s="4"/>
      <c r="DM213" s="4"/>
      <c r="DN213" s="4"/>
      <c r="DO213" s="4"/>
      <c r="DP213" s="4"/>
      <c r="DQ213" s="4"/>
      <c r="DR213" s="4"/>
      <c r="DS213" s="4"/>
      <c r="DT213" s="4"/>
      <c r="DU213" s="4"/>
      <c r="DV213" s="4"/>
      <c r="DW213" s="4"/>
      <c r="DX213" s="4"/>
      <c r="DY213" s="4"/>
      <c r="DZ213" s="4"/>
      <c r="EA213" s="4"/>
      <c r="EB213" s="4"/>
      <c r="EC213" s="4"/>
      <c r="ED213" s="4"/>
      <c r="EE213" s="4"/>
      <c r="EF213" s="4"/>
      <c r="EG213" s="4"/>
      <c r="EH213" s="4"/>
      <c r="EI213" s="4"/>
      <c r="EJ213" s="4"/>
      <c r="EK213" s="4"/>
      <c r="EL213" s="4"/>
      <c r="EM213" s="4"/>
      <c r="EN213" s="4"/>
      <c r="EO213" s="4"/>
      <c r="EP213" s="4"/>
      <c r="EQ213" s="4"/>
      <c r="ER213" s="4"/>
      <c r="ES213" s="4"/>
      <c r="ET213" s="4"/>
      <c r="EU213" s="4"/>
      <c r="EV213" s="4"/>
      <c r="EW213" s="4"/>
      <c r="EX213" s="4"/>
      <c r="EY213" s="4"/>
      <c r="EZ213" s="4"/>
      <c r="FA213" s="4"/>
      <c r="FB213" s="4"/>
      <c r="FC213" s="4"/>
      <c r="FD213" s="4"/>
      <c r="FE213" s="4"/>
      <c r="FF213" s="4"/>
      <c r="FG213" s="4"/>
      <c r="FH213" s="4"/>
      <c r="FI213" s="4"/>
      <c r="FJ213" s="4"/>
      <c r="FK213" s="4"/>
      <c r="FL213" s="4"/>
      <c r="FM213" s="4"/>
      <c r="FN213" s="4"/>
      <c r="FO213" s="4"/>
      <c r="FP213" s="4"/>
      <c r="FQ213" s="4"/>
      <c r="FR213" s="4"/>
      <c r="FS213" s="4"/>
      <c r="FT213" s="4"/>
      <c r="FU213" s="4"/>
      <c r="FV213" s="4"/>
      <c r="FW213" s="4"/>
      <c r="FX213" s="4"/>
      <c r="FY213" s="4"/>
      <c r="FZ213" s="4"/>
      <c r="GA213" s="4"/>
      <c r="GB213" s="4"/>
      <c r="GC213" s="4"/>
      <c r="GD213" s="4"/>
      <c r="GE213" s="4"/>
      <c r="GF213" s="4"/>
      <c r="GG213" s="4"/>
      <c r="GH213" s="4"/>
      <c r="GI213" s="4"/>
      <c r="GJ213" s="4"/>
      <c r="GK213" s="4"/>
      <c r="GL213" s="4"/>
      <c r="GM213" s="4"/>
      <c r="GN213" s="4"/>
      <c r="GO213" s="4"/>
      <c r="GP213" s="4"/>
      <c r="GQ213" s="4"/>
      <c r="GR213" s="4"/>
      <c r="GS213" s="4"/>
      <c r="GT213" s="4"/>
      <c r="GU213" s="4"/>
      <c r="GV213" s="4"/>
      <c r="GW213" s="4"/>
      <c r="GX213" s="4"/>
      <c r="GY213" s="4"/>
      <c r="GZ213" s="4"/>
      <c r="HA213" s="4"/>
      <c r="HB213" s="4"/>
      <c r="HC213" s="4"/>
      <c r="HD213" s="4"/>
      <c r="HE213" s="4"/>
      <c r="HF213" s="4"/>
      <c r="HG213" s="4"/>
      <c r="HH213" s="4"/>
      <c r="HI213" s="4"/>
      <c r="HJ213" s="4"/>
      <c r="HK213" s="4"/>
      <c r="HL213" s="4"/>
      <c r="HM213" s="4"/>
      <c r="HN213" s="4"/>
      <c r="HO213" s="4"/>
      <c r="HP213" s="4"/>
      <c r="HQ213" s="4"/>
      <c r="HR213" s="4"/>
      <c r="HS213" s="4"/>
      <c r="HT213" s="4"/>
      <c r="HU213" s="4"/>
      <c r="HV213" s="4"/>
      <c r="HW213" s="4"/>
      <c r="HX213" s="4"/>
      <c r="HY213" s="4"/>
      <c r="HZ213" s="4"/>
      <c r="IA213" s="4"/>
      <c r="IB213" s="4"/>
      <c r="IC213" s="4"/>
      <c r="ID213" s="4"/>
      <c r="IE213" s="4"/>
      <c r="IF213" s="4"/>
      <c r="IG213" s="4"/>
      <c r="IH213" s="4"/>
    </row>
    <row r="214" spans="1:242" s="41" customFormat="1" ht="28.5" x14ac:dyDescent="0.2">
      <c r="A214" s="38" t="s">
        <v>445</v>
      </c>
      <c r="B214" s="39" t="s">
        <v>396</v>
      </c>
      <c r="C214" s="30">
        <v>4</v>
      </c>
      <c r="D214" s="27" t="s">
        <v>17</v>
      </c>
      <c r="E214" s="25"/>
      <c r="F214" s="25">
        <f t="shared" si="25"/>
        <v>0</v>
      </c>
      <c r="G214" s="28"/>
      <c r="H214" s="40"/>
      <c r="I214" s="42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4"/>
      <c r="AQ214" s="4"/>
      <c r="AR214" s="4"/>
      <c r="AS214" s="4"/>
      <c r="AT214" s="4"/>
      <c r="AU214" s="4"/>
      <c r="AV214" s="4"/>
      <c r="AW214" s="4"/>
      <c r="AX214" s="4"/>
      <c r="AY214" s="4"/>
      <c r="AZ214" s="4"/>
      <c r="BA214" s="4"/>
      <c r="BB214" s="4"/>
      <c r="BC214" s="4"/>
      <c r="BD214" s="4"/>
      <c r="BE214" s="4"/>
      <c r="BF214" s="4"/>
      <c r="BG214" s="4"/>
      <c r="BH214" s="4"/>
      <c r="BI214" s="4"/>
      <c r="BJ214" s="4"/>
      <c r="BK214" s="4"/>
      <c r="BL214" s="4"/>
      <c r="BM214" s="4"/>
      <c r="BN214" s="4"/>
      <c r="BO214" s="4"/>
      <c r="BP214" s="4"/>
      <c r="BQ214" s="4"/>
      <c r="BR214" s="4"/>
      <c r="BS214" s="4"/>
      <c r="BT214" s="4"/>
      <c r="BU214" s="4"/>
      <c r="BV214" s="4"/>
      <c r="BW214" s="4"/>
      <c r="BX214" s="4"/>
      <c r="BY214" s="4"/>
      <c r="BZ214" s="4"/>
      <c r="CA214" s="4"/>
      <c r="CB214" s="4"/>
      <c r="CC214" s="4"/>
      <c r="CD214" s="4"/>
      <c r="CE214" s="4"/>
      <c r="CF214" s="4"/>
      <c r="CG214" s="4"/>
      <c r="CH214" s="4"/>
      <c r="CI214" s="4"/>
      <c r="CJ214" s="4"/>
      <c r="CK214" s="4"/>
      <c r="CL214" s="4"/>
      <c r="CM214" s="4"/>
      <c r="CN214" s="4"/>
      <c r="CO214" s="4"/>
      <c r="CP214" s="4"/>
      <c r="CQ214" s="4"/>
      <c r="CR214" s="4"/>
      <c r="CS214" s="4"/>
      <c r="CT214" s="4"/>
      <c r="CU214" s="4"/>
      <c r="CV214" s="4"/>
      <c r="CW214" s="4"/>
      <c r="CX214" s="4"/>
      <c r="CY214" s="4"/>
      <c r="CZ214" s="4"/>
      <c r="DA214" s="4"/>
      <c r="DB214" s="4"/>
      <c r="DC214" s="4"/>
      <c r="DD214" s="4"/>
      <c r="DE214" s="4"/>
      <c r="DF214" s="4"/>
      <c r="DG214" s="4"/>
      <c r="DH214" s="4"/>
      <c r="DI214" s="4"/>
      <c r="DJ214" s="4"/>
      <c r="DK214" s="4"/>
      <c r="DL214" s="4"/>
      <c r="DM214" s="4"/>
      <c r="DN214" s="4"/>
      <c r="DO214" s="4"/>
      <c r="DP214" s="4"/>
      <c r="DQ214" s="4"/>
      <c r="DR214" s="4"/>
      <c r="DS214" s="4"/>
      <c r="DT214" s="4"/>
      <c r="DU214" s="4"/>
      <c r="DV214" s="4"/>
      <c r="DW214" s="4"/>
      <c r="DX214" s="4"/>
      <c r="DY214" s="4"/>
      <c r="DZ214" s="4"/>
      <c r="EA214" s="4"/>
      <c r="EB214" s="4"/>
      <c r="EC214" s="4"/>
      <c r="ED214" s="4"/>
      <c r="EE214" s="4"/>
      <c r="EF214" s="4"/>
      <c r="EG214" s="4"/>
      <c r="EH214" s="4"/>
      <c r="EI214" s="4"/>
      <c r="EJ214" s="4"/>
      <c r="EK214" s="4"/>
      <c r="EL214" s="4"/>
      <c r="EM214" s="4"/>
      <c r="EN214" s="4"/>
      <c r="EO214" s="4"/>
      <c r="EP214" s="4"/>
      <c r="EQ214" s="4"/>
      <c r="ER214" s="4"/>
      <c r="ES214" s="4"/>
      <c r="ET214" s="4"/>
      <c r="EU214" s="4"/>
      <c r="EV214" s="4"/>
      <c r="EW214" s="4"/>
      <c r="EX214" s="4"/>
      <c r="EY214" s="4"/>
      <c r="EZ214" s="4"/>
      <c r="FA214" s="4"/>
      <c r="FB214" s="4"/>
      <c r="FC214" s="4"/>
      <c r="FD214" s="4"/>
      <c r="FE214" s="4"/>
      <c r="FF214" s="4"/>
      <c r="FG214" s="4"/>
      <c r="FH214" s="4"/>
      <c r="FI214" s="4"/>
      <c r="FJ214" s="4"/>
      <c r="FK214" s="4"/>
      <c r="FL214" s="4"/>
      <c r="FM214" s="4"/>
      <c r="FN214" s="4"/>
      <c r="FO214" s="4"/>
      <c r="FP214" s="4"/>
      <c r="FQ214" s="4"/>
      <c r="FR214" s="4"/>
      <c r="FS214" s="4"/>
      <c r="FT214" s="4"/>
      <c r="FU214" s="4"/>
      <c r="FV214" s="4"/>
      <c r="FW214" s="4"/>
      <c r="FX214" s="4"/>
      <c r="FY214" s="4"/>
      <c r="FZ214" s="4"/>
      <c r="GA214" s="4"/>
      <c r="GB214" s="4"/>
      <c r="GC214" s="4"/>
      <c r="GD214" s="4"/>
      <c r="GE214" s="4"/>
      <c r="GF214" s="4"/>
      <c r="GG214" s="4"/>
      <c r="GH214" s="4"/>
      <c r="GI214" s="4"/>
      <c r="GJ214" s="4"/>
      <c r="GK214" s="4"/>
      <c r="GL214" s="4"/>
      <c r="GM214" s="4"/>
      <c r="GN214" s="4"/>
      <c r="GO214" s="4"/>
      <c r="GP214" s="4"/>
      <c r="GQ214" s="4"/>
      <c r="GR214" s="4"/>
      <c r="GS214" s="4"/>
      <c r="GT214" s="4"/>
      <c r="GU214" s="4"/>
      <c r="GV214" s="4"/>
      <c r="GW214" s="4"/>
      <c r="GX214" s="4"/>
      <c r="GY214" s="4"/>
      <c r="GZ214" s="4"/>
      <c r="HA214" s="4"/>
      <c r="HB214" s="4"/>
      <c r="HC214" s="4"/>
      <c r="HD214" s="4"/>
      <c r="HE214" s="4"/>
      <c r="HF214" s="4"/>
      <c r="HG214" s="4"/>
      <c r="HH214" s="4"/>
      <c r="HI214" s="4"/>
      <c r="HJ214" s="4"/>
      <c r="HK214" s="4"/>
      <c r="HL214" s="4"/>
      <c r="HM214" s="4"/>
      <c r="HN214" s="4"/>
      <c r="HO214" s="4"/>
      <c r="HP214" s="4"/>
      <c r="HQ214" s="4"/>
      <c r="HR214" s="4"/>
      <c r="HS214" s="4"/>
      <c r="HT214" s="4"/>
      <c r="HU214" s="4"/>
      <c r="HV214" s="4"/>
      <c r="HW214" s="4"/>
      <c r="HX214" s="4"/>
      <c r="HY214" s="4"/>
      <c r="HZ214" s="4"/>
      <c r="IA214" s="4"/>
      <c r="IB214" s="4"/>
      <c r="IC214" s="4"/>
      <c r="ID214" s="4"/>
      <c r="IE214" s="4"/>
      <c r="IF214" s="4"/>
      <c r="IG214" s="4"/>
      <c r="IH214" s="4"/>
    </row>
    <row r="215" spans="1:242" s="41" customFormat="1" ht="15" x14ac:dyDescent="0.2">
      <c r="A215" s="38" t="s">
        <v>446</v>
      </c>
      <c r="B215" s="39" t="s">
        <v>397</v>
      </c>
      <c r="C215" s="30">
        <v>15</v>
      </c>
      <c r="D215" s="27" t="s">
        <v>380</v>
      </c>
      <c r="E215" s="25"/>
      <c r="F215" s="25">
        <f t="shared" si="25"/>
        <v>0</v>
      </c>
      <c r="G215" s="28"/>
      <c r="H215" s="40"/>
      <c r="I215" s="42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  <c r="AN215" s="4"/>
      <c r="AO215" s="4"/>
      <c r="AP215" s="4"/>
      <c r="AQ215" s="4"/>
      <c r="AR215" s="4"/>
      <c r="AS215" s="4"/>
      <c r="AT215" s="4"/>
      <c r="AU215" s="4"/>
      <c r="AV215" s="4"/>
      <c r="AW215" s="4"/>
      <c r="AX215" s="4"/>
      <c r="AY215" s="4"/>
      <c r="AZ215" s="4"/>
      <c r="BA215" s="4"/>
      <c r="BB215" s="4"/>
      <c r="BC215" s="4"/>
      <c r="BD215" s="4"/>
      <c r="BE215" s="4"/>
      <c r="BF215" s="4"/>
      <c r="BG215" s="4"/>
      <c r="BH215" s="4"/>
      <c r="BI215" s="4"/>
      <c r="BJ215" s="4"/>
      <c r="BK215" s="4"/>
      <c r="BL215" s="4"/>
      <c r="BM215" s="4"/>
      <c r="BN215" s="4"/>
      <c r="BO215" s="4"/>
      <c r="BP215" s="4"/>
      <c r="BQ215" s="4"/>
      <c r="BR215" s="4"/>
      <c r="BS215" s="4"/>
      <c r="BT215" s="4"/>
      <c r="BU215" s="4"/>
      <c r="BV215" s="4"/>
      <c r="BW215" s="4"/>
      <c r="BX215" s="4"/>
      <c r="BY215" s="4"/>
      <c r="BZ215" s="4"/>
      <c r="CA215" s="4"/>
      <c r="CB215" s="4"/>
      <c r="CC215" s="4"/>
      <c r="CD215" s="4"/>
      <c r="CE215" s="4"/>
      <c r="CF215" s="4"/>
      <c r="CG215" s="4"/>
      <c r="CH215" s="4"/>
      <c r="CI215" s="4"/>
      <c r="CJ215" s="4"/>
      <c r="CK215" s="4"/>
      <c r="CL215" s="4"/>
      <c r="CM215" s="4"/>
      <c r="CN215" s="4"/>
      <c r="CO215" s="4"/>
      <c r="CP215" s="4"/>
      <c r="CQ215" s="4"/>
      <c r="CR215" s="4"/>
      <c r="CS215" s="4"/>
      <c r="CT215" s="4"/>
      <c r="CU215" s="4"/>
      <c r="CV215" s="4"/>
      <c r="CW215" s="4"/>
      <c r="CX215" s="4"/>
      <c r="CY215" s="4"/>
      <c r="CZ215" s="4"/>
      <c r="DA215" s="4"/>
      <c r="DB215" s="4"/>
      <c r="DC215" s="4"/>
      <c r="DD215" s="4"/>
      <c r="DE215" s="4"/>
      <c r="DF215" s="4"/>
      <c r="DG215" s="4"/>
      <c r="DH215" s="4"/>
      <c r="DI215" s="4"/>
      <c r="DJ215" s="4"/>
      <c r="DK215" s="4"/>
      <c r="DL215" s="4"/>
      <c r="DM215" s="4"/>
      <c r="DN215" s="4"/>
      <c r="DO215" s="4"/>
      <c r="DP215" s="4"/>
      <c r="DQ215" s="4"/>
      <c r="DR215" s="4"/>
      <c r="DS215" s="4"/>
      <c r="DT215" s="4"/>
      <c r="DU215" s="4"/>
      <c r="DV215" s="4"/>
      <c r="DW215" s="4"/>
      <c r="DX215" s="4"/>
      <c r="DY215" s="4"/>
      <c r="DZ215" s="4"/>
      <c r="EA215" s="4"/>
      <c r="EB215" s="4"/>
      <c r="EC215" s="4"/>
      <c r="ED215" s="4"/>
      <c r="EE215" s="4"/>
      <c r="EF215" s="4"/>
      <c r="EG215" s="4"/>
      <c r="EH215" s="4"/>
      <c r="EI215" s="4"/>
      <c r="EJ215" s="4"/>
      <c r="EK215" s="4"/>
      <c r="EL215" s="4"/>
      <c r="EM215" s="4"/>
      <c r="EN215" s="4"/>
      <c r="EO215" s="4"/>
      <c r="EP215" s="4"/>
      <c r="EQ215" s="4"/>
      <c r="ER215" s="4"/>
      <c r="ES215" s="4"/>
      <c r="ET215" s="4"/>
      <c r="EU215" s="4"/>
      <c r="EV215" s="4"/>
      <c r="EW215" s="4"/>
      <c r="EX215" s="4"/>
      <c r="EY215" s="4"/>
      <c r="EZ215" s="4"/>
      <c r="FA215" s="4"/>
      <c r="FB215" s="4"/>
      <c r="FC215" s="4"/>
      <c r="FD215" s="4"/>
      <c r="FE215" s="4"/>
      <c r="FF215" s="4"/>
      <c r="FG215" s="4"/>
      <c r="FH215" s="4"/>
      <c r="FI215" s="4"/>
      <c r="FJ215" s="4"/>
      <c r="FK215" s="4"/>
      <c r="FL215" s="4"/>
      <c r="FM215" s="4"/>
      <c r="FN215" s="4"/>
      <c r="FO215" s="4"/>
      <c r="FP215" s="4"/>
      <c r="FQ215" s="4"/>
      <c r="FR215" s="4"/>
      <c r="FS215" s="4"/>
      <c r="FT215" s="4"/>
      <c r="FU215" s="4"/>
      <c r="FV215" s="4"/>
      <c r="FW215" s="4"/>
      <c r="FX215" s="4"/>
      <c r="FY215" s="4"/>
      <c r="FZ215" s="4"/>
      <c r="GA215" s="4"/>
      <c r="GB215" s="4"/>
      <c r="GC215" s="4"/>
      <c r="GD215" s="4"/>
      <c r="GE215" s="4"/>
      <c r="GF215" s="4"/>
      <c r="GG215" s="4"/>
      <c r="GH215" s="4"/>
      <c r="GI215" s="4"/>
      <c r="GJ215" s="4"/>
      <c r="GK215" s="4"/>
      <c r="GL215" s="4"/>
      <c r="GM215" s="4"/>
      <c r="GN215" s="4"/>
      <c r="GO215" s="4"/>
      <c r="GP215" s="4"/>
      <c r="GQ215" s="4"/>
      <c r="GR215" s="4"/>
      <c r="GS215" s="4"/>
      <c r="GT215" s="4"/>
      <c r="GU215" s="4"/>
      <c r="GV215" s="4"/>
      <c r="GW215" s="4"/>
      <c r="GX215" s="4"/>
      <c r="GY215" s="4"/>
      <c r="GZ215" s="4"/>
      <c r="HA215" s="4"/>
      <c r="HB215" s="4"/>
      <c r="HC215" s="4"/>
      <c r="HD215" s="4"/>
      <c r="HE215" s="4"/>
      <c r="HF215" s="4"/>
      <c r="HG215" s="4"/>
      <c r="HH215" s="4"/>
      <c r="HI215" s="4"/>
      <c r="HJ215" s="4"/>
      <c r="HK215" s="4"/>
      <c r="HL215" s="4"/>
      <c r="HM215" s="4"/>
      <c r="HN215" s="4"/>
      <c r="HO215" s="4"/>
      <c r="HP215" s="4"/>
      <c r="HQ215" s="4"/>
      <c r="HR215" s="4"/>
      <c r="HS215" s="4"/>
      <c r="HT215" s="4"/>
      <c r="HU215" s="4"/>
      <c r="HV215" s="4"/>
      <c r="HW215" s="4"/>
      <c r="HX215" s="4"/>
      <c r="HY215" s="4"/>
      <c r="HZ215" s="4"/>
      <c r="IA215" s="4"/>
      <c r="IB215" s="4"/>
      <c r="IC215" s="4"/>
      <c r="ID215" s="4"/>
      <c r="IE215" s="4"/>
      <c r="IF215" s="4"/>
      <c r="IG215" s="4"/>
      <c r="IH215" s="4"/>
    </row>
    <row r="216" spans="1:242" s="41" customFormat="1" ht="15" x14ac:dyDescent="0.2">
      <c r="A216" s="38" t="s">
        <v>447</v>
      </c>
      <c r="B216" s="39" t="s">
        <v>398</v>
      </c>
      <c r="C216" s="30">
        <v>3</v>
      </c>
      <c r="D216" s="27" t="s">
        <v>17</v>
      </c>
      <c r="E216" s="25"/>
      <c r="F216" s="25">
        <f t="shared" si="25"/>
        <v>0</v>
      </c>
      <c r="G216" s="28"/>
      <c r="H216" s="40"/>
      <c r="I216" s="42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  <c r="AO216" s="4"/>
      <c r="AP216" s="4"/>
      <c r="AQ216" s="4"/>
      <c r="AR216" s="4"/>
      <c r="AS216" s="4"/>
      <c r="AT216" s="4"/>
      <c r="AU216" s="4"/>
      <c r="AV216" s="4"/>
      <c r="AW216" s="4"/>
      <c r="AX216" s="4"/>
      <c r="AY216" s="4"/>
      <c r="AZ216" s="4"/>
      <c r="BA216" s="4"/>
      <c r="BB216" s="4"/>
      <c r="BC216" s="4"/>
      <c r="BD216" s="4"/>
      <c r="BE216" s="4"/>
      <c r="BF216" s="4"/>
      <c r="BG216" s="4"/>
      <c r="BH216" s="4"/>
      <c r="BI216" s="4"/>
      <c r="BJ216" s="4"/>
      <c r="BK216" s="4"/>
      <c r="BL216" s="4"/>
      <c r="BM216" s="4"/>
      <c r="BN216" s="4"/>
      <c r="BO216" s="4"/>
      <c r="BP216" s="4"/>
      <c r="BQ216" s="4"/>
      <c r="BR216" s="4"/>
      <c r="BS216" s="4"/>
      <c r="BT216" s="4"/>
      <c r="BU216" s="4"/>
      <c r="BV216" s="4"/>
      <c r="BW216" s="4"/>
      <c r="BX216" s="4"/>
      <c r="BY216" s="4"/>
      <c r="BZ216" s="4"/>
      <c r="CA216" s="4"/>
      <c r="CB216" s="4"/>
      <c r="CC216" s="4"/>
      <c r="CD216" s="4"/>
      <c r="CE216" s="4"/>
      <c r="CF216" s="4"/>
      <c r="CG216" s="4"/>
      <c r="CH216" s="4"/>
      <c r="CI216" s="4"/>
      <c r="CJ216" s="4"/>
      <c r="CK216" s="4"/>
      <c r="CL216" s="4"/>
      <c r="CM216" s="4"/>
      <c r="CN216" s="4"/>
      <c r="CO216" s="4"/>
      <c r="CP216" s="4"/>
      <c r="CQ216" s="4"/>
      <c r="CR216" s="4"/>
      <c r="CS216" s="4"/>
      <c r="CT216" s="4"/>
      <c r="CU216" s="4"/>
      <c r="CV216" s="4"/>
      <c r="CW216" s="4"/>
      <c r="CX216" s="4"/>
      <c r="CY216" s="4"/>
      <c r="CZ216" s="4"/>
      <c r="DA216" s="4"/>
      <c r="DB216" s="4"/>
      <c r="DC216" s="4"/>
      <c r="DD216" s="4"/>
      <c r="DE216" s="4"/>
      <c r="DF216" s="4"/>
      <c r="DG216" s="4"/>
      <c r="DH216" s="4"/>
      <c r="DI216" s="4"/>
      <c r="DJ216" s="4"/>
      <c r="DK216" s="4"/>
      <c r="DL216" s="4"/>
      <c r="DM216" s="4"/>
      <c r="DN216" s="4"/>
      <c r="DO216" s="4"/>
      <c r="DP216" s="4"/>
      <c r="DQ216" s="4"/>
      <c r="DR216" s="4"/>
      <c r="DS216" s="4"/>
      <c r="DT216" s="4"/>
      <c r="DU216" s="4"/>
      <c r="DV216" s="4"/>
      <c r="DW216" s="4"/>
      <c r="DX216" s="4"/>
      <c r="DY216" s="4"/>
      <c r="DZ216" s="4"/>
      <c r="EA216" s="4"/>
      <c r="EB216" s="4"/>
      <c r="EC216" s="4"/>
      <c r="ED216" s="4"/>
      <c r="EE216" s="4"/>
      <c r="EF216" s="4"/>
      <c r="EG216" s="4"/>
      <c r="EH216" s="4"/>
      <c r="EI216" s="4"/>
      <c r="EJ216" s="4"/>
      <c r="EK216" s="4"/>
      <c r="EL216" s="4"/>
      <c r="EM216" s="4"/>
      <c r="EN216" s="4"/>
      <c r="EO216" s="4"/>
      <c r="EP216" s="4"/>
      <c r="EQ216" s="4"/>
      <c r="ER216" s="4"/>
      <c r="ES216" s="4"/>
      <c r="ET216" s="4"/>
      <c r="EU216" s="4"/>
      <c r="EV216" s="4"/>
      <c r="EW216" s="4"/>
      <c r="EX216" s="4"/>
      <c r="EY216" s="4"/>
      <c r="EZ216" s="4"/>
      <c r="FA216" s="4"/>
      <c r="FB216" s="4"/>
      <c r="FC216" s="4"/>
      <c r="FD216" s="4"/>
      <c r="FE216" s="4"/>
      <c r="FF216" s="4"/>
      <c r="FG216" s="4"/>
      <c r="FH216" s="4"/>
      <c r="FI216" s="4"/>
      <c r="FJ216" s="4"/>
      <c r="FK216" s="4"/>
      <c r="FL216" s="4"/>
      <c r="FM216" s="4"/>
      <c r="FN216" s="4"/>
      <c r="FO216" s="4"/>
      <c r="FP216" s="4"/>
      <c r="FQ216" s="4"/>
      <c r="FR216" s="4"/>
      <c r="FS216" s="4"/>
      <c r="FT216" s="4"/>
      <c r="FU216" s="4"/>
      <c r="FV216" s="4"/>
      <c r="FW216" s="4"/>
      <c r="FX216" s="4"/>
      <c r="FY216" s="4"/>
      <c r="FZ216" s="4"/>
      <c r="GA216" s="4"/>
      <c r="GB216" s="4"/>
      <c r="GC216" s="4"/>
      <c r="GD216" s="4"/>
      <c r="GE216" s="4"/>
      <c r="GF216" s="4"/>
      <c r="GG216" s="4"/>
      <c r="GH216" s="4"/>
      <c r="GI216" s="4"/>
      <c r="GJ216" s="4"/>
      <c r="GK216" s="4"/>
      <c r="GL216" s="4"/>
      <c r="GM216" s="4"/>
      <c r="GN216" s="4"/>
      <c r="GO216" s="4"/>
      <c r="GP216" s="4"/>
      <c r="GQ216" s="4"/>
      <c r="GR216" s="4"/>
      <c r="GS216" s="4"/>
      <c r="GT216" s="4"/>
      <c r="GU216" s="4"/>
      <c r="GV216" s="4"/>
      <c r="GW216" s="4"/>
      <c r="GX216" s="4"/>
      <c r="GY216" s="4"/>
      <c r="GZ216" s="4"/>
      <c r="HA216" s="4"/>
      <c r="HB216" s="4"/>
      <c r="HC216" s="4"/>
      <c r="HD216" s="4"/>
      <c r="HE216" s="4"/>
      <c r="HF216" s="4"/>
      <c r="HG216" s="4"/>
      <c r="HH216" s="4"/>
      <c r="HI216" s="4"/>
      <c r="HJ216" s="4"/>
      <c r="HK216" s="4"/>
      <c r="HL216" s="4"/>
      <c r="HM216" s="4"/>
      <c r="HN216" s="4"/>
      <c r="HO216" s="4"/>
      <c r="HP216" s="4"/>
      <c r="HQ216" s="4"/>
      <c r="HR216" s="4"/>
      <c r="HS216" s="4"/>
      <c r="HT216" s="4"/>
      <c r="HU216" s="4"/>
      <c r="HV216" s="4"/>
      <c r="HW216" s="4"/>
      <c r="HX216" s="4"/>
      <c r="HY216" s="4"/>
      <c r="HZ216" s="4"/>
      <c r="IA216" s="4"/>
      <c r="IB216" s="4"/>
      <c r="IC216" s="4"/>
      <c r="ID216" s="4"/>
      <c r="IE216" s="4"/>
      <c r="IF216" s="4"/>
      <c r="IG216" s="4"/>
      <c r="IH216" s="4"/>
    </row>
    <row r="217" spans="1:242" s="41" customFormat="1" ht="15" x14ac:dyDescent="0.2">
      <c r="A217" s="38" t="s">
        <v>448</v>
      </c>
      <c r="B217" s="39" t="s">
        <v>399</v>
      </c>
      <c r="C217" s="30">
        <v>3</v>
      </c>
      <c r="D217" s="27" t="s">
        <v>17</v>
      </c>
      <c r="E217" s="25"/>
      <c r="F217" s="25">
        <f t="shared" si="25"/>
        <v>0</v>
      </c>
      <c r="G217" s="28"/>
      <c r="H217" s="40"/>
      <c r="I217" s="42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  <c r="AN217" s="4"/>
      <c r="AO217" s="4"/>
      <c r="AP217" s="4"/>
      <c r="AQ217" s="4"/>
      <c r="AR217" s="4"/>
      <c r="AS217" s="4"/>
      <c r="AT217" s="4"/>
      <c r="AU217" s="4"/>
      <c r="AV217" s="4"/>
      <c r="AW217" s="4"/>
      <c r="AX217" s="4"/>
      <c r="AY217" s="4"/>
      <c r="AZ217" s="4"/>
      <c r="BA217" s="4"/>
      <c r="BB217" s="4"/>
      <c r="BC217" s="4"/>
      <c r="BD217" s="4"/>
      <c r="BE217" s="4"/>
      <c r="BF217" s="4"/>
      <c r="BG217" s="4"/>
      <c r="BH217" s="4"/>
      <c r="BI217" s="4"/>
      <c r="BJ217" s="4"/>
      <c r="BK217" s="4"/>
      <c r="BL217" s="4"/>
      <c r="BM217" s="4"/>
      <c r="BN217" s="4"/>
      <c r="BO217" s="4"/>
      <c r="BP217" s="4"/>
      <c r="BQ217" s="4"/>
      <c r="BR217" s="4"/>
      <c r="BS217" s="4"/>
      <c r="BT217" s="4"/>
      <c r="BU217" s="4"/>
      <c r="BV217" s="4"/>
      <c r="BW217" s="4"/>
      <c r="BX217" s="4"/>
      <c r="BY217" s="4"/>
      <c r="BZ217" s="4"/>
      <c r="CA217" s="4"/>
      <c r="CB217" s="4"/>
      <c r="CC217" s="4"/>
      <c r="CD217" s="4"/>
      <c r="CE217" s="4"/>
      <c r="CF217" s="4"/>
      <c r="CG217" s="4"/>
      <c r="CH217" s="4"/>
      <c r="CI217" s="4"/>
      <c r="CJ217" s="4"/>
      <c r="CK217" s="4"/>
      <c r="CL217" s="4"/>
      <c r="CM217" s="4"/>
      <c r="CN217" s="4"/>
      <c r="CO217" s="4"/>
      <c r="CP217" s="4"/>
      <c r="CQ217" s="4"/>
      <c r="CR217" s="4"/>
      <c r="CS217" s="4"/>
      <c r="CT217" s="4"/>
      <c r="CU217" s="4"/>
      <c r="CV217" s="4"/>
      <c r="CW217" s="4"/>
      <c r="CX217" s="4"/>
      <c r="CY217" s="4"/>
      <c r="CZ217" s="4"/>
      <c r="DA217" s="4"/>
      <c r="DB217" s="4"/>
      <c r="DC217" s="4"/>
      <c r="DD217" s="4"/>
      <c r="DE217" s="4"/>
      <c r="DF217" s="4"/>
      <c r="DG217" s="4"/>
      <c r="DH217" s="4"/>
      <c r="DI217" s="4"/>
      <c r="DJ217" s="4"/>
      <c r="DK217" s="4"/>
      <c r="DL217" s="4"/>
      <c r="DM217" s="4"/>
      <c r="DN217" s="4"/>
      <c r="DO217" s="4"/>
      <c r="DP217" s="4"/>
      <c r="DQ217" s="4"/>
      <c r="DR217" s="4"/>
      <c r="DS217" s="4"/>
      <c r="DT217" s="4"/>
      <c r="DU217" s="4"/>
      <c r="DV217" s="4"/>
      <c r="DW217" s="4"/>
      <c r="DX217" s="4"/>
      <c r="DY217" s="4"/>
      <c r="DZ217" s="4"/>
      <c r="EA217" s="4"/>
      <c r="EB217" s="4"/>
      <c r="EC217" s="4"/>
      <c r="ED217" s="4"/>
      <c r="EE217" s="4"/>
      <c r="EF217" s="4"/>
      <c r="EG217" s="4"/>
      <c r="EH217" s="4"/>
      <c r="EI217" s="4"/>
      <c r="EJ217" s="4"/>
      <c r="EK217" s="4"/>
      <c r="EL217" s="4"/>
      <c r="EM217" s="4"/>
      <c r="EN217" s="4"/>
      <c r="EO217" s="4"/>
      <c r="EP217" s="4"/>
      <c r="EQ217" s="4"/>
      <c r="ER217" s="4"/>
      <c r="ES217" s="4"/>
      <c r="ET217" s="4"/>
      <c r="EU217" s="4"/>
      <c r="EV217" s="4"/>
      <c r="EW217" s="4"/>
      <c r="EX217" s="4"/>
      <c r="EY217" s="4"/>
      <c r="EZ217" s="4"/>
      <c r="FA217" s="4"/>
      <c r="FB217" s="4"/>
      <c r="FC217" s="4"/>
      <c r="FD217" s="4"/>
      <c r="FE217" s="4"/>
      <c r="FF217" s="4"/>
      <c r="FG217" s="4"/>
      <c r="FH217" s="4"/>
      <c r="FI217" s="4"/>
      <c r="FJ217" s="4"/>
      <c r="FK217" s="4"/>
      <c r="FL217" s="4"/>
      <c r="FM217" s="4"/>
      <c r="FN217" s="4"/>
      <c r="FO217" s="4"/>
      <c r="FP217" s="4"/>
      <c r="FQ217" s="4"/>
      <c r="FR217" s="4"/>
      <c r="FS217" s="4"/>
      <c r="FT217" s="4"/>
      <c r="FU217" s="4"/>
      <c r="FV217" s="4"/>
      <c r="FW217" s="4"/>
      <c r="FX217" s="4"/>
      <c r="FY217" s="4"/>
      <c r="FZ217" s="4"/>
      <c r="GA217" s="4"/>
      <c r="GB217" s="4"/>
      <c r="GC217" s="4"/>
      <c r="GD217" s="4"/>
      <c r="GE217" s="4"/>
      <c r="GF217" s="4"/>
      <c r="GG217" s="4"/>
      <c r="GH217" s="4"/>
      <c r="GI217" s="4"/>
      <c r="GJ217" s="4"/>
      <c r="GK217" s="4"/>
      <c r="GL217" s="4"/>
      <c r="GM217" s="4"/>
      <c r="GN217" s="4"/>
      <c r="GO217" s="4"/>
      <c r="GP217" s="4"/>
      <c r="GQ217" s="4"/>
      <c r="GR217" s="4"/>
      <c r="GS217" s="4"/>
      <c r="GT217" s="4"/>
      <c r="GU217" s="4"/>
      <c r="GV217" s="4"/>
      <c r="GW217" s="4"/>
      <c r="GX217" s="4"/>
      <c r="GY217" s="4"/>
      <c r="GZ217" s="4"/>
      <c r="HA217" s="4"/>
      <c r="HB217" s="4"/>
      <c r="HC217" s="4"/>
      <c r="HD217" s="4"/>
      <c r="HE217" s="4"/>
      <c r="HF217" s="4"/>
      <c r="HG217" s="4"/>
      <c r="HH217" s="4"/>
      <c r="HI217" s="4"/>
      <c r="HJ217" s="4"/>
      <c r="HK217" s="4"/>
      <c r="HL217" s="4"/>
      <c r="HM217" s="4"/>
      <c r="HN217" s="4"/>
      <c r="HO217" s="4"/>
      <c r="HP217" s="4"/>
      <c r="HQ217" s="4"/>
      <c r="HR217" s="4"/>
      <c r="HS217" s="4"/>
      <c r="HT217" s="4"/>
      <c r="HU217" s="4"/>
      <c r="HV217" s="4"/>
      <c r="HW217" s="4"/>
      <c r="HX217" s="4"/>
      <c r="HY217" s="4"/>
      <c r="HZ217" s="4"/>
      <c r="IA217" s="4"/>
      <c r="IB217" s="4"/>
      <c r="IC217" s="4"/>
      <c r="ID217" s="4"/>
      <c r="IE217" s="4"/>
      <c r="IF217" s="4"/>
      <c r="IG217" s="4"/>
      <c r="IH217" s="4"/>
    </row>
    <row r="218" spans="1:242" s="41" customFormat="1" ht="15" x14ac:dyDescent="0.2">
      <c r="A218" s="38" t="s">
        <v>449</v>
      </c>
      <c r="B218" s="39" t="s">
        <v>400</v>
      </c>
      <c r="C218" s="30">
        <v>3</v>
      </c>
      <c r="D218" s="27" t="s">
        <v>17</v>
      </c>
      <c r="E218" s="25"/>
      <c r="F218" s="25">
        <f t="shared" si="25"/>
        <v>0</v>
      </c>
      <c r="G218" s="28"/>
      <c r="H218" s="40"/>
      <c r="I218" s="42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/>
      <c r="AN218" s="4"/>
      <c r="AO218" s="4"/>
      <c r="AP218" s="4"/>
      <c r="AQ218" s="4"/>
      <c r="AR218" s="4"/>
      <c r="AS218" s="4"/>
      <c r="AT218" s="4"/>
      <c r="AU218" s="4"/>
      <c r="AV218" s="4"/>
      <c r="AW218" s="4"/>
      <c r="AX218" s="4"/>
      <c r="AY218" s="4"/>
      <c r="AZ218" s="4"/>
      <c r="BA218" s="4"/>
      <c r="BB218" s="4"/>
      <c r="BC218" s="4"/>
      <c r="BD218" s="4"/>
      <c r="BE218" s="4"/>
      <c r="BF218" s="4"/>
      <c r="BG218" s="4"/>
      <c r="BH218" s="4"/>
      <c r="BI218" s="4"/>
      <c r="BJ218" s="4"/>
      <c r="BK218" s="4"/>
      <c r="BL218" s="4"/>
      <c r="BM218" s="4"/>
      <c r="BN218" s="4"/>
      <c r="BO218" s="4"/>
      <c r="BP218" s="4"/>
      <c r="BQ218" s="4"/>
      <c r="BR218" s="4"/>
      <c r="BS218" s="4"/>
      <c r="BT218" s="4"/>
      <c r="BU218" s="4"/>
      <c r="BV218" s="4"/>
      <c r="BW218" s="4"/>
      <c r="BX218" s="4"/>
      <c r="BY218" s="4"/>
      <c r="BZ218" s="4"/>
      <c r="CA218" s="4"/>
      <c r="CB218" s="4"/>
      <c r="CC218" s="4"/>
      <c r="CD218" s="4"/>
      <c r="CE218" s="4"/>
      <c r="CF218" s="4"/>
      <c r="CG218" s="4"/>
      <c r="CH218" s="4"/>
      <c r="CI218" s="4"/>
      <c r="CJ218" s="4"/>
      <c r="CK218" s="4"/>
      <c r="CL218" s="4"/>
      <c r="CM218" s="4"/>
      <c r="CN218" s="4"/>
      <c r="CO218" s="4"/>
      <c r="CP218" s="4"/>
      <c r="CQ218" s="4"/>
      <c r="CR218" s="4"/>
      <c r="CS218" s="4"/>
      <c r="CT218" s="4"/>
      <c r="CU218" s="4"/>
      <c r="CV218" s="4"/>
      <c r="CW218" s="4"/>
      <c r="CX218" s="4"/>
      <c r="CY218" s="4"/>
      <c r="CZ218" s="4"/>
      <c r="DA218" s="4"/>
      <c r="DB218" s="4"/>
      <c r="DC218" s="4"/>
      <c r="DD218" s="4"/>
      <c r="DE218" s="4"/>
      <c r="DF218" s="4"/>
      <c r="DG218" s="4"/>
      <c r="DH218" s="4"/>
      <c r="DI218" s="4"/>
      <c r="DJ218" s="4"/>
      <c r="DK218" s="4"/>
      <c r="DL218" s="4"/>
      <c r="DM218" s="4"/>
      <c r="DN218" s="4"/>
      <c r="DO218" s="4"/>
      <c r="DP218" s="4"/>
      <c r="DQ218" s="4"/>
      <c r="DR218" s="4"/>
      <c r="DS218" s="4"/>
      <c r="DT218" s="4"/>
      <c r="DU218" s="4"/>
      <c r="DV218" s="4"/>
      <c r="DW218" s="4"/>
      <c r="DX218" s="4"/>
      <c r="DY218" s="4"/>
      <c r="DZ218" s="4"/>
      <c r="EA218" s="4"/>
      <c r="EB218" s="4"/>
      <c r="EC218" s="4"/>
      <c r="ED218" s="4"/>
      <c r="EE218" s="4"/>
      <c r="EF218" s="4"/>
      <c r="EG218" s="4"/>
      <c r="EH218" s="4"/>
      <c r="EI218" s="4"/>
      <c r="EJ218" s="4"/>
      <c r="EK218" s="4"/>
      <c r="EL218" s="4"/>
      <c r="EM218" s="4"/>
      <c r="EN218" s="4"/>
      <c r="EO218" s="4"/>
      <c r="EP218" s="4"/>
      <c r="EQ218" s="4"/>
      <c r="ER218" s="4"/>
      <c r="ES218" s="4"/>
      <c r="ET218" s="4"/>
      <c r="EU218" s="4"/>
      <c r="EV218" s="4"/>
      <c r="EW218" s="4"/>
      <c r="EX218" s="4"/>
      <c r="EY218" s="4"/>
      <c r="EZ218" s="4"/>
      <c r="FA218" s="4"/>
      <c r="FB218" s="4"/>
      <c r="FC218" s="4"/>
      <c r="FD218" s="4"/>
      <c r="FE218" s="4"/>
      <c r="FF218" s="4"/>
      <c r="FG218" s="4"/>
      <c r="FH218" s="4"/>
      <c r="FI218" s="4"/>
      <c r="FJ218" s="4"/>
      <c r="FK218" s="4"/>
      <c r="FL218" s="4"/>
      <c r="FM218" s="4"/>
      <c r="FN218" s="4"/>
      <c r="FO218" s="4"/>
      <c r="FP218" s="4"/>
      <c r="FQ218" s="4"/>
      <c r="FR218" s="4"/>
      <c r="FS218" s="4"/>
      <c r="FT218" s="4"/>
      <c r="FU218" s="4"/>
      <c r="FV218" s="4"/>
      <c r="FW218" s="4"/>
      <c r="FX218" s="4"/>
      <c r="FY218" s="4"/>
      <c r="FZ218" s="4"/>
      <c r="GA218" s="4"/>
      <c r="GB218" s="4"/>
      <c r="GC218" s="4"/>
      <c r="GD218" s="4"/>
      <c r="GE218" s="4"/>
      <c r="GF218" s="4"/>
      <c r="GG218" s="4"/>
      <c r="GH218" s="4"/>
      <c r="GI218" s="4"/>
      <c r="GJ218" s="4"/>
      <c r="GK218" s="4"/>
      <c r="GL218" s="4"/>
      <c r="GM218" s="4"/>
      <c r="GN218" s="4"/>
      <c r="GO218" s="4"/>
      <c r="GP218" s="4"/>
      <c r="GQ218" s="4"/>
      <c r="GR218" s="4"/>
      <c r="GS218" s="4"/>
      <c r="GT218" s="4"/>
      <c r="GU218" s="4"/>
      <c r="GV218" s="4"/>
      <c r="GW218" s="4"/>
      <c r="GX218" s="4"/>
      <c r="GY218" s="4"/>
      <c r="GZ218" s="4"/>
      <c r="HA218" s="4"/>
      <c r="HB218" s="4"/>
      <c r="HC218" s="4"/>
      <c r="HD218" s="4"/>
      <c r="HE218" s="4"/>
      <c r="HF218" s="4"/>
      <c r="HG218" s="4"/>
      <c r="HH218" s="4"/>
      <c r="HI218" s="4"/>
      <c r="HJ218" s="4"/>
      <c r="HK218" s="4"/>
      <c r="HL218" s="4"/>
      <c r="HM218" s="4"/>
      <c r="HN218" s="4"/>
      <c r="HO218" s="4"/>
      <c r="HP218" s="4"/>
      <c r="HQ218" s="4"/>
      <c r="HR218" s="4"/>
      <c r="HS218" s="4"/>
      <c r="HT218" s="4"/>
      <c r="HU218" s="4"/>
      <c r="HV218" s="4"/>
      <c r="HW218" s="4"/>
      <c r="HX218" s="4"/>
      <c r="HY218" s="4"/>
      <c r="HZ218" s="4"/>
      <c r="IA218" s="4"/>
      <c r="IB218" s="4"/>
      <c r="IC218" s="4"/>
      <c r="ID218" s="4"/>
      <c r="IE218" s="4"/>
      <c r="IF218" s="4"/>
      <c r="IG218" s="4"/>
      <c r="IH218" s="4"/>
    </row>
    <row r="219" spans="1:242" s="41" customFormat="1" ht="15" x14ac:dyDescent="0.2">
      <c r="A219" s="38" t="s">
        <v>450</v>
      </c>
      <c r="B219" s="39" t="s">
        <v>401</v>
      </c>
      <c r="C219" s="30">
        <v>1</v>
      </c>
      <c r="D219" s="27" t="s">
        <v>123</v>
      </c>
      <c r="E219" s="25"/>
      <c r="F219" s="25">
        <f t="shared" si="25"/>
        <v>0</v>
      </c>
      <c r="G219" s="28"/>
      <c r="H219" s="40"/>
      <c r="I219" s="42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/>
      <c r="AN219" s="4"/>
      <c r="AO219" s="4"/>
      <c r="AP219" s="4"/>
      <c r="AQ219" s="4"/>
      <c r="AR219" s="4"/>
      <c r="AS219" s="4"/>
      <c r="AT219" s="4"/>
      <c r="AU219" s="4"/>
      <c r="AV219" s="4"/>
      <c r="AW219" s="4"/>
      <c r="AX219" s="4"/>
      <c r="AY219" s="4"/>
      <c r="AZ219" s="4"/>
      <c r="BA219" s="4"/>
      <c r="BB219" s="4"/>
      <c r="BC219" s="4"/>
      <c r="BD219" s="4"/>
      <c r="BE219" s="4"/>
      <c r="BF219" s="4"/>
      <c r="BG219" s="4"/>
      <c r="BH219" s="4"/>
      <c r="BI219" s="4"/>
      <c r="BJ219" s="4"/>
      <c r="BK219" s="4"/>
      <c r="BL219" s="4"/>
      <c r="BM219" s="4"/>
      <c r="BN219" s="4"/>
      <c r="BO219" s="4"/>
      <c r="BP219" s="4"/>
      <c r="BQ219" s="4"/>
      <c r="BR219" s="4"/>
      <c r="BS219" s="4"/>
      <c r="BT219" s="4"/>
      <c r="BU219" s="4"/>
      <c r="BV219" s="4"/>
      <c r="BW219" s="4"/>
      <c r="BX219" s="4"/>
      <c r="BY219" s="4"/>
      <c r="BZ219" s="4"/>
      <c r="CA219" s="4"/>
      <c r="CB219" s="4"/>
      <c r="CC219" s="4"/>
      <c r="CD219" s="4"/>
      <c r="CE219" s="4"/>
      <c r="CF219" s="4"/>
      <c r="CG219" s="4"/>
      <c r="CH219" s="4"/>
      <c r="CI219" s="4"/>
      <c r="CJ219" s="4"/>
      <c r="CK219" s="4"/>
      <c r="CL219" s="4"/>
      <c r="CM219" s="4"/>
      <c r="CN219" s="4"/>
      <c r="CO219" s="4"/>
      <c r="CP219" s="4"/>
      <c r="CQ219" s="4"/>
      <c r="CR219" s="4"/>
      <c r="CS219" s="4"/>
      <c r="CT219" s="4"/>
      <c r="CU219" s="4"/>
      <c r="CV219" s="4"/>
      <c r="CW219" s="4"/>
      <c r="CX219" s="4"/>
      <c r="CY219" s="4"/>
      <c r="CZ219" s="4"/>
      <c r="DA219" s="4"/>
      <c r="DB219" s="4"/>
      <c r="DC219" s="4"/>
      <c r="DD219" s="4"/>
      <c r="DE219" s="4"/>
      <c r="DF219" s="4"/>
      <c r="DG219" s="4"/>
      <c r="DH219" s="4"/>
      <c r="DI219" s="4"/>
      <c r="DJ219" s="4"/>
      <c r="DK219" s="4"/>
      <c r="DL219" s="4"/>
      <c r="DM219" s="4"/>
      <c r="DN219" s="4"/>
      <c r="DO219" s="4"/>
      <c r="DP219" s="4"/>
      <c r="DQ219" s="4"/>
      <c r="DR219" s="4"/>
      <c r="DS219" s="4"/>
      <c r="DT219" s="4"/>
      <c r="DU219" s="4"/>
      <c r="DV219" s="4"/>
      <c r="DW219" s="4"/>
      <c r="DX219" s="4"/>
      <c r="DY219" s="4"/>
      <c r="DZ219" s="4"/>
      <c r="EA219" s="4"/>
      <c r="EB219" s="4"/>
      <c r="EC219" s="4"/>
      <c r="ED219" s="4"/>
      <c r="EE219" s="4"/>
      <c r="EF219" s="4"/>
      <c r="EG219" s="4"/>
      <c r="EH219" s="4"/>
      <c r="EI219" s="4"/>
      <c r="EJ219" s="4"/>
      <c r="EK219" s="4"/>
      <c r="EL219" s="4"/>
      <c r="EM219" s="4"/>
      <c r="EN219" s="4"/>
      <c r="EO219" s="4"/>
      <c r="EP219" s="4"/>
      <c r="EQ219" s="4"/>
      <c r="ER219" s="4"/>
      <c r="ES219" s="4"/>
      <c r="ET219" s="4"/>
      <c r="EU219" s="4"/>
      <c r="EV219" s="4"/>
      <c r="EW219" s="4"/>
      <c r="EX219" s="4"/>
      <c r="EY219" s="4"/>
      <c r="EZ219" s="4"/>
      <c r="FA219" s="4"/>
      <c r="FB219" s="4"/>
      <c r="FC219" s="4"/>
      <c r="FD219" s="4"/>
      <c r="FE219" s="4"/>
      <c r="FF219" s="4"/>
      <c r="FG219" s="4"/>
      <c r="FH219" s="4"/>
      <c r="FI219" s="4"/>
      <c r="FJ219" s="4"/>
      <c r="FK219" s="4"/>
      <c r="FL219" s="4"/>
      <c r="FM219" s="4"/>
      <c r="FN219" s="4"/>
      <c r="FO219" s="4"/>
      <c r="FP219" s="4"/>
      <c r="FQ219" s="4"/>
      <c r="FR219" s="4"/>
      <c r="FS219" s="4"/>
      <c r="FT219" s="4"/>
      <c r="FU219" s="4"/>
      <c r="FV219" s="4"/>
      <c r="FW219" s="4"/>
      <c r="FX219" s="4"/>
      <c r="FY219" s="4"/>
      <c r="FZ219" s="4"/>
      <c r="GA219" s="4"/>
      <c r="GB219" s="4"/>
      <c r="GC219" s="4"/>
      <c r="GD219" s="4"/>
      <c r="GE219" s="4"/>
      <c r="GF219" s="4"/>
      <c r="GG219" s="4"/>
      <c r="GH219" s="4"/>
      <c r="GI219" s="4"/>
      <c r="GJ219" s="4"/>
      <c r="GK219" s="4"/>
      <c r="GL219" s="4"/>
      <c r="GM219" s="4"/>
      <c r="GN219" s="4"/>
      <c r="GO219" s="4"/>
      <c r="GP219" s="4"/>
      <c r="GQ219" s="4"/>
      <c r="GR219" s="4"/>
      <c r="GS219" s="4"/>
      <c r="GT219" s="4"/>
      <c r="GU219" s="4"/>
      <c r="GV219" s="4"/>
      <c r="GW219" s="4"/>
      <c r="GX219" s="4"/>
      <c r="GY219" s="4"/>
      <c r="GZ219" s="4"/>
      <c r="HA219" s="4"/>
      <c r="HB219" s="4"/>
      <c r="HC219" s="4"/>
      <c r="HD219" s="4"/>
      <c r="HE219" s="4"/>
      <c r="HF219" s="4"/>
      <c r="HG219" s="4"/>
      <c r="HH219" s="4"/>
      <c r="HI219" s="4"/>
      <c r="HJ219" s="4"/>
      <c r="HK219" s="4"/>
      <c r="HL219" s="4"/>
      <c r="HM219" s="4"/>
      <c r="HN219" s="4"/>
      <c r="HO219" s="4"/>
      <c r="HP219" s="4"/>
      <c r="HQ219" s="4"/>
      <c r="HR219" s="4"/>
      <c r="HS219" s="4"/>
      <c r="HT219" s="4"/>
      <c r="HU219" s="4"/>
      <c r="HV219" s="4"/>
      <c r="HW219" s="4"/>
      <c r="HX219" s="4"/>
      <c r="HY219" s="4"/>
      <c r="HZ219" s="4"/>
      <c r="IA219" s="4"/>
      <c r="IB219" s="4"/>
      <c r="IC219" s="4"/>
      <c r="ID219" s="4"/>
      <c r="IE219" s="4"/>
      <c r="IF219" s="4"/>
      <c r="IG219" s="4"/>
      <c r="IH219" s="4"/>
    </row>
    <row r="220" spans="1:242" s="41" customFormat="1" ht="15" x14ac:dyDescent="0.2">
      <c r="A220" s="38" t="s">
        <v>451</v>
      </c>
      <c r="B220" s="39" t="s">
        <v>402</v>
      </c>
      <c r="C220" s="30">
        <v>1</v>
      </c>
      <c r="D220" s="27" t="s">
        <v>123</v>
      </c>
      <c r="E220" s="25"/>
      <c r="F220" s="25">
        <f t="shared" si="25"/>
        <v>0</v>
      </c>
      <c r="G220" s="28"/>
      <c r="H220" s="40"/>
      <c r="I220" s="42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  <c r="AN220" s="4"/>
      <c r="AO220" s="4"/>
      <c r="AP220" s="4"/>
      <c r="AQ220" s="4"/>
      <c r="AR220" s="4"/>
      <c r="AS220" s="4"/>
      <c r="AT220" s="4"/>
      <c r="AU220" s="4"/>
      <c r="AV220" s="4"/>
      <c r="AW220" s="4"/>
      <c r="AX220" s="4"/>
      <c r="AY220" s="4"/>
      <c r="AZ220" s="4"/>
      <c r="BA220" s="4"/>
      <c r="BB220" s="4"/>
      <c r="BC220" s="4"/>
      <c r="BD220" s="4"/>
      <c r="BE220" s="4"/>
      <c r="BF220" s="4"/>
      <c r="BG220" s="4"/>
      <c r="BH220" s="4"/>
      <c r="BI220" s="4"/>
      <c r="BJ220" s="4"/>
      <c r="BK220" s="4"/>
      <c r="BL220" s="4"/>
      <c r="BM220" s="4"/>
      <c r="BN220" s="4"/>
      <c r="BO220" s="4"/>
      <c r="BP220" s="4"/>
      <c r="BQ220" s="4"/>
      <c r="BR220" s="4"/>
      <c r="BS220" s="4"/>
      <c r="BT220" s="4"/>
      <c r="BU220" s="4"/>
      <c r="BV220" s="4"/>
      <c r="BW220" s="4"/>
      <c r="BX220" s="4"/>
      <c r="BY220" s="4"/>
      <c r="BZ220" s="4"/>
      <c r="CA220" s="4"/>
      <c r="CB220" s="4"/>
      <c r="CC220" s="4"/>
      <c r="CD220" s="4"/>
      <c r="CE220" s="4"/>
      <c r="CF220" s="4"/>
      <c r="CG220" s="4"/>
      <c r="CH220" s="4"/>
      <c r="CI220" s="4"/>
      <c r="CJ220" s="4"/>
      <c r="CK220" s="4"/>
      <c r="CL220" s="4"/>
      <c r="CM220" s="4"/>
      <c r="CN220" s="4"/>
      <c r="CO220" s="4"/>
      <c r="CP220" s="4"/>
      <c r="CQ220" s="4"/>
      <c r="CR220" s="4"/>
      <c r="CS220" s="4"/>
      <c r="CT220" s="4"/>
      <c r="CU220" s="4"/>
      <c r="CV220" s="4"/>
      <c r="CW220" s="4"/>
      <c r="CX220" s="4"/>
      <c r="CY220" s="4"/>
      <c r="CZ220" s="4"/>
      <c r="DA220" s="4"/>
      <c r="DB220" s="4"/>
      <c r="DC220" s="4"/>
      <c r="DD220" s="4"/>
      <c r="DE220" s="4"/>
      <c r="DF220" s="4"/>
      <c r="DG220" s="4"/>
      <c r="DH220" s="4"/>
      <c r="DI220" s="4"/>
      <c r="DJ220" s="4"/>
      <c r="DK220" s="4"/>
      <c r="DL220" s="4"/>
      <c r="DM220" s="4"/>
      <c r="DN220" s="4"/>
      <c r="DO220" s="4"/>
      <c r="DP220" s="4"/>
      <c r="DQ220" s="4"/>
      <c r="DR220" s="4"/>
      <c r="DS220" s="4"/>
      <c r="DT220" s="4"/>
      <c r="DU220" s="4"/>
      <c r="DV220" s="4"/>
      <c r="DW220" s="4"/>
      <c r="DX220" s="4"/>
      <c r="DY220" s="4"/>
      <c r="DZ220" s="4"/>
      <c r="EA220" s="4"/>
      <c r="EB220" s="4"/>
      <c r="EC220" s="4"/>
      <c r="ED220" s="4"/>
      <c r="EE220" s="4"/>
      <c r="EF220" s="4"/>
      <c r="EG220" s="4"/>
      <c r="EH220" s="4"/>
      <c r="EI220" s="4"/>
      <c r="EJ220" s="4"/>
      <c r="EK220" s="4"/>
      <c r="EL220" s="4"/>
      <c r="EM220" s="4"/>
      <c r="EN220" s="4"/>
      <c r="EO220" s="4"/>
      <c r="EP220" s="4"/>
      <c r="EQ220" s="4"/>
      <c r="ER220" s="4"/>
      <c r="ES220" s="4"/>
      <c r="ET220" s="4"/>
      <c r="EU220" s="4"/>
      <c r="EV220" s="4"/>
      <c r="EW220" s="4"/>
      <c r="EX220" s="4"/>
      <c r="EY220" s="4"/>
      <c r="EZ220" s="4"/>
      <c r="FA220" s="4"/>
      <c r="FB220" s="4"/>
      <c r="FC220" s="4"/>
      <c r="FD220" s="4"/>
      <c r="FE220" s="4"/>
      <c r="FF220" s="4"/>
      <c r="FG220" s="4"/>
      <c r="FH220" s="4"/>
      <c r="FI220" s="4"/>
      <c r="FJ220" s="4"/>
      <c r="FK220" s="4"/>
      <c r="FL220" s="4"/>
      <c r="FM220" s="4"/>
      <c r="FN220" s="4"/>
      <c r="FO220" s="4"/>
      <c r="FP220" s="4"/>
      <c r="FQ220" s="4"/>
      <c r="FR220" s="4"/>
      <c r="FS220" s="4"/>
      <c r="FT220" s="4"/>
      <c r="FU220" s="4"/>
      <c r="FV220" s="4"/>
      <c r="FW220" s="4"/>
      <c r="FX220" s="4"/>
      <c r="FY220" s="4"/>
      <c r="FZ220" s="4"/>
      <c r="GA220" s="4"/>
      <c r="GB220" s="4"/>
      <c r="GC220" s="4"/>
      <c r="GD220" s="4"/>
      <c r="GE220" s="4"/>
      <c r="GF220" s="4"/>
      <c r="GG220" s="4"/>
      <c r="GH220" s="4"/>
      <c r="GI220" s="4"/>
      <c r="GJ220" s="4"/>
      <c r="GK220" s="4"/>
      <c r="GL220" s="4"/>
      <c r="GM220" s="4"/>
      <c r="GN220" s="4"/>
      <c r="GO220" s="4"/>
      <c r="GP220" s="4"/>
      <c r="GQ220" s="4"/>
      <c r="GR220" s="4"/>
      <c r="GS220" s="4"/>
      <c r="GT220" s="4"/>
      <c r="GU220" s="4"/>
      <c r="GV220" s="4"/>
      <c r="GW220" s="4"/>
      <c r="GX220" s="4"/>
      <c r="GY220" s="4"/>
      <c r="GZ220" s="4"/>
      <c r="HA220" s="4"/>
      <c r="HB220" s="4"/>
      <c r="HC220" s="4"/>
      <c r="HD220" s="4"/>
      <c r="HE220" s="4"/>
      <c r="HF220" s="4"/>
      <c r="HG220" s="4"/>
      <c r="HH220" s="4"/>
      <c r="HI220" s="4"/>
      <c r="HJ220" s="4"/>
      <c r="HK220" s="4"/>
      <c r="HL220" s="4"/>
      <c r="HM220" s="4"/>
      <c r="HN220" s="4"/>
      <c r="HO220" s="4"/>
      <c r="HP220" s="4"/>
      <c r="HQ220" s="4"/>
      <c r="HR220" s="4"/>
      <c r="HS220" s="4"/>
      <c r="HT220" s="4"/>
      <c r="HU220" s="4"/>
      <c r="HV220" s="4"/>
      <c r="HW220" s="4"/>
      <c r="HX220" s="4"/>
      <c r="HY220" s="4"/>
      <c r="HZ220" s="4"/>
      <c r="IA220" s="4"/>
      <c r="IB220" s="4"/>
      <c r="IC220" s="4"/>
      <c r="ID220" s="4"/>
      <c r="IE220" s="4"/>
      <c r="IF220" s="4"/>
      <c r="IG220" s="4"/>
      <c r="IH220" s="4"/>
    </row>
    <row r="221" spans="1:242" s="41" customFormat="1" ht="57" x14ac:dyDescent="0.2">
      <c r="A221" s="38" t="s">
        <v>452</v>
      </c>
      <c r="B221" s="39" t="s">
        <v>403</v>
      </c>
      <c r="C221" s="253">
        <v>3</v>
      </c>
      <c r="D221" s="254" t="s">
        <v>17</v>
      </c>
      <c r="E221" s="255"/>
      <c r="F221" s="255">
        <f t="shared" si="25"/>
        <v>0</v>
      </c>
      <c r="G221" s="28"/>
      <c r="H221" s="40"/>
      <c r="I221" s="42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/>
      <c r="AM221" s="4"/>
      <c r="AN221" s="4"/>
      <c r="AO221" s="4"/>
      <c r="AP221" s="4"/>
      <c r="AQ221" s="4"/>
      <c r="AR221" s="4"/>
      <c r="AS221" s="4"/>
      <c r="AT221" s="4"/>
      <c r="AU221" s="4"/>
      <c r="AV221" s="4"/>
      <c r="AW221" s="4"/>
      <c r="AX221" s="4"/>
      <c r="AY221" s="4"/>
      <c r="AZ221" s="4"/>
      <c r="BA221" s="4"/>
      <c r="BB221" s="4"/>
      <c r="BC221" s="4"/>
      <c r="BD221" s="4"/>
      <c r="BE221" s="4"/>
      <c r="BF221" s="4"/>
      <c r="BG221" s="4"/>
      <c r="BH221" s="4"/>
      <c r="BI221" s="4"/>
      <c r="BJ221" s="4"/>
      <c r="BK221" s="4"/>
      <c r="BL221" s="4"/>
      <c r="BM221" s="4"/>
      <c r="BN221" s="4"/>
      <c r="BO221" s="4"/>
      <c r="BP221" s="4"/>
      <c r="BQ221" s="4"/>
      <c r="BR221" s="4"/>
      <c r="BS221" s="4"/>
      <c r="BT221" s="4"/>
      <c r="BU221" s="4"/>
      <c r="BV221" s="4"/>
      <c r="BW221" s="4"/>
      <c r="BX221" s="4"/>
      <c r="BY221" s="4"/>
      <c r="BZ221" s="4"/>
      <c r="CA221" s="4"/>
      <c r="CB221" s="4"/>
      <c r="CC221" s="4"/>
      <c r="CD221" s="4"/>
      <c r="CE221" s="4"/>
      <c r="CF221" s="4"/>
      <c r="CG221" s="4"/>
      <c r="CH221" s="4"/>
      <c r="CI221" s="4"/>
      <c r="CJ221" s="4"/>
      <c r="CK221" s="4"/>
      <c r="CL221" s="4"/>
      <c r="CM221" s="4"/>
      <c r="CN221" s="4"/>
      <c r="CO221" s="4"/>
      <c r="CP221" s="4"/>
      <c r="CQ221" s="4"/>
      <c r="CR221" s="4"/>
      <c r="CS221" s="4"/>
      <c r="CT221" s="4"/>
      <c r="CU221" s="4"/>
      <c r="CV221" s="4"/>
      <c r="CW221" s="4"/>
      <c r="CX221" s="4"/>
      <c r="CY221" s="4"/>
      <c r="CZ221" s="4"/>
      <c r="DA221" s="4"/>
      <c r="DB221" s="4"/>
      <c r="DC221" s="4"/>
      <c r="DD221" s="4"/>
      <c r="DE221" s="4"/>
      <c r="DF221" s="4"/>
      <c r="DG221" s="4"/>
      <c r="DH221" s="4"/>
      <c r="DI221" s="4"/>
      <c r="DJ221" s="4"/>
      <c r="DK221" s="4"/>
      <c r="DL221" s="4"/>
      <c r="DM221" s="4"/>
      <c r="DN221" s="4"/>
      <c r="DO221" s="4"/>
      <c r="DP221" s="4"/>
      <c r="DQ221" s="4"/>
      <c r="DR221" s="4"/>
      <c r="DS221" s="4"/>
      <c r="DT221" s="4"/>
      <c r="DU221" s="4"/>
      <c r="DV221" s="4"/>
      <c r="DW221" s="4"/>
      <c r="DX221" s="4"/>
      <c r="DY221" s="4"/>
      <c r="DZ221" s="4"/>
      <c r="EA221" s="4"/>
      <c r="EB221" s="4"/>
      <c r="EC221" s="4"/>
      <c r="ED221" s="4"/>
      <c r="EE221" s="4"/>
      <c r="EF221" s="4"/>
      <c r="EG221" s="4"/>
      <c r="EH221" s="4"/>
      <c r="EI221" s="4"/>
      <c r="EJ221" s="4"/>
      <c r="EK221" s="4"/>
      <c r="EL221" s="4"/>
      <c r="EM221" s="4"/>
      <c r="EN221" s="4"/>
      <c r="EO221" s="4"/>
      <c r="EP221" s="4"/>
      <c r="EQ221" s="4"/>
      <c r="ER221" s="4"/>
      <c r="ES221" s="4"/>
      <c r="ET221" s="4"/>
      <c r="EU221" s="4"/>
      <c r="EV221" s="4"/>
      <c r="EW221" s="4"/>
      <c r="EX221" s="4"/>
      <c r="EY221" s="4"/>
      <c r="EZ221" s="4"/>
      <c r="FA221" s="4"/>
      <c r="FB221" s="4"/>
      <c r="FC221" s="4"/>
      <c r="FD221" s="4"/>
      <c r="FE221" s="4"/>
      <c r="FF221" s="4"/>
      <c r="FG221" s="4"/>
      <c r="FH221" s="4"/>
      <c r="FI221" s="4"/>
      <c r="FJ221" s="4"/>
      <c r="FK221" s="4"/>
      <c r="FL221" s="4"/>
      <c r="FM221" s="4"/>
      <c r="FN221" s="4"/>
      <c r="FO221" s="4"/>
      <c r="FP221" s="4"/>
      <c r="FQ221" s="4"/>
      <c r="FR221" s="4"/>
      <c r="FS221" s="4"/>
      <c r="FT221" s="4"/>
      <c r="FU221" s="4"/>
      <c r="FV221" s="4"/>
      <c r="FW221" s="4"/>
      <c r="FX221" s="4"/>
      <c r="FY221" s="4"/>
      <c r="FZ221" s="4"/>
      <c r="GA221" s="4"/>
      <c r="GB221" s="4"/>
      <c r="GC221" s="4"/>
      <c r="GD221" s="4"/>
      <c r="GE221" s="4"/>
      <c r="GF221" s="4"/>
      <c r="GG221" s="4"/>
      <c r="GH221" s="4"/>
      <c r="GI221" s="4"/>
      <c r="GJ221" s="4"/>
      <c r="GK221" s="4"/>
      <c r="GL221" s="4"/>
      <c r="GM221" s="4"/>
      <c r="GN221" s="4"/>
      <c r="GO221" s="4"/>
      <c r="GP221" s="4"/>
      <c r="GQ221" s="4"/>
      <c r="GR221" s="4"/>
      <c r="GS221" s="4"/>
      <c r="GT221" s="4"/>
      <c r="GU221" s="4"/>
      <c r="GV221" s="4"/>
      <c r="GW221" s="4"/>
      <c r="GX221" s="4"/>
      <c r="GY221" s="4"/>
      <c r="GZ221" s="4"/>
      <c r="HA221" s="4"/>
      <c r="HB221" s="4"/>
      <c r="HC221" s="4"/>
      <c r="HD221" s="4"/>
      <c r="HE221" s="4"/>
      <c r="HF221" s="4"/>
      <c r="HG221" s="4"/>
      <c r="HH221" s="4"/>
      <c r="HI221" s="4"/>
      <c r="HJ221" s="4"/>
      <c r="HK221" s="4"/>
      <c r="HL221" s="4"/>
      <c r="HM221" s="4"/>
      <c r="HN221" s="4"/>
      <c r="HO221" s="4"/>
      <c r="HP221" s="4"/>
      <c r="HQ221" s="4"/>
      <c r="HR221" s="4"/>
      <c r="HS221" s="4"/>
      <c r="HT221" s="4"/>
      <c r="HU221" s="4"/>
      <c r="HV221" s="4"/>
      <c r="HW221" s="4"/>
      <c r="HX221" s="4"/>
      <c r="HY221" s="4"/>
      <c r="HZ221" s="4"/>
      <c r="IA221" s="4"/>
      <c r="IB221" s="4"/>
      <c r="IC221" s="4"/>
      <c r="ID221" s="4"/>
      <c r="IE221" s="4"/>
      <c r="IF221" s="4"/>
      <c r="IG221" s="4"/>
      <c r="IH221" s="4"/>
    </row>
    <row r="222" spans="1:242" s="41" customFormat="1" ht="15" x14ac:dyDescent="0.2">
      <c r="A222" s="38" t="s">
        <v>453</v>
      </c>
      <c r="B222" s="39" t="s">
        <v>404</v>
      </c>
      <c r="C222" s="30">
        <v>3</v>
      </c>
      <c r="D222" s="27" t="s">
        <v>17</v>
      </c>
      <c r="E222" s="25"/>
      <c r="F222" s="25">
        <f t="shared" si="25"/>
        <v>0</v>
      </c>
      <c r="G222" s="28"/>
      <c r="H222" s="40"/>
      <c r="I222" s="42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  <c r="AM222" s="4"/>
      <c r="AN222" s="4"/>
      <c r="AO222" s="4"/>
      <c r="AP222" s="4"/>
      <c r="AQ222" s="4"/>
      <c r="AR222" s="4"/>
      <c r="AS222" s="4"/>
      <c r="AT222" s="4"/>
      <c r="AU222" s="4"/>
      <c r="AV222" s="4"/>
      <c r="AW222" s="4"/>
      <c r="AX222" s="4"/>
      <c r="AY222" s="4"/>
      <c r="AZ222" s="4"/>
      <c r="BA222" s="4"/>
      <c r="BB222" s="4"/>
      <c r="BC222" s="4"/>
      <c r="BD222" s="4"/>
      <c r="BE222" s="4"/>
      <c r="BF222" s="4"/>
      <c r="BG222" s="4"/>
      <c r="BH222" s="4"/>
      <c r="BI222" s="4"/>
      <c r="BJ222" s="4"/>
      <c r="BK222" s="4"/>
      <c r="BL222" s="4"/>
      <c r="BM222" s="4"/>
      <c r="BN222" s="4"/>
      <c r="BO222" s="4"/>
      <c r="BP222" s="4"/>
      <c r="BQ222" s="4"/>
      <c r="BR222" s="4"/>
      <c r="BS222" s="4"/>
      <c r="BT222" s="4"/>
      <c r="BU222" s="4"/>
      <c r="BV222" s="4"/>
      <c r="BW222" s="4"/>
      <c r="BX222" s="4"/>
      <c r="BY222" s="4"/>
      <c r="BZ222" s="4"/>
      <c r="CA222" s="4"/>
      <c r="CB222" s="4"/>
      <c r="CC222" s="4"/>
      <c r="CD222" s="4"/>
      <c r="CE222" s="4"/>
      <c r="CF222" s="4"/>
      <c r="CG222" s="4"/>
      <c r="CH222" s="4"/>
      <c r="CI222" s="4"/>
      <c r="CJ222" s="4"/>
      <c r="CK222" s="4"/>
      <c r="CL222" s="4"/>
      <c r="CM222" s="4"/>
      <c r="CN222" s="4"/>
      <c r="CO222" s="4"/>
      <c r="CP222" s="4"/>
      <c r="CQ222" s="4"/>
      <c r="CR222" s="4"/>
      <c r="CS222" s="4"/>
      <c r="CT222" s="4"/>
      <c r="CU222" s="4"/>
      <c r="CV222" s="4"/>
      <c r="CW222" s="4"/>
      <c r="CX222" s="4"/>
      <c r="CY222" s="4"/>
      <c r="CZ222" s="4"/>
      <c r="DA222" s="4"/>
      <c r="DB222" s="4"/>
      <c r="DC222" s="4"/>
      <c r="DD222" s="4"/>
      <c r="DE222" s="4"/>
      <c r="DF222" s="4"/>
      <c r="DG222" s="4"/>
      <c r="DH222" s="4"/>
      <c r="DI222" s="4"/>
      <c r="DJ222" s="4"/>
      <c r="DK222" s="4"/>
      <c r="DL222" s="4"/>
      <c r="DM222" s="4"/>
      <c r="DN222" s="4"/>
      <c r="DO222" s="4"/>
      <c r="DP222" s="4"/>
      <c r="DQ222" s="4"/>
      <c r="DR222" s="4"/>
      <c r="DS222" s="4"/>
      <c r="DT222" s="4"/>
      <c r="DU222" s="4"/>
      <c r="DV222" s="4"/>
      <c r="DW222" s="4"/>
      <c r="DX222" s="4"/>
      <c r="DY222" s="4"/>
      <c r="DZ222" s="4"/>
      <c r="EA222" s="4"/>
      <c r="EB222" s="4"/>
      <c r="EC222" s="4"/>
      <c r="ED222" s="4"/>
      <c r="EE222" s="4"/>
      <c r="EF222" s="4"/>
      <c r="EG222" s="4"/>
      <c r="EH222" s="4"/>
      <c r="EI222" s="4"/>
      <c r="EJ222" s="4"/>
      <c r="EK222" s="4"/>
      <c r="EL222" s="4"/>
      <c r="EM222" s="4"/>
      <c r="EN222" s="4"/>
      <c r="EO222" s="4"/>
      <c r="EP222" s="4"/>
      <c r="EQ222" s="4"/>
      <c r="ER222" s="4"/>
      <c r="ES222" s="4"/>
      <c r="ET222" s="4"/>
      <c r="EU222" s="4"/>
      <c r="EV222" s="4"/>
      <c r="EW222" s="4"/>
      <c r="EX222" s="4"/>
      <c r="EY222" s="4"/>
      <c r="EZ222" s="4"/>
      <c r="FA222" s="4"/>
      <c r="FB222" s="4"/>
      <c r="FC222" s="4"/>
      <c r="FD222" s="4"/>
      <c r="FE222" s="4"/>
      <c r="FF222" s="4"/>
      <c r="FG222" s="4"/>
      <c r="FH222" s="4"/>
      <c r="FI222" s="4"/>
      <c r="FJ222" s="4"/>
      <c r="FK222" s="4"/>
      <c r="FL222" s="4"/>
      <c r="FM222" s="4"/>
      <c r="FN222" s="4"/>
      <c r="FO222" s="4"/>
      <c r="FP222" s="4"/>
      <c r="FQ222" s="4"/>
      <c r="FR222" s="4"/>
      <c r="FS222" s="4"/>
      <c r="FT222" s="4"/>
      <c r="FU222" s="4"/>
      <c r="FV222" s="4"/>
      <c r="FW222" s="4"/>
      <c r="FX222" s="4"/>
      <c r="FY222" s="4"/>
      <c r="FZ222" s="4"/>
      <c r="GA222" s="4"/>
      <c r="GB222" s="4"/>
      <c r="GC222" s="4"/>
      <c r="GD222" s="4"/>
      <c r="GE222" s="4"/>
      <c r="GF222" s="4"/>
      <c r="GG222" s="4"/>
      <c r="GH222" s="4"/>
      <c r="GI222" s="4"/>
      <c r="GJ222" s="4"/>
      <c r="GK222" s="4"/>
      <c r="GL222" s="4"/>
      <c r="GM222" s="4"/>
      <c r="GN222" s="4"/>
      <c r="GO222" s="4"/>
      <c r="GP222" s="4"/>
      <c r="GQ222" s="4"/>
      <c r="GR222" s="4"/>
      <c r="GS222" s="4"/>
      <c r="GT222" s="4"/>
      <c r="GU222" s="4"/>
      <c r="GV222" s="4"/>
      <c r="GW222" s="4"/>
      <c r="GX222" s="4"/>
      <c r="GY222" s="4"/>
      <c r="GZ222" s="4"/>
      <c r="HA222" s="4"/>
      <c r="HB222" s="4"/>
      <c r="HC222" s="4"/>
      <c r="HD222" s="4"/>
      <c r="HE222" s="4"/>
      <c r="HF222" s="4"/>
      <c r="HG222" s="4"/>
      <c r="HH222" s="4"/>
      <c r="HI222" s="4"/>
      <c r="HJ222" s="4"/>
      <c r="HK222" s="4"/>
      <c r="HL222" s="4"/>
      <c r="HM222" s="4"/>
      <c r="HN222" s="4"/>
      <c r="HO222" s="4"/>
      <c r="HP222" s="4"/>
      <c r="HQ222" s="4"/>
      <c r="HR222" s="4"/>
      <c r="HS222" s="4"/>
      <c r="HT222" s="4"/>
      <c r="HU222" s="4"/>
      <c r="HV222" s="4"/>
      <c r="HW222" s="4"/>
      <c r="HX222" s="4"/>
      <c r="HY222" s="4"/>
      <c r="HZ222" s="4"/>
      <c r="IA222" s="4"/>
      <c r="IB222" s="4"/>
      <c r="IC222" s="4"/>
      <c r="ID222" s="4"/>
      <c r="IE222" s="4"/>
      <c r="IF222" s="4"/>
      <c r="IG222" s="4"/>
      <c r="IH222" s="4"/>
    </row>
    <row r="223" spans="1:242" s="41" customFormat="1" ht="15" x14ac:dyDescent="0.2">
      <c r="A223" s="38" t="s">
        <v>454</v>
      </c>
      <c r="B223" s="39" t="s">
        <v>390</v>
      </c>
      <c r="C223" s="30">
        <v>3</v>
      </c>
      <c r="D223" s="27" t="s">
        <v>17</v>
      </c>
      <c r="E223" s="25"/>
      <c r="F223" s="25">
        <f t="shared" si="25"/>
        <v>0</v>
      </c>
      <c r="G223" s="28"/>
      <c r="H223" s="40"/>
      <c r="I223" s="42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/>
      <c r="AM223" s="4"/>
      <c r="AN223" s="4"/>
      <c r="AO223" s="4"/>
      <c r="AP223" s="4"/>
      <c r="AQ223" s="4"/>
      <c r="AR223" s="4"/>
      <c r="AS223" s="4"/>
      <c r="AT223" s="4"/>
      <c r="AU223" s="4"/>
      <c r="AV223" s="4"/>
      <c r="AW223" s="4"/>
      <c r="AX223" s="4"/>
      <c r="AY223" s="4"/>
      <c r="AZ223" s="4"/>
      <c r="BA223" s="4"/>
      <c r="BB223" s="4"/>
      <c r="BC223" s="4"/>
      <c r="BD223" s="4"/>
      <c r="BE223" s="4"/>
      <c r="BF223" s="4"/>
      <c r="BG223" s="4"/>
      <c r="BH223" s="4"/>
      <c r="BI223" s="4"/>
      <c r="BJ223" s="4"/>
      <c r="BK223" s="4"/>
      <c r="BL223" s="4"/>
      <c r="BM223" s="4"/>
      <c r="BN223" s="4"/>
      <c r="BO223" s="4"/>
      <c r="BP223" s="4"/>
      <c r="BQ223" s="4"/>
      <c r="BR223" s="4"/>
      <c r="BS223" s="4"/>
      <c r="BT223" s="4"/>
      <c r="BU223" s="4"/>
      <c r="BV223" s="4"/>
      <c r="BW223" s="4"/>
      <c r="BX223" s="4"/>
      <c r="BY223" s="4"/>
      <c r="BZ223" s="4"/>
      <c r="CA223" s="4"/>
      <c r="CB223" s="4"/>
      <c r="CC223" s="4"/>
      <c r="CD223" s="4"/>
      <c r="CE223" s="4"/>
      <c r="CF223" s="4"/>
      <c r="CG223" s="4"/>
      <c r="CH223" s="4"/>
      <c r="CI223" s="4"/>
      <c r="CJ223" s="4"/>
      <c r="CK223" s="4"/>
      <c r="CL223" s="4"/>
      <c r="CM223" s="4"/>
      <c r="CN223" s="4"/>
      <c r="CO223" s="4"/>
      <c r="CP223" s="4"/>
      <c r="CQ223" s="4"/>
      <c r="CR223" s="4"/>
      <c r="CS223" s="4"/>
      <c r="CT223" s="4"/>
      <c r="CU223" s="4"/>
      <c r="CV223" s="4"/>
      <c r="CW223" s="4"/>
      <c r="CX223" s="4"/>
      <c r="CY223" s="4"/>
      <c r="CZ223" s="4"/>
      <c r="DA223" s="4"/>
      <c r="DB223" s="4"/>
      <c r="DC223" s="4"/>
      <c r="DD223" s="4"/>
      <c r="DE223" s="4"/>
      <c r="DF223" s="4"/>
      <c r="DG223" s="4"/>
      <c r="DH223" s="4"/>
      <c r="DI223" s="4"/>
      <c r="DJ223" s="4"/>
      <c r="DK223" s="4"/>
      <c r="DL223" s="4"/>
      <c r="DM223" s="4"/>
      <c r="DN223" s="4"/>
      <c r="DO223" s="4"/>
      <c r="DP223" s="4"/>
      <c r="DQ223" s="4"/>
      <c r="DR223" s="4"/>
      <c r="DS223" s="4"/>
      <c r="DT223" s="4"/>
      <c r="DU223" s="4"/>
      <c r="DV223" s="4"/>
      <c r="DW223" s="4"/>
      <c r="DX223" s="4"/>
      <c r="DY223" s="4"/>
      <c r="DZ223" s="4"/>
      <c r="EA223" s="4"/>
      <c r="EB223" s="4"/>
      <c r="EC223" s="4"/>
      <c r="ED223" s="4"/>
      <c r="EE223" s="4"/>
      <c r="EF223" s="4"/>
      <c r="EG223" s="4"/>
      <c r="EH223" s="4"/>
      <c r="EI223" s="4"/>
      <c r="EJ223" s="4"/>
      <c r="EK223" s="4"/>
      <c r="EL223" s="4"/>
      <c r="EM223" s="4"/>
      <c r="EN223" s="4"/>
      <c r="EO223" s="4"/>
      <c r="EP223" s="4"/>
      <c r="EQ223" s="4"/>
      <c r="ER223" s="4"/>
      <c r="ES223" s="4"/>
      <c r="ET223" s="4"/>
      <c r="EU223" s="4"/>
      <c r="EV223" s="4"/>
      <c r="EW223" s="4"/>
      <c r="EX223" s="4"/>
      <c r="EY223" s="4"/>
      <c r="EZ223" s="4"/>
      <c r="FA223" s="4"/>
      <c r="FB223" s="4"/>
      <c r="FC223" s="4"/>
      <c r="FD223" s="4"/>
      <c r="FE223" s="4"/>
      <c r="FF223" s="4"/>
      <c r="FG223" s="4"/>
      <c r="FH223" s="4"/>
      <c r="FI223" s="4"/>
      <c r="FJ223" s="4"/>
      <c r="FK223" s="4"/>
      <c r="FL223" s="4"/>
      <c r="FM223" s="4"/>
      <c r="FN223" s="4"/>
      <c r="FO223" s="4"/>
      <c r="FP223" s="4"/>
      <c r="FQ223" s="4"/>
      <c r="FR223" s="4"/>
      <c r="FS223" s="4"/>
      <c r="FT223" s="4"/>
      <c r="FU223" s="4"/>
      <c r="FV223" s="4"/>
      <c r="FW223" s="4"/>
      <c r="FX223" s="4"/>
      <c r="FY223" s="4"/>
      <c r="FZ223" s="4"/>
      <c r="GA223" s="4"/>
      <c r="GB223" s="4"/>
      <c r="GC223" s="4"/>
      <c r="GD223" s="4"/>
      <c r="GE223" s="4"/>
      <c r="GF223" s="4"/>
      <c r="GG223" s="4"/>
      <c r="GH223" s="4"/>
      <c r="GI223" s="4"/>
      <c r="GJ223" s="4"/>
      <c r="GK223" s="4"/>
      <c r="GL223" s="4"/>
      <c r="GM223" s="4"/>
      <c r="GN223" s="4"/>
      <c r="GO223" s="4"/>
      <c r="GP223" s="4"/>
      <c r="GQ223" s="4"/>
      <c r="GR223" s="4"/>
      <c r="GS223" s="4"/>
      <c r="GT223" s="4"/>
      <c r="GU223" s="4"/>
      <c r="GV223" s="4"/>
      <c r="GW223" s="4"/>
      <c r="GX223" s="4"/>
      <c r="GY223" s="4"/>
      <c r="GZ223" s="4"/>
      <c r="HA223" s="4"/>
      <c r="HB223" s="4"/>
      <c r="HC223" s="4"/>
      <c r="HD223" s="4"/>
      <c r="HE223" s="4"/>
      <c r="HF223" s="4"/>
      <c r="HG223" s="4"/>
      <c r="HH223" s="4"/>
      <c r="HI223" s="4"/>
      <c r="HJ223" s="4"/>
      <c r="HK223" s="4"/>
      <c r="HL223" s="4"/>
      <c r="HM223" s="4"/>
      <c r="HN223" s="4"/>
      <c r="HO223" s="4"/>
      <c r="HP223" s="4"/>
      <c r="HQ223" s="4"/>
      <c r="HR223" s="4"/>
      <c r="HS223" s="4"/>
      <c r="HT223" s="4"/>
      <c r="HU223" s="4"/>
      <c r="HV223" s="4"/>
      <c r="HW223" s="4"/>
      <c r="HX223" s="4"/>
      <c r="HY223" s="4"/>
      <c r="HZ223" s="4"/>
      <c r="IA223" s="4"/>
      <c r="IB223" s="4"/>
      <c r="IC223" s="4"/>
      <c r="ID223" s="4"/>
      <c r="IE223" s="4"/>
      <c r="IF223" s="4"/>
      <c r="IG223" s="4"/>
      <c r="IH223" s="4"/>
    </row>
    <row r="224" spans="1:242" s="41" customFormat="1" ht="15" x14ac:dyDescent="0.2">
      <c r="A224" s="38" t="s">
        <v>455</v>
      </c>
      <c r="B224" s="39" t="s">
        <v>405</v>
      </c>
      <c r="C224" s="30">
        <v>3</v>
      </c>
      <c r="D224" s="27" t="s">
        <v>17</v>
      </c>
      <c r="E224" s="25"/>
      <c r="F224" s="25">
        <f t="shared" si="25"/>
        <v>0</v>
      </c>
      <c r="G224" s="28"/>
      <c r="H224" s="40"/>
      <c r="I224" s="42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  <c r="AN224" s="4"/>
      <c r="AO224" s="4"/>
      <c r="AP224" s="4"/>
      <c r="AQ224" s="4"/>
      <c r="AR224" s="4"/>
      <c r="AS224" s="4"/>
      <c r="AT224" s="4"/>
      <c r="AU224" s="4"/>
      <c r="AV224" s="4"/>
      <c r="AW224" s="4"/>
      <c r="AX224" s="4"/>
      <c r="AY224" s="4"/>
      <c r="AZ224" s="4"/>
      <c r="BA224" s="4"/>
      <c r="BB224" s="4"/>
      <c r="BC224" s="4"/>
      <c r="BD224" s="4"/>
      <c r="BE224" s="4"/>
      <c r="BF224" s="4"/>
      <c r="BG224" s="4"/>
      <c r="BH224" s="4"/>
      <c r="BI224" s="4"/>
      <c r="BJ224" s="4"/>
      <c r="BK224" s="4"/>
      <c r="BL224" s="4"/>
      <c r="BM224" s="4"/>
      <c r="BN224" s="4"/>
      <c r="BO224" s="4"/>
      <c r="BP224" s="4"/>
      <c r="BQ224" s="4"/>
      <c r="BR224" s="4"/>
      <c r="BS224" s="4"/>
      <c r="BT224" s="4"/>
      <c r="BU224" s="4"/>
      <c r="BV224" s="4"/>
      <c r="BW224" s="4"/>
      <c r="BX224" s="4"/>
      <c r="BY224" s="4"/>
      <c r="BZ224" s="4"/>
      <c r="CA224" s="4"/>
      <c r="CB224" s="4"/>
      <c r="CC224" s="4"/>
      <c r="CD224" s="4"/>
      <c r="CE224" s="4"/>
      <c r="CF224" s="4"/>
      <c r="CG224" s="4"/>
      <c r="CH224" s="4"/>
      <c r="CI224" s="4"/>
      <c r="CJ224" s="4"/>
      <c r="CK224" s="4"/>
      <c r="CL224" s="4"/>
      <c r="CM224" s="4"/>
      <c r="CN224" s="4"/>
      <c r="CO224" s="4"/>
      <c r="CP224" s="4"/>
      <c r="CQ224" s="4"/>
      <c r="CR224" s="4"/>
      <c r="CS224" s="4"/>
      <c r="CT224" s="4"/>
      <c r="CU224" s="4"/>
      <c r="CV224" s="4"/>
      <c r="CW224" s="4"/>
      <c r="CX224" s="4"/>
      <c r="CY224" s="4"/>
      <c r="CZ224" s="4"/>
      <c r="DA224" s="4"/>
      <c r="DB224" s="4"/>
      <c r="DC224" s="4"/>
      <c r="DD224" s="4"/>
      <c r="DE224" s="4"/>
      <c r="DF224" s="4"/>
      <c r="DG224" s="4"/>
      <c r="DH224" s="4"/>
      <c r="DI224" s="4"/>
      <c r="DJ224" s="4"/>
      <c r="DK224" s="4"/>
      <c r="DL224" s="4"/>
      <c r="DM224" s="4"/>
      <c r="DN224" s="4"/>
      <c r="DO224" s="4"/>
      <c r="DP224" s="4"/>
      <c r="DQ224" s="4"/>
      <c r="DR224" s="4"/>
      <c r="DS224" s="4"/>
      <c r="DT224" s="4"/>
      <c r="DU224" s="4"/>
      <c r="DV224" s="4"/>
      <c r="DW224" s="4"/>
      <c r="DX224" s="4"/>
      <c r="DY224" s="4"/>
      <c r="DZ224" s="4"/>
      <c r="EA224" s="4"/>
      <c r="EB224" s="4"/>
      <c r="EC224" s="4"/>
      <c r="ED224" s="4"/>
      <c r="EE224" s="4"/>
      <c r="EF224" s="4"/>
      <c r="EG224" s="4"/>
      <c r="EH224" s="4"/>
      <c r="EI224" s="4"/>
      <c r="EJ224" s="4"/>
      <c r="EK224" s="4"/>
      <c r="EL224" s="4"/>
      <c r="EM224" s="4"/>
      <c r="EN224" s="4"/>
      <c r="EO224" s="4"/>
      <c r="EP224" s="4"/>
      <c r="EQ224" s="4"/>
      <c r="ER224" s="4"/>
      <c r="ES224" s="4"/>
      <c r="ET224" s="4"/>
      <c r="EU224" s="4"/>
      <c r="EV224" s="4"/>
      <c r="EW224" s="4"/>
      <c r="EX224" s="4"/>
      <c r="EY224" s="4"/>
      <c r="EZ224" s="4"/>
      <c r="FA224" s="4"/>
      <c r="FB224" s="4"/>
      <c r="FC224" s="4"/>
      <c r="FD224" s="4"/>
      <c r="FE224" s="4"/>
      <c r="FF224" s="4"/>
      <c r="FG224" s="4"/>
      <c r="FH224" s="4"/>
      <c r="FI224" s="4"/>
      <c r="FJ224" s="4"/>
      <c r="FK224" s="4"/>
      <c r="FL224" s="4"/>
      <c r="FM224" s="4"/>
      <c r="FN224" s="4"/>
      <c r="FO224" s="4"/>
      <c r="FP224" s="4"/>
      <c r="FQ224" s="4"/>
      <c r="FR224" s="4"/>
      <c r="FS224" s="4"/>
      <c r="FT224" s="4"/>
      <c r="FU224" s="4"/>
      <c r="FV224" s="4"/>
      <c r="FW224" s="4"/>
      <c r="FX224" s="4"/>
      <c r="FY224" s="4"/>
      <c r="FZ224" s="4"/>
      <c r="GA224" s="4"/>
      <c r="GB224" s="4"/>
      <c r="GC224" s="4"/>
      <c r="GD224" s="4"/>
      <c r="GE224" s="4"/>
      <c r="GF224" s="4"/>
      <c r="GG224" s="4"/>
      <c r="GH224" s="4"/>
      <c r="GI224" s="4"/>
      <c r="GJ224" s="4"/>
      <c r="GK224" s="4"/>
      <c r="GL224" s="4"/>
      <c r="GM224" s="4"/>
      <c r="GN224" s="4"/>
      <c r="GO224" s="4"/>
      <c r="GP224" s="4"/>
      <c r="GQ224" s="4"/>
      <c r="GR224" s="4"/>
      <c r="GS224" s="4"/>
      <c r="GT224" s="4"/>
      <c r="GU224" s="4"/>
      <c r="GV224" s="4"/>
      <c r="GW224" s="4"/>
      <c r="GX224" s="4"/>
      <c r="GY224" s="4"/>
      <c r="GZ224" s="4"/>
      <c r="HA224" s="4"/>
      <c r="HB224" s="4"/>
      <c r="HC224" s="4"/>
      <c r="HD224" s="4"/>
      <c r="HE224" s="4"/>
      <c r="HF224" s="4"/>
      <c r="HG224" s="4"/>
      <c r="HH224" s="4"/>
      <c r="HI224" s="4"/>
      <c r="HJ224" s="4"/>
      <c r="HK224" s="4"/>
      <c r="HL224" s="4"/>
      <c r="HM224" s="4"/>
      <c r="HN224" s="4"/>
      <c r="HO224" s="4"/>
      <c r="HP224" s="4"/>
      <c r="HQ224" s="4"/>
      <c r="HR224" s="4"/>
      <c r="HS224" s="4"/>
      <c r="HT224" s="4"/>
      <c r="HU224" s="4"/>
      <c r="HV224" s="4"/>
      <c r="HW224" s="4"/>
      <c r="HX224" s="4"/>
      <c r="HY224" s="4"/>
      <c r="HZ224" s="4"/>
      <c r="IA224" s="4"/>
      <c r="IB224" s="4"/>
      <c r="IC224" s="4"/>
      <c r="ID224" s="4"/>
      <c r="IE224" s="4"/>
      <c r="IF224" s="4"/>
      <c r="IG224" s="4"/>
      <c r="IH224" s="4"/>
    </row>
    <row r="225" spans="1:242" s="41" customFormat="1" ht="15" x14ac:dyDescent="0.2">
      <c r="A225" s="280" t="s">
        <v>456</v>
      </c>
      <c r="B225" s="281" t="s">
        <v>392</v>
      </c>
      <c r="C225" s="282">
        <v>6</v>
      </c>
      <c r="D225" s="283" t="s">
        <v>17</v>
      </c>
      <c r="E225" s="284"/>
      <c r="F225" s="284">
        <f t="shared" si="25"/>
        <v>0</v>
      </c>
      <c r="G225" s="28"/>
      <c r="H225" s="40"/>
      <c r="I225" s="42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4"/>
      <c r="AP225" s="4"/>
      <c r="AQ225" s="4"/>
      <c r="AR225" s="4"/>
      <c r="AS225" s="4"/>
      <c r="AT225" s="4"/>
      <c r="AU225" s="4"/>
      <c r="AV225" s="4"/>
      <c r="AW225" s="4"/>
      <c r="AX225" s="4"/>
      <c r="AY225" s="4"/>
      <c r="AZ225" s="4"/>
      <c r="BA225" s="4"/>
      <c r="BB225" s="4"/>
      <c r="BC225" s="4"/>
      <c r="BD225" s="4"/>
      <c r="BE225" s="4"/>
      <c r="BF225" s="4"/>
      <c r="BG225" s="4"/>
      <c r="BH225" s="4"/>
      <c r="BI225" s="4"/>
      <c r="BJ225" s="4"/>
      <c r="BK225" s="4"/>
      <c r="BL225" s="4"/>
      <c r="BM225" s="4"/>
      <c r="BN225" s="4"/>
      <c r="BO225" s="4"/>
      <c r="BP225" s="4"/>
      <c r="BQ225" s="4"/>
      <c r="BR225" s="4"/>
      <c r="BS225" s="4"/>
      <c r="BT225" s="4"/>
      <c r="BU225" s="4"/>
      <c r="BV225" s="4"/>
      <c r="BW225" s="4"/>
      <c r="BX225" s="4"/>
      <c r="BY225" s="4"/>
      <c r="BZ225" s="4"/>
      <c r="CA225" s="4"/>
      <c r="CB225" s="4"/>
      <c r="CC225" s="4"/>
      <c r="CD225" s="4"/>
      <c r="CE225" s="4"/>
      <c r="CF225" s="4"/>
      <c r="CG225" s="4"/>
      <c r="CH225" s="4"/>
      <c r="CI225" s="4"/>
      <c r="CJ225" s="4"/>
      <c r="CK225" s="4"/>
      <c r="CL225" s="4"/>
      <c r="CM225" s="4"/>
      <c r="CN225" s="4"/>
      <c r="CO225" s="4"/>
      <c r="CP225" s="4"/>
      <c r="CQ225" s="4"/>
      <c r="CR225" s="4"/>
      <c r="CS225" s="4"/>
      <c r="CT225" s="4"/>
      <c r="CU225" s="4"/>
      <c r="CV225" s="4"/>
      <c r="CW225" s="4"/>
      <c r="CX225" s="4"/>
      <c r="CY225" s="4"/>
      <c r="CZ225" s="4"/>
      <c r="DA225" s="4"/>
      <c r="DB225" s="4"/>
      <c r="DC225" s="4"/>
      <c r="DD225" s="4"/>
      <c r="DE225" s="4"/>
      <c r="DF225" s="4"/>
      <c r="DG225" s="4"/>
      <c r="DH225" s="4"/>
      <c r="DI225" s="4"/>
      <c r="DJ225" s="4"/>
      <c r="DK225" s="4"/>
      <c r="DL225" s="4"/>
      <c r="DM225" s="4"/>
      <c r="DN225" s="4"/>
      <c r="DO225" s="4"/>
      <c r="DP225" s="4"/>
      <c r="DQ225" s="4"/>
      <c r="DR225" s="4"/>
      <c r="DS225" s="4"/>
      <c r="DT225" s="4"/>
      <c r="DU225" s="4"/>
      <c r="DV225" s="4"/>
      <c r="DW225" s="4"/>
      <c r="DX225" s="4"/>
      <c r="DY225" s="4"/>
      <c r="DZ225" s="4"/>
      <c r="EA225" s="4"/>
      <c r="EB225" s="4"/>
      <c r="EC225" s="4"/>
      <c r="ED225" s="4"/>
      <c r="EE225" s="4"/>
      <c r="EF225" s="4"/>
      <c r="EG225" s="4"/>
      <c r="EH225" s="4"/>
      <c r="EI225" s="4"/>
      <c r="EJ225" s="4"/>
      <c r="EK225" s="4"/>
      <c r="EL225" s="4"/>
      <c r="EM225" s="4"/>
      <c r="EN225" s="4"/>
      <c r="EO225" s="4"/>
      <c r="EP225" s="4"/>
      <c r="EQ225" s="4"/>
      <c r="ER225" s="4"/>
      <c r="ES225" s="4"/>
      <c r="ET225" s="4"/>
      <c r="EU225" s="4"/>
      <c r="EV225" s="4"/>
      <c r="EW225" s="4"/>
      <c r="EX225" s="4"/>
      <c r="EY225" s="4"/>
      <c r="EZ225" s="4"/>
      <c r="FA225" s="4"/>
      <c r="FB225" s="4"/>
      <c r="FC225" s="4"/>
      <c r="FD225" s="4"/>
      <c r="FE225" s="4"/>
      <c r="FF225" s="4"/>
      <c r="FG225" s="4"/>
      <c r="FH225" s="4"/>
      <c r="FI225" s="4"/>
      <c r="FJ225" s="4"/>
      <c r="FK225" s="4"/>
      <c r="FL225" s="4"/>
      <c r="FM225" s="4"/>
      <c r="FN225" s="4"/>
      <c r="FO225" s="4"/>
      <c r="FP225" s="4"/>
      <c r="FQ225" s="4"/>
      <c r="FR225" s="4"/>
      <c r="FS225" s="4"/>
      <c r="FT225" s="4"/>
      <c r="FU225" s="4"/>
      <c r="FV225" s="4"/>
      <c r="FW225" s="4"/>
      <c r="FX225" s="4"/>
      <c r="FY225" s="4"/>
      <c r="FZ225" s="4"/>
      <c r="GA225" s="4"/>
      <c r="GB225" s="4"/>
      <c r="GC225" s="4"/>
      <c r="GD225" s="4"/>
      <c r="GE225" s="4"/>
      <c r="GF225" s="4"/>
      <c r="GG225" s="4"/>
      <c r="GH225" s="4"/>
      <c r="GI225" s="4"/>
      <c r="GJ225" s="4"/>
      <c r="GK225" s="4"/>
      <c r="GL225" s="4"/>
      <c r="GM225" s="4"/>
      <c r="GN225" s="4"/>
      <c r="GO225" s="4"/>
      <c r="GP225" s="4"/>
      <c r="GQ225" s="4"/>
      <c r="GR225" s="4"/>
      <c r="GS225" s="4"/>
      <c r="GT225" s="4"/>
      <c r="GU225" s="4"/>
      <c r="GV225" s="4"/>
      <c r="GW225" s="4"/>
      <c r="GX225" s="4"/>
      <c r="GY225" s="4"/>
      <c r="GZ225" s="4"/>
      <c r="HA225" s="4"/>
      <c r="HB225" s="4"/>
      <c r="HC225" s="4"/>
      <c r="HD225" s="4"/>
      <c r="HE225" s="4"/>
      <c r="HF225" s="4"/>
      <c r="HG225" s="4"/>
      <c r="HH225" s="4"/>
      <c r="HI225" s="4"/>
      <c r="HJ225" s="4"/>
      <c r="HK225" s="4"/>
      <c r="HL225" s="4"/>
      <c r="HM225" s="4"/>
      <c r="HN225" s="4"/>
      <c r="HO225" s="4"/>
      <c r="HP225" s="4"/>
      <c r="HQ225" s="4"/>
      <c r="HR225" s="4"/>
      <c r="HS225" s="4"/>
      <c r="HT225" s="4"/>
      <c r="HU225" s="4"/>
      <c r="HV225" s="4"/>
      <c r="HW225" s="4"/>
      <c r="HX225" s="4"/>
      <c r="HY225" s="4"/>
      <c r="HZ225" s="4"/>
      <c r="IA225" s="4"/>
      <c r="IB225" s="4"/>
      <c r="IC225" s="4"/>
      <c r="ID225" s="4"/>
      <c r="IE225" s="4"/>
      <c r="IF225" s="4"/>
      <c r="IG225" s="4"/>
      <c r="IH225" s="4"/>
    </row>
    <row r="226" spans="1:242" s="41" customFormat="1" ht="15" x14ac:dyDescent="0.2">
      <c r="A226" s="38" t="s">
        <v>457</v>
      </c>
      <c r="B226" s="39" t="s">
        <v>393</v>
      </c>
      <c r="C226" s="30">
        <v>3</v>
      </c>
      <c r="D226" s="27" t="s">
        <v>17</v>
      </c>
      <c r="E226" s="25"/>
      <c r="F226" s="25">
        <f t="shared" si="25"/>
        <v>0</v>
      </c>
      <c r="G226" s="28"/>
      <c r="H226" s="40"/>
      <c r="I226" s="42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  <c r="AN226" s="4"/>
      <c r="AO226" s="4"/>
      <c r="AP226" s="4"/>
      <c r="AQ226" s="4"/>
      <c r="AR226" s="4"/>
      <c r="AS226" s="4"/>
      <c r="AT226" s="4"/>
      <c r="AU226" s="4"/>
      <c r="AV226" s="4"/>
      <c r="AW226" s="4"/>
      <c r="AX226" s="4"/>
      <c r="AY226" s="4"/>
      <c r="AZ226" s="4"/>
      <c r="BA226" s="4"/>
      <c r="BB226" s="4"/>
      <c r="BC226" s="4"/>
      <c r="BD226" s="4"/>
      <c r="BE226" s="4"/>
      <c r="BF226" s="4"/>
      <c r="BG226" s="4"/>
      <c r="BH226" s="4"/>
      <c r="BI226" s="4"/>
      <c r="BJ226" s="4"/>
      <c r="BK226" s="4"/>
      <c r="BL226" s="4"/>
      <c r="BM226" s="4"/>
      <c r="BN226" s="4"/>
      <c r="BO226" s="4"/>
      <c r="BP226" s="4"/>
      <c r="BQ226" s="4"/>
      <c r="BR226" s="4"/>
      <c r="BS226" s="4"/>
      <c r="BT226" s="4"/>
      <c r="BU226" s="4"/>
      <c r="BV226" s="4"/>
      <c r="BW226" s="4"/>
      <c r="BX226" s="4"/>
      <c r="BY226" s="4"/>
      <c r="BZ226" s="4"/>
      <c r="CA226" s="4"/>
      <c r="CB226" s="4"/>
      <c r="CC226" s="4"/>
      <c r="CD226" s="4"/>
      <c r="CE226" s="4"/>
      <c r="CF226" s="4"/>
      <c r="CG226" s="4"/>
      <c r="CH226" s="4"/>
      <c r="CI226" s="4"/>
      <c r="CJ226" s="4"/>
      <c r="CK226" s="4"/>
      <c r="CL226" s="4"/>
      <c r="CM226" s="4"/>
      <c r="CN226" s="4"/>
      <c r="CO226" s="4"/>
      <c r="CP226" s="4"/>
      <c r="CQ226" s="4"/>
      <c r="CR226" s="4"/>
      <c r="CS226" s="4"/>
      <c r="CT226" s="4"/>
      <c r="CU226" s="4"/>
      <c r="CV226" s="4"/>
      <c r="CW226" s="4"/>
      <c r="CX226" s="4"/>
      <c r="CY226" s="4"/>
      <c r="CZ226" s="4"/>
      <c r="DA226" s="4"/>
      <c r="DB226" s="4"/>
      <c r="DC226" s="4"/>
      <c r="DD226" s="4"/>
      <c r="DE226" s="4"/>
      <c r="DF226" s="4"/>
      <c r="DG226" s="4"/>
      <c r="DH226" s="4"/>
      <c r="DI226" s="4"/>
      <c r="DJ226" s="4"/>
      <c r="DK226" s="4"/>
      <c r="DL226" s="4"/>
      <c r="DM226" s="4"/>
      <c r="DN226" s="4"/>
      <c r="DO226" s="4"/>
      <c r="DP226" s="4"/>
      <c r="DQ226" s="4"/>
      <c r="DR226" s="4"/>
      <c r="DS226" s="4"/>
      <c r="DT226" s="4"/>
      <c r="DU226" s="4"/>
      <c r="DV226" s="4"/>
      <c r="DW226" s="4"/>
      <c r="DX226" s="4"/>
      <c r="DY226" s="4"/>
      <c r="DZ226" s="4"/>
      <c r="EA226" s="4"/>
      <c r="EB226" s="4"/>
      <c r="EC226" s="4"/>
      <c r="ED226" s="4"/>
      <c r="EE226" s="4"/>
      <c r="EF226" s="4"/>
      <c r="EG226" s="4"/>
      <c r="EH226" s="4"/>
      <c r="EI226" s="4"/>
      <c r="EJ226" s="4"/>
      <c r="EK226" s="4"/>
      <c r="EL226" s="4"/>
      <c r="EM226" s="4"/>
      <c r="EN226" s="4"/>
      <c r="EO226" s="4"/>
      <c r="EP226" s="4"/>
      <c r="EQ226" s="4"/>
      <c r="ER226" s="4"/>
      <c r="ES226" s="4"/>
      <c r="ET226" s="4"/>
      <c r="EU226" s="4"/>
      <c r="EV226" s="4"/>
      <c r="EW226" s="4"/>
      <c r="EX226" s="4"/>
      <c r="EY226" s="4"/>
      <c r="EZ226" s="4"/>
      <c r="FA226" s="4"/>
      <c r="FB226" s="4"/>
      <c r="FC226" s="4"/>
      <c r="FD226" s="4"/>
      <c r="FE226" s="4"/>
      <c r="FF226" s="4"/>
      <c r="FG226" s="4"/>
      <c r="FH226" s="4"/>
      <c r="FI226" s="4"/>
      <c r="FJ226" s="4"/>
      <c r="FK226" s="4"/>
      <c r="FL226" s="4"/>
      <c r="FM226" s="4"/>
      <c r="FN226" s="4"/>
      <c r="FO226" s="4"/>
      <c r="FP226" s="4"/>
      <c r="FQ226" s="4"/>
      <c r="FR226" s="4"/>
      <c r="FS226" s="4"/>
      <c r="FT226" s="4"/>
      <c r="FU226" s="4"/>
      <c r="FV226" s="4"/>
      <c r="FW226" s="4"/>
      <c r="FX226" s="4"/>
      <c r="FY226" s="4"/>
      <c r="FZ226" s="4"/>
      <c r="GA226" s="4"/>
      <c r="GB226" s="4"/>
      <c r="GC226" s="4"/>
      <c r="GD226" s="4"/>
      <c r="GE226" s="4"/>
      <c r="GF226" s="4"/>
      <c r="GG226" s="4"/>
      <c r="GH226" s="4"/>
      <c r="GI226" s="4"/>
      <c r="GJ226" s="4"/>
      <c r="GK226" s="4"/>
      <c r="GL226" s="4"/>
      <c r="GM226" s="4"/>
      <c r="GN226" s="4"/>
      <c r="GO226" s="4"/>
      <c r="GP226" s="4"/>
      <c r="GQ226" s="4"/>
      <c r="GR226" s="4"/>
      <c r="GS226" s="4"/>
      <c r="GT226" s="4"/>
      <c r="GU226" s="4"/>
      <c r="GV226" s="4"/>
      <c r="GW226" s="4"/>
      <c r="GX226" s="4"/>
      <c r="GY226" s="4"/>
      <c r="GZ226" s="4"/>
      <c r="HA226" s="4"/>
      <c r="HB226" s="4"/>
      <c r="HC226" s="4"/>
      <c r="HD226" s="4"/>
      <c r="HE226" s="4"/>
      <c r="HF226" s="4"/>
      <c r="HG226" s="4"/>
      <c r="HH226" s="4"/>
      <c r="HI226" s="4"/>
      <c r="HJ226" s="4"/>
      <c r="HK226" s="4"/>
      <c r="HL226" s="4"/>
      <c r="HM226" s="4"/>
      <c r="HN226" s="4"/>
      <c r="HO226" s="4"/>
      <c r="HP226" s="4"/>
      <c r="HQ226" s="4"/>
      <c r="HR226" s="4"/>
      <c r="HS226" s="4"/>
      <c r="HT226" s="4"/>
      <c r="HU226" s="4"/>
      <c r="HV226" s="4"/>
      <c r="HW226" s="4"/>
      <c r="HX226" s="4"/>
      <c r="HY226" s="4"/>
      <c r="HZ226" s="4"/>
      <c r="IA226" s="4"/>
      <c r="IB226" s="4"/>
      <c r="IC226" s="4"/>
      <c r="ID226" s="4"/>
      <c r="IE226" s="4"/>
      <c r="IF226" s="4"/>
      <c r="IG226" s="4"/>
      <c r="IH226" s="4"/>
    </row>
    <row r="227" spans="1:242" s="41" customFormat="1" ht="15" x14ac:dyDescent="0.2">
      <c r="A227" s="38" t="s">
        <v>458</v>
      </c>
      <c r="B227" s="39" t="s">
        <v>394</v>
      </c>
      <c r="C227" s="30">
        <v>3</v>
      </c>
      <c r="D227" s="27" t="s">
        <v>17</v>
      </c>
      <c r="E227" s="25"/>
      <c r="F227" s="25">
        <f t="shared" si="25"/>
        <v>0</v>
      </c>
      <c r="G227" s="28"/>
      <c r="H227" s="40"/>
      <c r="I227" s="42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  <c r="AN227" s="4"/>
      <c r="AO227" s="4"/>
      <c r="AP227" s="4"/>
      <c r="AQ227" s="4"/>
      <c r="AR227" s="4"/>
      <c r="AS227" s="4"/>
      <c r="AT227" s="4"/>
      <c r="AU227" s="4"/>
      <c r="AV227" s="4"/>
      <c r="AW227" s="4"/>
      <c r="AX227" s="4"/>
      <c r="AY227" s="4"/>
      <c r="AZ227" s="4"/>
      <c r="BA227" s="4"/>
      <c r="BB227" s="4"/>
      <c r="BC227" s="4"/>
      <c r="BD227" s="4"/>
      <c r="BE227" s="4"/>
      <c r="BF227" s="4"/>
      <c r="BG227" s="4"/>
      <c r="BH227" s="4"/>
      <c r="BI227" s="4"/>
      <c r="BJ227" s="4"/>
      <c r="BK227" s="4"/>
      <c r="BL227" s="4"/>
      <c r="BM227" s="4"/>
      <c r="BN227" s="4"/>
      <c r="BO227" s="4"/>
      <c r="BP227" s="4"/>
      <c r="BQ227" s="4"/>
      <c r="BR227" s="4"/>
      <c r="BS227" s="4"/>
      <c r="BT227" s="4"/>
      <c r="BU227" s="4"/>
      <c r="BV227" s="4"/>
      <c r="BW227" s="4"/>
      <c r="BX227" s="4"/>
      <c r="BY227" s="4"/>
      <c r="BZ227" s="4"/>
      <c r="CA227" s="4"/>
      <c r="CB227" s="4"/>
      <c r="CC227" s="4"/>
      <c r="CD227" s="4"/>
      <c r="CE227" s="4"/>
      <c r="CF227" s="4"/>
      <c r="CG227" s="4"/>
      <c r="CH227" s="4"/>
      <c r="CI227" s="4"/>
      <c r="CJ227" s="4"/>
      <c r="CK227" s="4"/>
      <c r="CL227" s="4"/>
      <c r="CM227" s="4"/>
      <c r="CN227" s="4"/>
      <c r="CO227" s="4"/>
      <c r="CP227" s="4"/>
      <c r="CQ227" s="4"/>
      <c r="CR227" s="4"/>
      <c r="CS227" s="4"/>
      <c r="CT227" s="4"/>
      <c r="CU227" s="4"/>
      <c r="CV227" s="4"/>
      <c r="CW227" s="4"/>
      <c r="CX227" s="4"/>
      <c r="CY227" s="4"/>
      <c r="CZ227" s="4"/>
      <c r="DA227" s="4"/>
      <c r="DB227" s="4"/>
      <c r="DC227" s="4"/>
      <c r="DD227" s="4"/>
      <c r="DE227" s="4"/>
      <c r="DF227" s="4"/>
      <c r="DG227" s="4"/>
      <c r="DH227" s="4"/>
      <c r="DI227" s="4"/>
      <c r="DJ227" s="4"/>
      <c r="DK227" s="4"/>
      <c r="DL227" s="4"/>
      <c r="DM227" s="4"/>
      <c r="DN227" s="4"/>
      <c r="DO227" s="4"/>
      <c r="DP227" s="4"/>
      <c r="DQ227" s="4"/>
      <c r="DR227" s="4"/>
      <c r="DS227" s="4"/>
      <c r="DT227" s="4"/>
      <c r="DU227" s="4"/>
      <c r="DV227" s="4"/>
      <c r="DW227" s="4"/>
      <c r="DX227" s="4"/>
      <c r="DY227" s="4"/>
      <c r="DZ227" s="4"/>
      <c r="EA227" s="4"/>
      <c r="EB227" s="4"/>
      <c r="EC227" s="4"/>
      <c r="ED227" s="4"/>
      <c r="EE227" s="4"/>
      <c r="EF227" s="4"/>
      <c r="EG227" s="4"/>
      <c r="EH227" s="4"/>
      <c r="EI227" s="4"/>
      <c r="EJ227" s="4"/>
      <c r="EK227" s="4"/>
      <c r="EL227" s="4"/>
      <c r="EM227" s="4"/>
      <c r="EN227" s="4"/>
      <c r="EO227" s="4"/>
      <c r="EP227" s="4"/>
      <c r="EQ227" s="4"/>
      <c r="ER227" s="4"/>
      <c r="ES227" s="4"/>
      <c r="ET227" s="4"/>
      <c r="EU227" s="4"/>
      <c r="EV227" s="4"/>
      <c r="EW227" s="4"/>
      <c r="EX227" s="4"/>
      <c r="EY227" s="4"/>
      <c r="EZ227" s="4"/>
      <c r="FA227" s="4"/>
      <c r="FB227" s="4"/>
      <c r="FC227" s="4"/>
      <c r="FD227" s="4"/>
      <c r="FE227" s="4"/>
      <c r="FF227" s="4"/>
      <c r="FG227" s="4"/>
      <c r="FH227" s="4"/>
      <c r="FI227" s="4"/>
      <c r="FJ227" s="4"/>
      <c r="FK227" s="4"/>
      <c r="FL227" s="4"/>
      <c r="FM227" s="4"/>
      <c r="FN227" s="4"/>
      <c r="FO227" s="4"/>
      <c r="FP227" s="4"/>
      <c r="FQ227" s="4"/>
      <c r="FR227" s="4"/>
      <c r="FS227" s="4"/>
      <c r="FT227" s="4"/>
      <c r="FU227" s="4"/>
      <c r="FV227" s="4"/>
      <c r="FW227" s="4"/>
      <c r="FX227" s="4"/>
      <c r="FY227" s="4"/>
      <c r="FZ227" s="4"/>
      <c r="GA227" s="4"/>
      <c r="GB227" s="4"/>
      <c r="GC227" s="4"/>
      <c r="GD227" s="4"/>
      <c r="GE227" s="4"/>
      <c r="GF227" s="4"/>
      <c r="GG227" s="4"/>
      <c r="GH227" s="4"/>
      <c r="GI227" s="4"/>
      <c r="GJ227" s="4"/>
      <c r="GK227" s="4"/>
      <c r="GL227" s="4"/>
      <c r="GM227" s="4"/>
      <c r="GN227" s="4"/>
      <c r="GO227" s="4"/>
      <c r="GP227" s="4"/>
      <c r="GQ227" s="4"/>
      <c r="GR227" s="4"/>
      <c r="GS227" s="4"/>
      <c r="GT227" s="4"/>
      <c r="GU227" s="4"/>
      <c r="GV227" s="4"/>
      <c r="GW227" s="4"/>
      <c r="GX227" s="4"/>
      <c r="GY227" s="4"/>
      <c r="GZ227" s="4"/>
      <c r="HA227" s="4"/>
      <c r="HB227" s="4"/>
      <c r="HC227" s="4"/>
      <c r="HD227" s="4"/>
      <c r="HE227" s="4"/>
      <c r="HF227" s="4"/>
      <c r="HG227" s="4"/>
      <c r="HH227" s="4"/>
      <c r="HI227" s="4"/>
      <c r="HJ227" s="4"/>
      <c r="HK227" s="4"/>
      <c r="HL227" s="4"/>
      <c r="HM227" s="4"/>
      <c r="HN227" s="4"/>
      <c r="HO227" s="4"/>
      <c r="HP227" s="4"/>
      <c r="HQ227" s="4"/>
      <c r="HR227" s="4"/>
      <c r="HS227" s="4"/>
      <c r="HT227" s="4"/>
      <c r="HU227" s="4"/>
      <c r="HV227" s="4"/>
      <c r="HW227" s="4"/>
      <c r="HX227" s="4"/>
      <c r="HY227" s="4"/>
      <c r="HZ227" s="4"/>
      <c r="IA227" s="4"/>
      <c r="IB227" s="4"/>
      <c r="IC227" s="4"/>
      <c r="ID227" s="4"/>
      <c r="IE227" s="4"/>
      <c r="IF227" s="4"/>
      <c r="IG227" s="4"/>
      <c r="IH227" s="4"/>
    </row>
    <row r="228" spans="1:242" s="41" customFormat="1" ht="28.5" x14ac:dyDescent="0.2">
      <c r="A228" s="38" t="s">
        <v>459</v>
      </c>
      <c r="B228" s="39" t="s">
        <v>395</v>
      </c>
      <c r="C228" s="30">
        <v>3</v>
      </c>
      <c r="D228" s="27" t="s">
        <v>17</v>
      </c>
      <c r="E228" s="25"/>
      <c r="F228" s="25">
        <f t="shared" si="25"/>
        <v>0</v>
      </c>
      <c r="G228" s="28"/>
      <c r="H228" s="40"/>
      <c r="I228" s="42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4"/>
      <c r="AP228" s="4"/>
      <c r="AQ228" s="4"/>
      <c r="AR228" s="4"/>
      <c r="AS228" s="4"/>
      <c r="AT228" s="4"/>
      <c r="AU228" s="4"/>
      <c r="AV228" s="4"/>
      <c r="AW228" s="4"/>
      <c r="AX228" s="4"/>
      <c r="AY228" s="4"/>
      <c r="AZ228" s="4"/>
      <c r="BA228" s="4"/>
      <c r="BB228" s="4"/>
      <c r="BC228" s="4"/>
      <c r="BD228" s="4"/>
      <c r="BE228" s="4"/>
      <c r="BF228" s="4"/>
      <c r="BG228" s="4"/>
      <c r="BH228" s="4"/>
      <c r="BI228" s="4"/>
      <c r="BJ228" s="4"/>
      <c r="BK228" s="4"/>
      <c r="BL228" s="4"/>
      <c r="BM228" s="4"/>
      <c r="BN228" s="4"/>
      <c r="BO228" s="4"/>
      <c r="BP228" s="4"/>
      <c r="BQ228" s="4"/>
      <c r="BR228" s="4"/>
      <c r="BS228" s="4"/>
      <c r="BT228" s="4"/>
      <c r="BU228" s="4"/>
      <c r="BV228" s="4"/>
      <c r="BW228" s="4"/>
      <c r="BX228" s="4"/>
      <c r="BY228" s="4"/>
      <c r="BZ228" s="4"/>
      <c r="CA228" s="4"/>
      <c r="CB228" s="4"/>
      <c r="CC228" s="4"/>
      <c r="CD228" s="4"/>
      <c r="CE228" s="4"/>
      <c r="CF228" s="4"/>
      <c r="CG228" s="4"/>
      <c r="CH228" s="4"/>
      <c r="CI228" s="4"/>
      <c r="CJ228" s="4"/>
      <c r="CK228" s="4"/>
      <c r="CL228" s="4"/>
      <c r="CM228" s="4"/>
      <c r="CN228" s="4"/>
      <c r="CO228" s="4"/>
      <c r="CP228" s="4"/>
      <c r="CQ228" s="4"/>
      <c r="CR228" s="4"/>
      <c r="CS228" s="4"/>
      <c r="CT228" s="4"/>
      <c r="CU228" s="4"/>
      <c r="CV228" s="4"/>
      <c r="CW228" s="4"/>
      <c r="CX228" s="4"/>
      <c r="CY228" s="4"/>
      <c r="CZ228" s="4"/>
      <c r="DA228" s="4"/>
      <c r="DB228" s="4"/>
      <c r="DC228" s="4"/>
      <c r="DD228" s="4"/>
      <c r="DE228" s="4"/>
      <c r="DF228" s="4"/>
      <c r="DG228" s="4"/>
      <c r="DH228" s="4"/>
      <c r="DI228" s="4"/>
      <c r="DJ228" s="4"/>
      <c r="DK228" s="4"/>
      <c r="DL228" s="4"/>
      <c r="DM228" s="4"/>
      <c r="DN228" s="4"/>
      <c r="DO228" s="4"/>
      <c r="DP228" s="4"/>
      <c r="DQ228" s="4"/>
      <c r="DR228" s="4"/>
      <c r="DS228" s="4"/>
      <c r="DT228" s="4"/>
      <c r="DU228" s="4"/>
      <c r="DV228" s="4"/>
      <c r="DW228" s="4"/>
      <c r="DX228" s="4"/>
      <c r="DY228" s="4"/>
      <c r="DZ228" s="4"/>
      <c r="EA228" s="4"/>
      <c r="EB228" s="4"/>
      <c r="EC228" s="4"/>
      <c r="ED228" s="4"/>
      <c r="EE228" s="4"/>
      <c r="EF228" s="4"/>
      <c r="EG228" s="4"/>
      <c r="EH228" s="4"/>
      <c r="EI228" s="4"/>
      <c r="EJ228" s="4"/>
      <c r="EK228" s="4"/>
      <c r="EL228" s="4"/>
      <c r="EM228" s="4"/>
      <c r="EN228" s="4"/>
      <c r="EO228" s="4"/>
      <c r="EP228" s="4"/>
      <c r="EQ228" s="4"/>
      <c r="ER228" s="4"/>
      <c r="ES228" s="4"/>
      <c r="ET228" s="4"/>
      <c r="EU228" s="4"/>
      <c r="EV228" s="4"/>
      <c r="EW228" s="4"/>
      <c r="EX228" s="4"/>
      <c r="EY228" s="4"/>
      <c r="EZ228" s="4"/>
      <c r="FA228" s="4"/>
      <c r="FB228" s="4"/>
      <c r="FC228" s="4"/>
      <c r="FD228" s="4"/>
      <c r="FE228" s="4"/>
      <c r="FF228" s="4"/>
      <c r="FG228" s="4"/>
      <c r="FH228" s="4"/>
      <c r="FI228" s="4"/>
      <c r="FJ228" s="4"/>
      <c r="FK228" s="4"/>
      <c r="FL228" s="4"/>
      <c r="FM228" s="4"/>
      <c r="FN228" s="4"/>
      <c r="FO228" s="4"/>
      <c r="FP228" s="4"/>
      <c r="FQ228" s="4"/>
      <c r="FR228" s="4"/>
      <c r="FS228" s="4"/>
      <c r="FT228" s="4"/>
      <c r="FU228" s="4"/>
      <c r="FV228" s="4"/>
      <c r="FW228" s="4"/>
      <c r="FX228" s="4"/>
      <c r="FY228" s="4"/>
      <c r="FZ228" s="4"/>
      <c r="GA228" s="4"/>
      <c r="GB228" s="4"/>
      <c r="GC228" s="4"/>
      <c r="GD228" s="4"/>
      <c r="GE228" s="4"/>
      <c r="GF228" s="4"/>
      <c r="GG228" s="4"/>
      <c r="GH228" s="4"/>
      <c r="GI228" s="4"/>
      <c r="GJ228" s="4"/>
      <c r="GK228" s="4"/>
      <c r="GL228" s="4"/>
      <c r="GM228" s="4"/>
      <c r="GN228" s="4"/>
      <c r="GO228" s="4"/>
      <c r="GP228" s="4"/>
      <c r="GQ228" s="4"/>
      <c r="GR228" s="4"/>
      <c r="GS228" s="4"/>
      <c r="GT228" s="4"/>
      <c r="GU228" s="4"/>
      <c r="GV228" s="4"/>
      <c r="GW228" s="4"/>
      <c r="GX228" s="4"/>
      <c r="GY228" s="4"/>
      <c r="GZ228" s="4"/>
      <c r="HA228" s="4"/>
      <c r="HB228" s="4"/>
      <c r="HC228" s="4"/>
      <c r="HD228" s="4"/>
      <c r="HE228" s="4"/>
      <c r="HF228" s="4"/>
      <c r="HG228" s="4"/>
      <c r="HH228" s="4"/>
      <c r="HI228" s="4"/>
      <c r="HJ228" s="4"/>
      <c r="HK228" s="4"/>
      <c r="HL228" s="4"/>
      <c r="HM228" s="4"/>
      <c r="HN228" s="4"/>
      <c r="HO228" s="4"/>
      <c r="HP228" s="4"/>
      <c r="HQ228" s="4"/>
      <c r="HR228" s="4"/>
      <c r="HS228" s="4"/>
      <c r="HT228" s="4"/>
      <c r="HU228" s="4"/>
      <c r="HV228" s="4"/>
      <c r="HW228" s="4"/>
      <c r="HX228" s="4"/>
      <c r="HY228" s="4"/>
      <c r="HZ228" s="4"/>
      <c r="IA228" s="4"/>
      <c r="IB228" s="4"/>
      <c r="IC228" s="4"/>
      <c r="ID228" s="4"/>
      <c r="IE228" s="4"/>
      <c r="IF228" s="4"/>
      <c r="IG228" s="4"/>
      <c r="IH228" s="4"/>
    </row>
    <row r="229" spans="1:242" s="41" customFormat="1" ht="28.5" x14ac:dyDescent="0.2">
      <c r="A229" s="38" t="s">
        <v>460</v>
      </c>
      <c r="B229" s="39" t="s">
        <v>396</v>
      </c>
      <c r="C229" s="30">
        <v>4</v>
      </c>
      <c r="D229" s="27" t="s">
        <v>17</v>
      </c>
      <c r="E229" s="25"/>
      <c r="F229" s="25">
        <f t="shared" si="25"/>
        <v>0</v>
      </c>
      <c r="G229" s="28"/>
      <c r="H229" s="40"/>
      <c r="I229" s="42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AO229" s="4"/>
      <c r="AP229" s="4"/>
      <c r="AQ229" s="4"/>
      <c r="AR229" s="4"/>
      <c r="AS229" s="4"/>
      <c r="AT229" s="4"/>
      <c r="AU229" s="4"/>
      <c r="AV229" s="4"/>
      <c r="AW229" s="4"/>
      <c r="AX229" s="4"/>
      <c r="AY229" s="4"/>
      <c r="AZ229" s="4"/>
      <c r="BA229" s="4"/>
      <c r="BB229" s="4"/>
      <c r="BC229" s="4"/>
      <c r="BD229" s="4"/>
      <c r="BE229" s="4"/>
      <c r="BF229" s="4"/>
      <c r="BG229" s="4"/>
      <c r="BH229" s="4"/>
      <c r="BI229" s="4"/>
      <c r="BJ229" s="4"/>
      <c r="BK229" s="4"/>
      <c r="BL229" s="4"/>
      <c r="BM229" s="4"/>
      <c r="BN229" s="4"/>
      <c r="BO229" s="4"/>
      <c r="BP229" s="4"/>
      <c r="BQ229" s="4"/>
      <c r="BR229" s="4"/>
      <c r="BS229" s="4"/>
      <c r="BT229" s="4"/>
      <c r="BU229" s="4"/>
      <c r="BV229" s="4"/>
      <c r="BW229" s="4"/>
      <c r="BX229" s="4"/>
      <c r="BY229" s="4"/>
      <c r="BZ229" s="4"/>
      <c r="CA229" s="4"/>
      <c r="CB229" s="4"/>
      <c r="CC229" s="4"/>
      <c r="CD229" s="4"/>
      <c r="CE229" s="4"/>
      <c r="CF229" s="4"/>
      <c r="CG229" s="4"/>
      <c r="CH229" s="4"/>
      <c r="CI229" s="4"/>
      <c r="CJ229" s="4"/>
      <c r="CK229" s="4"/>
      <c r="CL229" s="4"/>
      <c r="CM229" s="4"/>
      <c r="CN229" s="4"/>
      <c r="CO229" s="4"/>
      <c r="CP229" s="4"/>
      <c r="CQ229" s="4"/>
      <c r="CR229" s="4"/>
      <c r="CS229" s="4"/>
      <c r="CT229" s="4"/>
      <c r="CU229" s="4"/>
      <c r="CV229" s="4"/>
      <c r="CW229" s="4"/>
      <c r="CX229" s="4"/>
      <c r="CY229" s="4"/>
      <c r="CZ229" s="4"/>
      <c r="DA229" s="4"/>
      <c r="DB229" s="4"/>
      <c r="DC229" s="4"/>
      <c r="DD229" s="4"/>
      <c r="DE229" s="4"/>
      <c r="DF229" s="4"/>
      <c r="DG229" s="4"/>
      <c r="DH229" s="4"/>
      <c r="DI229" s="4"/>
      <c r="DJ229" s="4"/>
      <c r="DK229" s="4"/>
      <c r="DL229" s="4"/>
      <c r="DM229" s="4"/>
      <c r="DN229" s="4"/>
      <c r="DO229" s="4"/>
      <c r="DP229" s="4"/>
      <c r="DQ229" s="4"/>
      <c r="DR229" s="4"/>
      <c r="DS229" s="4"/>
      <c r="DT229" s="4"/>
      <c r="DU229" s="4"/>
      <c r="DV229" s="4"/>
      <c r="DW229" s="4"/>
      <c r="DX229" s="4"/>
      <c r="DY229" s="4"/>
      <c r="DZ229" s="4"/>
      <c r="EA229" s="4"/>
      <c r="EB229" s="4"/>
      <c r="EC229" s="4"/>
      <c r="ED229" s="4"/>
      <c r="EE229" s="4"/>
      <c r="EF229" s="4"/>
      <c r="EG229" s="4"/>
      <c r="EH229" s="4"/>
      <c r="EI229" s="4"/>
      <c r="EJ229" s="4"/>
      <c r="EK229" s="4"/>
      <c r="EL229" s="4"/>
      <c r="EM229" s="4"/>
      <c r="EN229" s="4"/>
      <c r="EO229" s="4"/>
      <c r="EP229" s="4"/>
      <c r="EQ229" s="4"/>
      <c r="ER229" s="4"/>
      <c r="ES229" s="4"/>
      <c r="ET229" s="4"/>
      <c r="EU229" s="4"/>
      <c r="EV229" s="4"/>
      <c r="EW229" s="4"/>
      <c r="EX229" s="4"/>
      <c r="EY229" s="4"/>
      <c r="EZ229" s="4"/>
      <c r="FA229" s="4"/>
      <c r="FB229" s="4"/>
      <c r="FC229" s="4"/>
      <c r="FD229" s="4"/>
      <c r="FE229" s="4"/>
      <c r="FF229" s="4"/>
      <c r="FG229" s="4"/>
      <c r="FH229" s="4"/>
      <c r="FI229" s="4"/>
      <c r="FJ229" s="4"/>
      <c r="FK229" s="4"/>
      <c r="FL229" s="4"/>
      <c r="FM229" s="4"/>
      <c r="FN229" s="4"/>
      <c r="FO229" s="4"/>
      <c r="FP229" s="4"/>
      <c r="FQ229" s="4"/>
      <c r="FR229" s="4"/>
      <c r="FS229" s="4"/>
      <c r="FT229" s="4"/>
      <c r="FU229" s="4"/>
      <c r="FV229" s="4"/>
      <c r="FW229" s="4"/>
      <c r="FX229" s="4"/>
      <c r="FY229" s="4"/>
      <c r="FZ229" s="4"/>
      <c r="GA229" s="4"/>
      <c r="GB229" s="4"/>
      <c r="GC229" s="4"/>
      <c r="GD229" s="4"/>
      <c r="GE229" s="4"/>
      <c r="GF229" s="4"/>
      <c r="GG229" s="4"/>
      <c r="GH229" s="4"/>
      <c r="GI229" s="4"/>
      <c r="GJ229" s="4"/>
      <c r="GK229" s="4"/>
      <c r="GL229" s="4"/>
      <c r="GM229" s="4"/>
      <c r="GN229" s="4"/>
      <c r="GO229" s="4"/>
      <c r="GP229" s="4"/>
      <c r="GQ229" s="4"/>
      <c r="GR229" s="4"/>
      <c r="GS229" s="4"/>
      <c r="GT229" s="4"/>
      <c r="GU229" s="4"/>
      <c r="GV229" s="4"/>
      <c r="GW229" s="4"/>
      <c r="GX229" s="4"/>
      <c r="GY229" s="4"/>
      <c r="GZ229" s="4"/>
      <c r="HA229" s="4"/>
      <c r="HB229" s="4"/>
      <c r="HC229" s="4"/>
      <c r="HD229" s="4"/>
      <c r="HE229" s="4"/>
      <c r="HF229" s="4"/>
      <c r="HG229" s="4"/>
      <c r="HH229" s="4"/>
      <c r="HI229" s="4"/>
      <c r="HJ229" s="4"/>
      <c r="HK229" s="4"/>
      <c r="HL229" s="4"/>
      <c r="HM229" s="4"/>
      <c r="HN229" s="4"/>
      <c r="HO229" s="4"/>
      <c r="HP229" s="4"/>
      <c r="HQ229" s="4"/>
      <c r="HR229" s="4"/>
      <c r="HS229" s="4"/>
      <c r="HT229" s="4"/>
      <c r="HU229" s="4"/>
      <c r="HV229" s="4"/>
      <c r="HW229" s="4"/>
      <c r="HX229" s="4"/>
      <c r="HY229" s="4"/>
      <c r="HZ229" s="4"/>
      <c r="IA229" s="4"/>
      <c r="IB229" s="4"/>
      <c r="IC229" s="4"/>
      <c r="ID229" s="4"/>
      <c r="IE229" s="4"/>
      <c r="IF229" s="4"/>
      <c r="IG229" s="4"/>
      <c r="IH229" s="4"/>
    </row>
    <row r="230" spans="1:242" s="41" customFormat="1" ht="15" x14ac:dyDescent="0.2">
      <c r="A230" s="38" t="s">
        <v>461</v>
      </c>
      <c r="B230" s="39" t="s">
        <v>397</v>
      </c>
      <c r="C230" s="30">
        <v>15</v>
      </c>
      <c r="D230" s="27" t="s">
        <v>380</v>
      </c>
      <c r="E230" s="25"/>
      <c r="F230" s="25">
        <f t="shared" si="25"/>
        <v>0</v>
      </c>
      <c r="G230" s="28"/>
      <c r="H230" s="40"/>
      <c r="I230" s="42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/>
      <c r="AP230" s="4"/>
      <c r="AQ230" s="4"/>
      <c r="AR230" s="4"/>
      <c r="AS230" s="4"/>
      <c r="AT230" s="4"/>
      <c r="AU230" s="4"/>
      <c r="AV230" s="4"/>
      <c r="AW230" s="4"/>
      <c r="AX230" s="4"/>
      <c r="AY230" s="4"/>
      <c r="AZ230" s="4"/>
      <c r="BA230" s="4"/>
      <c r="BB230" s="4"/>
      <c r="BC230" s="4"/>
      <c r="BD230" s="4"/>
      <c r="BE230" s="4"/>
      <c r="BF230" s="4"/>
      <c r="BG230" s="4"/>
      <c r="BH230" s="4"/>
      <c r="BI230" s="4"/>
      <c r="BJ230" s="4"/>
      <c r="BK230" s="4"/>
      <c r="BL230" s="4"/>
      <c r="BM230" s="4"/>
      <c r="BN230" s="4"/>
      <c r="BO230" s="4"/>
      <c r="BP230" s="4"/>
      <c r="BQ230" s="4"/>
      <c r="BR230" s="4"/>
      <c r="BS230" s="4"/>
      <c r="BT230" s="4"/>
      <c r="BU230" s="4"/>
      <c r="BV230" s="4"/>
      <c r="BW230" s="4"/>
      <c r="BX230" s="4"/>
      <c r="BY230" s="4"/>
      <c r="BZ230" s="4"/>
      <c r="CA230" s="4"/>
      <c r="CB230" s="4"/>
      <c r="CC230" s="4"/>
      <c r="CD230" s="4"/>
      <c r="CE230" s="4"/>
      <c r="CF230" s="4"/>
      <c r="CG230" s="4"/>
      <c r="CH230" s="4"/>
      <c r="CI230" s="4"/>
      <c r="CJ230" s="4"/>
      <c r="CK230" s="4"/>
      <c r="CL230" s="4"/>
      <c r="CM230" s="4"/>
      <c r="CN230" s="4"/>
      <c r="CO230" s="4"/>
      <c r="CP230" s="4"/>
      <c r="CQ230" s="4"/>
      <c r="CR230" s="4"/>
      <c r="CS230" s="4"/>
      <c r="CT230" s="4"/>
      <c r="CU230" s="4"/>
      <c r="CV230" s="4"/>
      <c r="CW230" s="4"/>
      <c r="CX230" s="4"/>
      <c r="CY230" s="4"/>
      <c r="CZ230" s="4"/>
      <c r="DA230" s="4"/>
      <c r="DB230" s="4"/>
      <c r="DC230" s="4"/>
      <c r="DD230" s="4"/>
      <c r="DE230" s="4"/>
      <c r="DF230" s="4"/>
      <c r="DG230" s="4"/>
      <c r="DH230" s="4"/>
      <c r="DI230" s="4"/>
      <c r="DJ230" s="4"/>
      <c r="DK230" s="4"/>
      <c r="DL230" s="4"/>
      <c r="DM230" s="4"/>
      <c r="DN230" s="4"/>
      <c r="DO230" s="4"/>
      <c r="DP230" s="4"/>
      <c r="DQ230" s="4"/>
      <c r="DR230" s="4"/>
      <c r="DS230" s="4"/>
      <c r="DT230" s="4"/>
      <c r="DU230" s="4"/>
      <c r="DV230" s="4"/>
      <c r="DW230" s="4"/>
      <c r="DX230" s="4"/>
      <c r="DY230" s="4"/>
      <c r="DZ230" s="4"/>
      <c r="EA230" s="4"/>
      <c r="EB230" s="4"/>
      <c r="EC230" s="4"/>
      <c r="ED230" s="4"/>
      <c r="EE230" s="4"/>
      <c r="EF230" s="4"/>
      <c r="EG230" s="4"/>
      <c r="EH230" s="4"/>
      <c r="EI230" s="4"/>
      <c r="EJ230" s="4"/>
      <c r="EK230" s="4"/>
      <c r="EL230" s="4"/>
      <c r="EM230" s="4"/>
      <c r="EN230" s="4"/>
      <c r="EO230" s="4"/>
      <c r="EP230" s="4"/>
      <c r="EQ230" s="4"/>
      <c r="ER230" s="4"/>
      <c r="ES230" s="4"/>
      <c r="ET230" s="4"/>
      <c r="EU230" s="4"/>
      <c r="EV230" s="4"/>
      <c r="EW230" s="4"/>
      <c r="EX230" s="4"/>
      <c r="EY230" s="4"/>
      <c r="EZ230" s="4"/>
      <c r="FA230" s="4"/>
      <c r="FB230" s="4"/>
      <c r="FC230" s="4"/>
      <c r="FD230" s="4"/>
      <c r="FE230" s="4"/>
      <c r="FF230" s="4"/>
      <c r="FG230" s="4"/>
      <c r="FH230" s="4"/>
      <c r="FI230" s="4"/>
      <c r="FJ230" s="4"/>
      <c r="FK230" s="4"/>
      <c r="FL230" s="4"/>
      <c r="FM230" s="4"/>
      <c r="FN230" s="4"/>
      <c r="FO230" s="4"/>
      <c r="FP230" s="4"/>
      <c r="FQ230" s="4"/>
      <c r="FR230" s="4"/>
      <c r="FS230" s="4"/>
      <c r="FT230" s="4"/>
      <c r="FU230" s="4"/>
      <c r="FV230" s="4"/>
      <c r="FW230" s="4"/>
      <c r="FX230" s="4"/>
      <c r="FY230" s="4"/>
      <c r="FZ230" s="4"/>
      <c r="GA230" s="4"/>
      <c r="GB230" s="4"/>
      <c r="GC230" s="4"/>
      <c r="GD230" s="4"/>
      <c r="GE230" s="4"/>
      <c r="GF230" s="4"/>
      <c r="GG230" s="4"/>
      <c r="GH230" s="4"/>
      <c r="GI230" s="4"/>
      <c r="GJ230" s="4"/>
      <c r="GK230" s="4"/>
      <c r="GL230" s="4"/>
      <c r="GM230" s="4"/>
      <c r="GN230" s="4"/>
      <c r="GO230" s="4"/>
      <c r="GP230" s="4"/>
      <c r="GQ230" s="4"/>
      <c r="GR230" s="4"/>
      <c r="GS230" s="4"/>
      <c r="GT230" s="4"/>
      <c r="GU230" s="4"/>
      <c r="GV230" s="4"/>
      <c r="GW230" s="4"/>
      <c r="GX230" s="4"/>
      <c r="GY230" s="4"/>
      <c r="GZ230" s="4"/>
      <c r="HA230" s="4"/>
      <c r="HB230" s="4"/>
      <c r="HC230" s="4"/>
      <c r="HD230" s="4"/>
      <c r="HE230" s="4"/>
      <c r="HF230" s="4"/>
      <c r="HG230" s="4"/>
      <c r="HH230" s="4"/>
      <c r="HI230" s="4"/>
      <c r="HJ230" s="4"/>
      <c r="HK230" s="4"/>
      <c r="HL230" s="4"/>
      <c r="HM230" s="4"/>
      <c r="HN230" s="4"/>
      <c r="HO230" s="4"/>
      <c r="HP230" s="4"/>
      <c r="HQ230" s="4"/>
      <c r="HR230" s="4"/>
      <c r="HS230" s="4"/>
      <c r="HT230" s="4"/>
      <c r="HU230" s="4"/>
      <c r="HV230" s="4"/>
      <c r="HW230" s="4"/>
      <c r="HX230" s="4"/>
      <c r="HY230" s="4"/>
      <c r="HZ230" s="4"/>
      <c r="IA230" s="4"/>
      <c r="IB230" s="4"/>
      <c r="IC230" s="4"/>
      <c r="ID230" s="4"/>
      <c r="IE230" s="4"/>
      <c r="IF230" s="4"/>
      <c r="IG230" s="4"/>
      <c r="IH230" s="4"/>
    </row>
    <row r="231" spans="1:242" s="41" customFormat="1" ht="15" x14ac:dyDescent="0.2">
      <c r="A231" s="38" t="s">
        <v>462</v>
      </c>
      <c r="B231" s="39" t="s">
        <v>398</v>
      </c>
      <c r="C231" s="30">
        <v>3</v>
      </c>
      <c r="D231" s="27" t="s">
        <v>17</v>
      </c>
      <c r="E231" s="25"/>
      <c r="F231" s="25">
        <f t="shared" si="25"/>
        <v>0</v>
      </c>
      <c r="G231" s="28"/>
      <c r="H231" s="40"/>
      <c r="I231" s="42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/>
      <c r="AM231" s="4"/>
      <c r="AN231" s="4"/>
      <c r="AO231" s="4"/>
      <c r="AP231" s="4"/>
      <c r="AQ231" s="4"/>
      <c r="AR231" s="4"/>
      <c r="AS231" s="4"/>
      <c r="AT231" s="4"/>
      <c r="AU231" s="4"/>
      <c r="AV231" s="4"/>
      <c r="AW231" s="4"/>
      <c r="AX231" s="4"/>
      <c r="AY231" s="4"/>
      <c r="AZ231" s="4"/>
      <c r="BA231" s="4"/>
      <c r="BB231" s="4"/>
      <c r="BC231" s="4"/>
      <c r="BD231" s="4"/>
      <c r="BE231" s="4"/>
      <c r="BF231" s="4"/>
      <c r="BG231" s="4"/>
      <c r="BH231" s="4"/>
      <c r="BI231" s="4"/>
      <c r="BJ231" s="4"/>
      <c r="BK231" s="4"/>
      <c r="BL231" s="4"/>
      <c r="BM231" s="4"/>
      <c r="BN231" s="4"/>
      <c r="BO231" s="4"/>
      <c r="BP231" s="4"/>
      <c r="BQ231" s="4"/>
      <c r="BR231" s="4"/>
      <c r="BS231" s="4"/>
      <c r="BT231" s="4"/>
      <c r="BU231" s="4"/>
      <c r="BV231" s="4"/>
      <c r="BW231" s="4"/>
      <c r="BX231" s="4"/>
      <c r="BY231" s="4"/>
      <c r="BZ231" s="4"/>
      <c r="CA231" s="4"/>
      <c r="CB231" s="4"/>
      <c r="CC231" s="4"/>
      <c r="CD231" s="4"/>
      <c r="CE231" s="4"/>
      <c r="CF231" s="4"/>
      <c r="CG231" s="4"/>
      <c r="CH231" s="4"/>
      <c r="CI231" s="4"/>
      <c r="CJ231" s="4"/>
      <c r="CK231" s="4"/>
      <c r="CL231" s="4"/>
      <c r="CM231" s="4"/>
      <c r="CN231" s="4"/>
      <c r="CO231" s="4"/>
      <c r="CP231" s="4"/>
      <c r="CQ231" s="4"/>
      <c r="CR231" s="4"/>
      <c r="CS231" s="4"/>
      <c r="CT231" s="4"/>
      <c r="CU231" s="4"/>
      <c r="CV231" s="4"/>
      <c r="CW231" s="4"/>
      <c r="CX231" s="4"/>
      <c r="CY231" s="4"/>
      <c r="CZ231" s="4"/>
      <c r="DA231" s="4"/>
      <c r="DB231" s="4"/>
      <c r="DC231" s="4"/>
      <c r="DD231" s="4"/>
      <c r="DE231" s="4"/>
      <c r="DF231" s="4"/>
      <c r="DG231" s="4"/>
      <c r="DH231" s="4"/>
      <c r="DI231" s="4"/>
      <c r="DJ231" s="4"/>
      <c r="DK231" s="4"/>
      <c r="DL231" s="4"/>
      <c r="DM231" s="4"/>
      <c r="DN231" s="4"/>
      <c r="DO231" s="4"/>
      <c r="DP231" s="4"/>
      <c r="DQ231" s="4"/>
      <c r="DR231" s="4"/>
      <c r="DS231" s="4"/>
      <c r="DT231" s="4"/>
      <c r="DU231" s="4"/>
      <c r="DV231" s="4"/>
      <c r="DW231" s="4"/>
      <c r="DX231" s="4"/>
      <c r="DY231" s="4"/>
      <c r="DZ231" s="4"/>
      <c r="EA231" s="4"/>
      <c r="EB231" s="4"/>
      <c r="EC231" s="4"/>
      <c r="ED231" s="4"/>
      <c r="EE231" s="4"/>
      <c r="EF231" s="4"/>
      <c r="EG231" s="4"/>
      <c r="EH231" s="4"/>
      <c r="EI231" s="4"/>
      <c r="EJ231" s="4"/>
      <c r="EK231" s="4"/>
      <c r="EL231" s="4"/>
      <c r="EM231" s="4"/>
      <c r="EN231" s="4"/>
      <c r="EO231" s="4"/>
      <c r="EP231" s="4"/>
      <c r="EQ231" s="4"/>
      <c r="ER231" s="4"/>
      <c r="ES231" s="4"/>
      <c r="ET231" s="4"/>
      <c r="EU231" s="4"/>
      <c r="EV231" s="4"/>
      <c r="EW231" s="4"/>
      <c r="EX231" s="4"/>
      <c r="EY231" s="4"/>
      <c r="EZ231" s="4"/>
      <c r="FA231" s="4"/>
      <c r="FB231" s="4"/>
      <c r="FC231" s="4"/>
      <c r="FD231" s="4"/>
      <c r="FE231" s="4"/>
      <c r="FF231" s="4"/>
      <c r="FG231" s="4"/>
      <c r="FH231" s="4"/>
      <c r="FI231" s="4"/>
      <c r="FJ231" s="4"/>
      <c r="FK231" s="4"/>
      <c r="FL231" s="4"/>
      <c r="FM231" s="4"/>
      <c r="FN231" s="4"/>
      <c r="FO231" s="4"/>
      <c r="FP231" s="4"/>
      <c r="FQ231" s="4"/>
      <c r="FR231" s="4"/>
      <c r="FS231" s="4"/>
      <c r="FT231" s="4"/>
      <c r="FU231" s="4"/>
      <c r="FV231" s="4"/>
      <c r="FW231" s="4"/>
      <c r="FX231" s="4"/>
      <c r="FY231" s="4"/>
      <c r="FZ231" s="4"/>
      <c r="GA231" s="4"/>
      <c r="GB231" s="4"/>
      <c r="GC231" s="4"/>
      <c r="GD231" s="4"/>
      <c r="GE231" s="4"/>
      <c r="GF231" s="4"/>
      <c r="GG231" s="4"/>
      <c r="GH231" s="4"/>
      <c r="GI231" s="4"/>
      <c r="GJ231" s="4"/>
      <c r="GK231" s="4"/>
      <c r="GL231" s="4"/>
      <c r="GM231" s="4"/>
      <c r="GN231" s="4"/>
      <c r="GO231" s="4"/>
      <c r="GP231" s="4"/>
      <c r="GQ231" s="4"/>
      <c r="GR231" s="4"/>
      <c r="GS231" s="4"/>
      <c r="GT231" s="4"/>
      <c r="GU231" s="4"/>
      <c r="GV231" s="4"/>
      <c r="GW231" s="4"/>
      <c r="GX231" s="4"/>
      <c r="GY231" s="4"/>
      <c r="GZ231" s="4"/>
      <c r="HA231" s="4"/>
      <c r="HB231" s="4"/>
      <c r="HC231" s="4"/>
      <c r="HD231" s="4"/>
      <c r="HE231" s="4"/>
      <c r="HF231" s="4"/>
      <c r="HG231" s="4"/>
      <c r="HH231" s="4"/>
      <c r="HI231" s="4"/>
      <c r="HJ231" s="4"/>
      <c r="HK231" s="4"/>
      <c r="HL231" s="4"/>
      <c r="HM231" s="4"/>
      <c r="HN231" s="4"/>
      <c r="HO231" s="4"/>
      <c r="HP231" s="4"/>
      <c r="HQ231" s="4"/>
      <c r="HR231" s="4"/>
      <c r="HS231" s="4"/>
      <c r="HT231" s="4"/>
      <c r="HU231" s="4"/>
      <c r="HV231" s="4"/>
      <c r="HW231" s="4"/>
      <c r="HX231" s="4"/>
      <c r="HY231" s="4"/>
      <c r="HZ231" s="4"/>
      <c r="IA231" s="4"/>
      <c r="IB231" s="4"/>
      <c r="IC231" s="4"/>
      <c r="ID231" s="4"/>
      <c r="IE231" s="4"/>
      <c r="IF231" s="4"/>
      <c r="IG231" s="4"/>
      <c r="IH231" s="4"/>
    </row>
    <row r="232" spans="1:242" s="41" customFormat="1" ht="15" x14ac:dyDescent="0.2">
      <c r="A232" s="38" t="s">
        <v>463</v>
      </c>
      <c r="B232" s="39" t="s">
        <v>399</v>
      </c>
      <c r="C232" s="30">
        <v>3</v>
      </c>
      <c r="D232" s="27" t="s">
        <v>17</v>
      </c>
      <c r="E232" s="25"/>
      <c r="F232" s="25">
        <f t="shared" si="25"/>
        <v>0</v>
      </c>
      <c r="G232" s="28"/>
      <c r="H232" s="40"/>
      <c r="I232" s="42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4"/>
      <c r="AN232" s="4"/>
      <c r="AO232" s="4"/>
      <c r="AP232" s="4"/>
      <c r="AQ232" s="4"/>
      <c r="AR232" s="4"/>
      <c r="AS232" s="4"/>
      <c r="AT232" s="4"/>
      <c r="AU232" s="4"/>
      <c r="AV232" s="4"/>
      <c r="AW232" s="4"/>
      <c r="AX232" s="4"/>
      <c r="AY232" s="4"/>
      <c r="AZ232" s="4"/>
      <c r="BA232" s="4"/>
      <c r="BB232" s="4"/>
      <c r="BC232" s="4"/>
      <c r="BD232" s="4"/>
      <c r="BE232" s="4"/>
      <c r="BF232" s="4"/>
      <c r="BG232" s="4"/>
      <c r="BH232" s="4"/>
      <c r="BI232" s="4"/>
      <c r="BJ232" s="4"/>
      <c r="BK232" s="4"/>
      <c r="BL232" s="4"/>
      <c r="BM232" s="4"/>
      <c r="BN232" s="4"/>
      <c r="BO232" s="4"/>
      <c r="BP232" s="4"/>
      <c r="BQ232" s="4"/>
      <c r="BR232" s="4"/>
      <c r="BS232" s="4"/>
      <c r="BT232" s="4"/>
      <c r="BU232" s="4"/>
      <c r="BV232" s="4"/>
      <c r="BW232" s="4"/>
      <c r="BX232" s="4"/>
      <c r="BY232" s="4"/>
      <c r="BZ232" s="4"/>
      <c r="CA232" s="4"/>
      <c r="CB232" s="4"/>
      <c r="CC232" s="4"/>
      <c r="CD232" s="4"/>
      <c r="CE232" s="4"/>
      <c r="CF232" s="4"/>
      <c r="CG232" s="4"/>
      <c r="CH232" s="4"/>
      <c r="CI232" s="4"/>
      <c r="CJ232" s="4"/>
      <c r="CK232" s="4"/>
      <c r="CL232" s="4"/>
      <c r="CM232" s="4"/>
      <c r="CN232" s="4"/>
      <c r="CO232" s="4"/>
      <c r="CP232" s="4"/>
      <c r="CQ232" s="4"/>
      <c r="CR232" s="4"/>
      <c r="CS232" s="4"/>
      <c r="CT232" s="4"/>
      <c r="CU232" s="4"/>
      <c r="CV232" s="4"/>
      <c r="CW232" s="4"/>
      <c r="CX232" s="4"/>
      <c r="CY232" s="4"/>
      <c r="CZ232" s="4"/>
      <c r="DA232" s="4"/>
      <c r="DB232" s="4"/>
      <c r="DC232" s="4"/>
      <c r="DD232" s="4"/>
      <c r="DE232" s="4"/>
      <c r="DF232" s="4"/>
      <c r="DG232" s="4"/>
      <c r="DH232" s="4"/>
      <c r="DI232" s="4"/>
      <c r="DJ232" s="4"/>
      <c r="DK232" s="4"/>
      <c r="DL232" s="4"/>
      <c r="DM232" s="4"/>
      <c r="DN232" s="4"/>
      <c r="DO232" s="4"/>
      <c r="DP232" s="4"/>
      <c r="DQ232" s="4"/>
      <c r="DR232" s="4"/>
      <c r="DS232" s="4"/>
      <c r="DT232" s="4"/>
      <c r="DU232" s="4"/>
      <c r="DV232" s="4"/>
      <c r="DW232" s="4"/>
      <c r="DX232" s="4"/>
      <c r="DY232" s="4"/>
      <c r="DZ232" s="4"/>
      <c r="EA232" s="4"/>
      <c r="EB232" s="4"/>
      <c r="EC232" s="4"/>
      <c r="ED232" s="4"/>
      <c r="EE232" s="4"/>
      <c r="EF232" s="4"/>
      <c r="EG232" s="4"/>
      <c r="EH232" s="4"/>
      <c r="EI232" s="4"/>
      <c r="EJ232" s="4"/>
      <c r="EK232" s="4"/>
      <c r="EL232" s="4"/>
      <c r="EM232" s="4"/>
      <c r="EN232" s="4"/>
      <c r="EO232" s="4"/>
      <c r="EP232" s="4"/>
      <c r="EQ232" s="4"/>
      <c r="ER232" s="4"/>
      <c r="ES232" s="4"/>
      <c r="ET232" s="4"/>
      <c r="EU232" s="4"/>
      <c r="EV232" s="4"/>
      <c r="EW232" s="4"/>
      <c r="EX232" s="4"/>
      <c r="EY232" s="4"/>
      <c r="EZ232" s="4"/>
      <c r="FA232" s="4"/>
      <c r="FB232" s="4"/>
      <c r="FC232" s="4"/>
      <c r="FD232" s="4"/>
      <c r="FE232" s="4"/>
      <c r="FF232" s="4"/>
      <c r="FG232" s="4"/>
      <c r="FH232" s="4"/>
      <c r="FI232" s="4"/>
      <c r="FJ232" s="4"/>
      <c r="FK232" s="4"/>
      <c r="FL232" s="4"/>
      <c r="FM232" s="4"/>
      <c r="FN232" s="4"/>
      <c r="FO232" s="4"/>
      <c r="FP232" s="4"/>
      <c r="FQ232" s="4"/>
      <c r="FR232" s="4"/>
      <c r="FS232" s="4"/>
      <c r="FT232" s="4"/>
      <c r="FU232" s="4"/>
      <c r="FV232" s="4"/>
      <c r="FW232" s="4"/>
      <c r="FX232" s="4"/>
      <c r="FY232" s="4"/>
      <c r="FZ232" s="4"/>
      <c r="GA232" s="4"/>
      <c r="GB232" s="4"/>
      <c r="GC232" s="4"/>
      <c r="GD232" s="4"/>
      <c r="GE232" s="4"/>
      <c r="GF232" s="4"/>
      <c r="GG232" s="4"/>
      <c r="GH232" s="4"/>
      <c r="GI232" s="4"/>
      <c r="GJ232" s="4"/>
      <c r="GK232" s="4"/>
      <c r="GL232" s="4"/>
      <c r="GM232" s="4"/>
      <c r="GN232" s="4"/>
      <c r="GO232" s="4"/>
      <c r="GP232" s="4"/>
      <c r="GQ232" s="4"/>
      <c r="GR232" s="4"/>
      <c r="GS232" s="4"/>
      <c r="GT232" s="4"/>
      <c r="GU232" s="4"/>
      <c r="GV232" s="4"/>
      <c r="GW232" s="4"/>
      <c r="GX232" s="4"/>
      <c r="GY232" s="4"/>
      <c r="GZ232" s="4"/>
      <c r="HA232" s="4"/>
      <c r="HB232" s="4"/>
      <c r="HC232" s="4"/>
      <c r="HD232" s="4"/>
      <c r="HE232" s="4"/>
      <c r="HF232" s="4"/>
      <c r="HG232" s="4"/>
      <c r="HH232" s="4"/>
      <c r="HI232" s="4"/>
      <c r="HJ232" s="4"/>
      <c r="HK232" s="4"/>
      <c r="HL232" s="4"/>
      <c r="HM232" s="4"/>
      <c r="HN232" s="4"/>
      <c r="HO232" s="4"/>
      <c r="HP232" s="4"/>
      <c r="HQ232" s="4"/>
      <c r="HR232" s="4"/>
      <c r="HS232" s="4"/>
      <c r="HT232" s="4"/>
      <c r="HU232" s="4"/>
      <c r="HV232" s="4"/>
      <c r="HW232" s="4"/>
      <c r="HX232" s="4"/>
      <c r="HY232" s="4"/>
      <c r="HZ232" s="4"/>
      <c r="IA232" s="4"/>
      <c r="IB232" s="4"/>
      <c r="IC232" s="4"/>
      <c r="ID232" s="4"/>
      <c r="IE232" s="4"/>
      <c r="IF232" s="4"/>
      <c r="IG232" s="4"/>
      <c r="IH232" s="4"/>
    </row>
    <row r="233" spans="1:242" s="41" customFormat="1" ht="15" x14ac:dyDescent="0.2">
      <c r="A233" s="38" t="s">
        <v>464</v>
      </c>
      <c r="B233" s="39" t="s">
        <v>400</v>
      </c>
      <c r="C233" s="30">
        <v>3</v>
      </c>
      <c r="D233" s="27" t="s">
        <v>17</v>
      </c>
      <c r="E233" s="25"/>
      <c r="F233" s="25">
        <f t="shared" si="25"/>
        <v>0</v>
      </c>
      <c r="G233" s="28"/>
      <c r="H233" s="40"/>
      <c r="I233" s="42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4"/>
      <c r="AM233" s="4"/>
      <c r="AN233" s="4"/>
      <c r="AO233" s="4"/>
      <c r="AP233" s="4"/>
      <c r="AQ233" s="4"/>
      <c r="AR233" s="4"/>
      <c r="AS233" s="4"/>
      <c r="AT233" s="4"/>
      <c r="AU233" s="4"/>
      <c r="AV233" s="4"/>
      <c r="AW233" s="4"/>
      <c r="AX233" s="4"/>
      <c r="AY233" s="4"/>
      <c r="AZ233" s="4"/>
      <c r="BA233" s="4"/>
      <c r="BB233" s="4"/>
      <c r="BC233" s="4"/>
      <c r="BD233" s="4"/>
      <c r="BE233" s="4"/>
      <c r="BF233" s="4"/>
      <c r="BG233" s="4"/>
      <c r="BH233" s="4"/>
      <c r="BI233" s="4"/>
      <c r="BJ233" s="4"/>
      <c r="BK233" s="4"/>
      <c r="BL233" s="4"/>
      <c r="BM233" s="4"/>
      <c r="BN233" s="4"/>
      <c r="BO233" s="4"/>
      <c r="BP233" s="4"/>
      <c r="BQ233" s="4"/>
      <c r="BR233" s="4"/>
      <c r="BS233" s="4"/>
      <c r="BT233" s="4"/>
      <c r="BU233" s="4"/>
      <c r="BV233" s="4"/>
      <c r="BW233" s="4"/>
      <c r="BX233" s="4"/>
      <c r="BY233" s="4"/>
      <c r="BZ233" s="4"/>
      <c r="CA233" s="4"/>
      <c r="CB233" s="4"/>
      <c r="CC233" s="4"/>
      <c r="CD233" s="4"/>
      <c r="CE233" s="4"/>
      <c r="CF233" s="4"/>
      <c r="CG233" s="4"/>
      <c r="CH233" s="4"/>
      <c r="CI233" s="4"/>
      <c r="CJ233" s="4"/>
      <c r="CK233" s="4"/>
      <c r="CL233" s="4"/>
      <c r="CM233" s="4"/>
      <c r="CN233" s="4"/>
      <c r="CO233" s="4"/>
      <c r="CP233" s="4"/>
      <c r="CQ233" s="4"/>
      <c r="CR233" s="4"/>
      <c r="CS233" s="4"/>
      <c r="CT233" s="4"/>
      <c r="CU233" s="4"/>
      <c r="CV233" s="4"/>
      <c r="CW233" s="4"/>
      <c r="CX233" s="4"/>
      <c r="CY233" s="4"/>
      <c r="CZ233" s="4"/>
      <c r="DA233" s="4"/>
      <c r="DB233" s="4"/>
      <c r="DC233" s="4"/>
      <c r="DD233" s="4"/>
      <c r="DE233" s="4"/>
      <c r="DF233" s="4"/>
      <c r="DG233" s="4"/>
      <c r="DH233" s="4"/>
      <c r="DI233" s="4"/>
      <c r="DJ233" s="4"/>
      <c r="DK233" s="4"/>
      <c r="DL233" s="4"/>
      <c r="DM233" s="4"/>
      <c r="DN233" s="4"/>
      <c r="DO233" s="4"/>
      <c r="DP233" s="4"/>
      <c r="DQ233" s="4"/>
      <c r="DR233" s="4"/>
      <c r="DS233" s="4"/>
      <c r="DT233" s="4"/>
      <c r="DU233" s="4"/>
      <c r="DV233" s="4"/>
      <c r="DW233" s="4"/>
      <c r="DX233" s="4"/>
      <c r="DY233" s="4"/>
      <c r="DZ233" s="4"/>
      <c r="EA233" s="4"/>
      <c r="EB233" s="4"/>
      <c r="EC233" s="4"/>
      <c r="ED233" s="4"/>
      <c r="EE233" s="4"/>
      <c r="EF233" s="4"/>
      <c r="EG233" s="4"/>
      <c r="EH233" s="4"/>
      <c r="EI233" s="4"/>
      <c r="EJ233" s="4"/>
      <c r="EK233" s="4"/>
      <c r="EL233" s="4"/>
      <c r="EM233" s="4"/>
      <c r="EN233" s="4"/>
      <c r="EO233" s="4"/>
      <c r="EP233" s="4"/>
      <c r="EQ233" s="4"/>
      <c r="ER233" s="4"/>
      <c r="ES233" s="4"/>
      <c r="ET233" s="4"/>
      <c r="EU233" s="4"/>
      <c r="EV233" s="4"/>
      <c r="EW233" s="4"/>
      <c r="EX233" s="4"/>
      <c r="EY233" s="4"/>
      <c r="EZ233" s="4"/>
      <c r="FA233" s="4"/>
      <c r="FB233" s="4"/>
      <c r="FC233" s="4"/>
      <c r="FD233" s="4"/>
      <c r="FE233" s="4"/>
      <c r="FF233" s="4"/>
      <c r="FG233" s="4"/>
      <c r="FH233" s="4"/>
      <c r="FI233" s="4"/>
      <c r="FJ233" s="4"/>
      <c r="FK233" s="4"/>
      <c r="FL233" s="4"/>
      <c r="FM233" s="4"/>
      <c r="FN233" s="4"/>
      <c r="FO233" s="4"/>
      <c r="FP233" s="4"/>
      <c r="FQ233" s="4"/>
      <c r="FR233" s="4"/>
      <c r="FS233" s="4"/>
      <c r="FT233" s="4"/>
      <c r="FU233" s="4"/>
      <c r="FV233" s="4"/>
      <c r="FW233" s="4"/>
      <c r="FX233" s="4"/>
      <c r="FY233" s="4"/>
      <c r="FZ233" s="4"/>
      <c r="GA233" s="4"/>
      <c r="GB233" s="4"/>
      <c r="GC233" s="4"/>
      <c r="GD233" s="4"/>
      <c r="GE233" s="4"/>
      <c r="GF233" s="4"/>
      <c r="GG233" s="4"/>
      <c r="GH233" s="4"/>
      <c r="GI233" s="4"/>
      <c r="GJ233" s="4"/>
      <c r="GK233" s="4"/>
      <c r="GL233" s="4"/>
      <c r="GM233" s="4"/>
      <c r="GN233" s="4"/>
      <c r="GO233" s="4"/>
      <c r="GP233" s="4"/>
      <c r="GQ233" s="4"/>
      <c r="GR233" s="4"/>
      <c r="GS233" s="4"/>
      <c r="GT233" s="4"/>
      <c r="GU233" s="4"/>
      <c r="GV233" s="4"/>
      <c r="GW233" s="4"/>
      <c r="GX233" s="4"/>
      <c r="GY233" s="4"/>
      <c r="GZ233" s="4"/>
      <c r="HA233" s="4"/>
      <c r="HB233" s="4"/>
      <c r="HC233" s="4"/>
      <c r="HD233" s="4"/>
      <c r="HE233" s="4"/>
      <c r="HF233" s="4"/>
      <c r="HG233" s="4"/>
      <c r="HH233" s="4"/>
      <c r="HI233" s="4"/>
      <c r="HJ233" s="4"/>
      <c r="HK233" s="4"/>
      <c r="HL233" s="4"/>
      <c r="HM233" s="4"/>
      <c r="HN233" s="4"/>
      <c r="HO233" s="4"/>
      <c r="HP233" s="4"/>
      <c r="HQ233" s="4"/>
      <c r="HR233" s="4"/>
      <c r="HS233" s="4"/>
      <c r="HT233" s="4"/>
      <c r="HU233" s="4"/>
      <c r="HV233" s="4"/>
      <c r="HW233" s="4"/>
      <c r="HX233" s="4"/>
      <c r="HY233" s="4"/>
      <c r="HZ233" s="4"/>
      <c r="IA233" s="4"/>
      <c r="IB233" s="4"/>
      <c r="IC233" s="4"/>
      <c r="ID233" s="4"/>
      <c r="IE233" s="4"/>
      <c r="IF233" s="4"/>
      <c r="IG233" s="4"/>
      <c r="IH233" s="4"/>
    </row>
    <row r="234" spans="1:242" s="41" customFormat="1" ht="15" x14ac:dyDescent="0.2">
      <c r="A234" s="38" t="s">
        <v>465</v>
      </c>
      <c r="B234" s="39" t="s">
        <v>401</v>
      </c>
      <c r="C234" s="30">
        <v>1</v>
      </c>
      <c r="D234" s="27" t="s">
        <v>123</v>
      </c>
      <c r="E234" s="25"/>
      <c r="F234" s="25">
        <f t="shared" si="25"/>
        <v>0</v>
      </c>
      <c r="G234" s="28"/>
      <c r="H234" s="40"/>
      <c r="I234" s="42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4"/>
      <c r="AI234" s="4"/>
      <c r="AJ234" s="4"/>
      <c r="AK234" s="4"/>
      <c r="AL234" s="4"/>
      <c r="AM234" s="4"/>
      <c r="AN234" s="4"/>
      <c r="AO234" s="4"/>
      <c r="AP234" s="4"/>
      <c r="AQ234" s="4"/>
      <c r="AR234" s="4"/>
      <c r="AS234" s="4"/>
      <c r="AT234" s="4"/>
      <c r="AU234" s="4"/>
      <c r="AV234" s="4"/>
      <c r="AW234" s="4"/>
      <c r="AX234" s="4"/>
      <c r="AY234" s="4"/>
      <c r="AZ234" s="4"/>
      <c r="BA234" s="4"/>
      <c r="BB234" s="4"/>
      <c r="BC234" s="4"/>
      <c r="BD234" s="4"/>
      <c r="BE234" s="4"/>
      <c r="BF234" s="4"/>
      <c r="BG234" s="4"/>
      <c r="BH234" s="4"/>
      <c r="BI234" s="4"/>
      <c r="BJ234" s="4"/>
      <c r="BK234" s="4"/>
      <c r="BL234" s="4"/>
      <c r="BM234" s="4"/>
      <c r="BN234" s="4"/>
      <c r="BO234" s="4"/>
      <c r="BP234" s="4"/>
      <c r="BQ234" s="4"/>
      <c r="BR234" s="4"/>
      <c r="BS234" s="4"/>
      <c r="BT234" s="4"/>
      <c r="BU234" s="4"/>
      <c r="BV234" s="4"/>
      <c r="BW234" s="4"/>
      <c r="BX234" s="4"/>
      <c r="BY234" s="4"/>
      <c r="BZ234" s="4"/>
      <c r="CA234" s="4"/>
      <c r="CB234" s="4"/>
      <c r="CC234" s="4"/>
      <c r="CD234" s="4"/>
      <c r="CE234" s="4"/>
      <c r="CF234" s="4"/>
      <c r="CG234" s="4"/>
      <c r="CH234" s="4"/>
      <c r="CI234" s="4"/>
      <c r="CJ234" s="4"/>
      <c r="CK234" s="4"/>
      <c r="CL234" s="4"/>
      <c r="CM234" s="4"/>
      <c r="CN234" s="4"/>
      <c r="CO234" s="4"/>
      <c r="CP234" s="4"/>
      <c r="CQ234" s="4"/>
      <c r="CR234" s="4"/>
      <c r="CS234" s="4"/>
      <c r="CT234" s="4"/>
      <c r="CU234" s="4"/>
      <c r="CV234" s="4"/>
      <c r="CW234" s="4"/>
      <c r="CX234" s="4"/>
      <c r="CY234" s="4"/>
      <c r="CZ234" s="4"/>
      <c r="DA234" s="4"/>
      <c r="DB234" s="4"/>
      <c r="DC234" s="4"/>
      <c r="DD234" s="4"/>
      <c r="DE234" s="4"/>
      <c r="DF234" s="4"/>
      <c r="DG234" s="4"/>
      <c r="DH234" s="4"/>
      <c r="DI234" s="4"/>
      <c r="DJ234" s="4"/>
      <c r="DK234" s="4"/>
      <c r="DL234" s="4"/>
      <c r="DM234" s="4"/>
      <c r="DN234" s="4"/>
      <c r="DO234" s="4"/>
      <c r="DP234" s="4"/>
      <c r="DQ234" s="4"/>
      <c r="DR234" s="4"/>
      <c r="DS234" s="4"/>
      <c r="DT234" s="4"/>
      <c r="DU234" s="4"/>
      <c r="DV234" s="4"/>
      <c r="DW234" s="4"/>
      <c r="DX234" s="4"/>
      <c r="DY234" s="4"/>
      <c r="DZ234" s="4"/>
      <c r="EA234" s="4"/>
      <c r="EB234" s="4"/>
      <c r="EC234" s="4"/>
      <c r="ED234" s="4"/>
      <c r="EE234" s="4"/>
      <c r="EF234" s="4"/>
      <c r="EG234" s="4"/>
      <c r="EH234" s="4"/>
      <c r="EI234" s="4"/>
      <c r="EJ234" s="4"/>
      <c r="EK234" s="4"/>
      <c r="EL234" s="4"/>
      <c r="EM234" s="4"/>
      <c r="EN234" s="4"/>
      <c r="EO234" s="4"/>
      <c r="EP234" s="4"/>
      <c r="EQ234" s="4"/>
      <c r="ER234" s="4"/>
      <c r="ES234" s="4"/>
      <c r="ET234" s="4"/>
      <c r="EU234" s="4"/>
      <c r="EV234" s="4"/>
      <c r="EW234" s="4"/>
      <c r="EX234" s="4"/>
      <c r="EY234" s="4"/>
      <c r="EZ234" s="4"/>
      <c r="FA234" s="4"/>
      <c r="FB234" s="4"/>
      <c r="FC234" s="4"/>
      <c r="FD234" s="4"/>
      <c r="FE234" s="4"/>
      <c r="FF234" s="4"/>
      <c r="FG234" s="4"/>
      <c r="FH234" s="4"/>
      <c r="FI234" s="4"/>
      <c r="FJ234" s="4"/>
      <c r="FK234" s="4"/>
      <c r="FL234" s="4"/>
      <c r="FM234" s="4"/>
      <c r="FN234" s="4"/>
      <c r="FO234" s="4"/>
      <c r="FP234" s="4"/>
      <c r="FQ234" s="4"/>
      <c r="FR234" s="4"/>
      <c r="FS234" s="4"/>
      <c r="FT234" s="4"/>
      <c r="FU234" s="4"/>
      <c r="FV234" s="4"/>
      <c r="FW234" s="4"/>
      <c r="FX234" s="4"/>
      <c r="FY234" s="4"/>
      <c r="FZ234" s="4"/>
      <c r="GA234" s="4"/>
      <c r="GB234" s="4"/>
      <c r="GC234" s="4"/>
      <c r="GD234" s="4"/>
      <c r="GE234" s="4"/>
      <c r="GF234" s="4"/>
      <c r="GG234" s="4"/>
      <c r="GH234" s="4"/>
      <c r="GI234" s="4"/>
      <c r="GJ234" s="4"/>
      <c r="GK234" s="4"/>
      <c r="GL234" s="4"/>
      <c r="GM234" s="4"/>
      <c r="GN234" s="4"/>
      <c r="GO234" s="4"/>
      <c r="GP234" s="4"/>
      <c r="GQ234" s="4"/>
      <c r="GR234" s="4"/>
      <c r="GS234" s="4"/>
      <c r="GT234" s="4"/>
      <c r="GU234" s="4"/>
      <c r="GV234" s="4"/>
      <c r="GW234" s="4"/>
      <c r="GX234" s="4"/>
      <c r="GY234" s="4"/>
      <c r="GZ234" s="4"/>
      <c r="HA234" s="4"/>
      <c r="HB234" s="4"/>
      <c r="HC234" s="4"/>
      <c r="HD234" s="4"/>
      <c r="HE234" s="4"/>
      <c r="HF234" s="4"/>
      <c r="HG234" s="4"/>
      <c r="HH234" s="4"/>
      <c r="HI234" s="4"/>
      <c r="HJ234" s="4"/>
      <c r="HK234" s="4"/>
      <c r="HL234" s="4"/>
      <c r="HM234" s="4"/>
      <c r="HN234" s="4"/>
      <c r="HO234" s="4"/>
      <c r="HP234" s="4"/>
      <c r="HQ234" s="4"/>
      <c r="HR234" s="4"/>
      <c r="HS234" s="4"/>
      <c r="HT234" s="4"/>
      <c r="HU234" s="4"/>
      <c r="HV234" s="4"/>
      <c r="HW234" s="4"/>
      <c r="HX234" s="4"/>
      <c r="HY234" s="4"/>
      <c r="HZ234" s="4"/>
      <c r="IA234" s="4"/>
      <c r="IB234" s="4"/>
      <c r="IC234" s="4"/>
      <c r="ID234" s="4"/>
      <c r="IE234" s="4"/>
      <c r="IF234" s="4"/>
      <c r="IG234" s="4"/>
      <c r="IH234" s="4"/>
    </row>
    <row r="235" spans="1:242" s="41" customFormat="1" ht="15" x14ac:dyDescent="0.2">
      <c r="A235" s="38" t="s">
        <v>466</v>
      </c>
      <c r="B235" s="39" t="s">
        <v>402</v>
      </c>
      <c r="C235" s="30">
        <v>1</v>
      </c>
      <c r="D235" s="27" t="s">
        <v>123</v>
      </c>
      <c r="E235" s="25"/>
      <c r="F235" s="25">
        <f t="shared" si="25"/>
        <v>0</v>
      </c>
      <c r="G235" s="28"/>
      <c r="H235" s="40"/>
      <c r="I235" s="42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/>
      <c r="AM235" s="4"/>
      <c r="AN235" s="4"/>
      <c r="AO235" s="4"/>
      <c r="AP235" s="4"/>
      <c r="AQ235" s="4"/>
      <c r="AR235" s="4"/>
      <c r="AS235" s="4"/>
      <c r="AT235" s="4"/>
      <c r="AU235" s="4"/>
      <c r="AV235" s="4"/>
      <c r="AW235" s="4"/>
      <c r="AX235" s="4"/>
      <c r="AY235" s="4"/>
      <c r="AZ235" s="4"/>
      <c r="BA235" s="4"/>
      <c r="BB235" s="4"/>
      <c r="BC235" s="4"/>
      <c r="BD235" s="4"/>
      <c r="BE235" s="4"/>
      <c r="BF235" s="4"/>
      <c r="BG235" s="4"/>
      <c r="BH235" s="4"/>
      <c r="BI235" s="4"/>
      <c r="BJ235" s="4"/>
      <c r="BK235" s="4"/>
      <c r="BL235" s="4"/>
      <c r="BM235" s="4"/>
      <c r="BN235" s="4"/>
      <c r="BO235" s="4"/>
      <c r="BP235" s="4"/>
      <c r="BQ235" s="4"/>
      <c r="BR235" s="4"/>
      <c r="BS235" s="4"/>
      <c r="BT235" s="4"/>
      <c r="BU235" s="4"/>
      <c r="BV235" s="4"/>
      <c r="BW235" s="4"/>
      <c r="BX235" s="4"/>
      <c r="BY235" s="4"/>
      <c r="BZ235" s="4"/>
      <c r="CA235" s="4"/>
      <c r="CB235" s="4"/>
      <c r="CC235" s="4"/>
      <c r="CD235" s="4"/>
      <c r="CE235" s="4"/>
      <c r="CF235" s="4"/>
      <c r="CG235" s="4"/>
      <c r="CH235" s="4"/>
      <c r="CI235" s="4"/>
      <c r="CJ235" s="4"/>
      <c r="CK235" s="4"/>
      <c r="CL235" s="4"/>
      <c r="CM235" s="4"/>
      <c r="CN235" s="4"/>
      <c r="CO235" s="4"/>
      <c r="CP235" s="4"/>
      <c r="CQ235" s="4"/>
      <c r="CR235" s="4"/>
      <c r="CS235" s="4"/>
      <c r="CT235" s="4"/>
      <c r="CU235" s="4"/>
      <c r="CV235" s="4"/>
      <c r="CW235" s="4"/>
      <c r="CX235" s="4"/>
      <c r="CY235" s="4"/>
      <c r="CZ235" s="4"/>
      <c r="DA235" s="4"/>
      <c r="DB235" s="4"/>
      <c r="DC235" s="4"/>
      <c r="DD235" s="4"/>
      <c r="DE235" s="4"/>
      <c r="DF235" s="4"/>
      <c r="DG235" s="4"/>
      <c r="DH235" s="4"/>
      <c r="DI235" s="4"/>
      <c r="DJ235" s="4"/>
      <c r="DK235" s="4"/>
      <c r="DL235" s="4"/>
      <c r="DM235" s="4"/>
      <c r="DN235" s="4"/>
      <c r="DO235" s="4"/>
      <c r="DP235" s="4"/>
      <c r="DQ235" s="4"/>
      <c r="DR235" s="4"/>
      <c r="DS235" s="4"/>
      <c r="DT235" s="4"/>
      <c r="DU235" s="4"/>
      <c r="DV235" s="4"/>
      <c r="DW235" s="4"/>
      <c r="DX235" s="4"/>
      <c r="DY235" s="4"/>
      <c r="DZ235" s="4"/>
      <c r="EA235" s="4"/>
      <c r="EB235" s="4"/>
      <c r="EC235" s="4"/>
      <c r="ED235" s="4"/>
      <c r="EE235" s="4"/>
      <c r="EF235" s="4"/>
      <c r="EG235" s="4"/>
      <c r="EH235" s="4"/>
      <c r="EI235" s="4"/>
      <c r="EJ235" s="4"/>
      <c r="EK235" s="4"/>
      <c r="EL235" s="4"/>
      <c r="EM235" s="4"/>
      <c r="EN235" s="4"/>
      <c r="EO235" s="4"/>
      <c r="EP235" s="4"/>
      <c r="EQ235" s="4"/>
      <c r="ER235" s="4"/>
      <c r="ES235" s="4"/>
      <c r="ET235" s="4"/>
      <c r="EU235" s="4"/>
      <c r="EV235" s="4"/>
      <c r="EW235" s="4"/>
      <c r="EX235" s="4"/>
      <c r="EY235" s="4"/>
      <c r="EZ235" s="4"/>
      <c r="FA235" s="4"/>
      <c r="FB235" s="4"/>
      <c r="FC235" s="4"/>
      <c r="FD235" s="4"/>
      <c r="FE235" s="4"/>
      <c r="FF235" s="4"/>
      <c r="FG235" s="4"/>
      <c r="FH235" s="4"/>
      <c r="FI235" s="4"/>
      <c r="FJ235" s="4"/>
      <c r="FK235" s="4"/>
      <c r="FL235" s="4"/>
      <c r="FM235" s="4"/>
      <c r="FN235" s="4"/>
      <c r="FO235" s="4"/>
      <c r="FP235" s="4"/>
      <c r="FQ235" s="4"/>
      <c r="FR235" s="4"/>
      <c r="FS235" s="4"/>
      <c r="FT235" s="4"/>
      <c r="FU235" s="4"/>
      <c r="FV235" s="4"/>
      <c r="FW235" s="4"/>
      <c r="FX235" s="4"/>
      <c r="FY235" s="4"/>
      <c r="FZ235" s="4"/>
      <c r="GA235" s="4"/>
      <c r="GB235" s="4"/>
      <c r="GC235" s="4"/>
      <c r="GD235" s="4"/>
      <c r="GE235" s="4"/>
      <c r="GF235" s="4"/>
      <c r="GG235" s="4"/>
      <c r="GH235" s="4"/>
      <c r="GI235" s="4"/>
      <c r="GJ235" s="4"/>
      <c r="GK235" s="4"/>
      <c r="GL235" s="4"/>
      <c r="GM235" s="4"/>
      <c r="GN235" s="4"/>
      <c r="GO235" s="4"/>
      <c r="GP235" s="4"/>
      <c r="GQ235" s="4"/>
      <c r="GR235" s="4"/>
      <c r="GS235" s="4"/>
      <c r="GT235" s="4"/>
      <c r="GU235" s="4"/>
      <c r="GV235" s="4"/>
      <c r="GW235" s="4"/>
      <c r="GX235" s="4"/>
      <c r="GY235" s="4"/>
      <c r="GZ235" s="4"/>
      <c r="HA235" s="4"/>
      <c r="HB235" s="4"/>
      <c r="HC235" s="4"/>
      <c r="HD235" s="4"/>
      <c r="HE235" s="4"/>
      <c r="HF235" s="4"/>
      <c r="HG235" s="4"/>
      <c r="HH235" s="4"/>
      <c r="HI235" s="4"/>
      <c r="HJ235" s="4"/>
      <c r="HK235" s="4"/>
      <c r="HL235" s="4"/>
      <c r="HM235" s="4"/>
      <c r="HN235" s="4"/>
      <c r="HO235" s="4"/>
      <c r="HP235" s="4"/>
      <c r="HQ235" s="4"/>
      <c r="HR235" s="4"/>
      <c r="HS235" s="4"/>
      <c r="HT235" s="4"/>
      <c r="HU235" s="4"/>
      <c r="HV235" s="4"/>
      <c r="HW235" s="4"/>
      <c r="HX235" s="4"/>
      <c r="HY235" s="4"/>
      <c r="HZ235" s="4"/>
      <c r="IA235" s="4"/>
      <c r="IB235" s="4"/>
      <c r="IC235" s="4"/>
      <c r="ID235" s="4"/>
      <c r="IE235" s="4"/>
      <c r="IF235" s="4"/>
      <c r="IG235" s="4"/>
      <c r="IH235" s="4"/>
    </row>
    <row r="236" spans="1:242" s="41" customFormat="1" ht="15" x14ac:dyDescent="0.2">
      <c r="A236" s="38"/>
      <c r="B236" s="39"/>
      <c r="C236" s="30"/>
      <c r="D236" s="27"/>
      <c r="E236" s="25"/>
      <c r="F236" s="25"/>
      <c r="G236" s="28"/>
      <c r="H236" s="40"/>
      <c r="I236" s="42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  <c r="AI236" s="4"/>
      <c r="AJ236" s="4"/>
      <c r="AK236" s="4"/>
      <c r="AL236" s="4"/>
      <c r="AM236" s="4"/>
      <c r="AN236" s="4"/>
      <c r="AO236" s="4"/>
      <c r="AP236" s="4"/>
      <c r="AQ236" s="4"/>
      <c r="AR236" s="4"/>
      <c r="AS236" s="4"/>
      <c r="AT236" s="4"/>
      <c r="AU236" s="4"/>
      <c r="AV236" s="4"/>
      <c r="AW236" s="4"/>
      <c r="AX236" s="4"/>
      <c r="AY236" s="4"/>
      <c r="AZ236" s="4"/>
      <c r="BA236" s="4"/>
      <c r="BB236" s="4"/>
      <c r="BC236" s="4"/>
      <c r="BD236" s="4"/>
      <c r="BE236" s="4"/>
      <c r="BF236" s="4"/>
      <c r="BG236" s="4"/>
      <c r="BH236" s="4"/>
      <c r="BI236" s="4"/>
      <c r="BJ236" s="4"/>
      <c r="BK236" s="4"/>
      <c r="BL236" s="4"/>
      <c r="BM236" s="4"/>
      <c r="BN236" s="4"/>
      <c r="BO236" s="4"/>
      <c r="BP236" s="4"/>
      <c r="BQ236" s="4"/>
      <c r="BR236" s="4"/>
      <c r="BS236" s="4"/>
      <c r="BT236" s="4"/>
      <c r="BU236" s="4"/>
      <c r="BV236" s="4"/>
      <c r="BW236" s="4"/>
      <c r="BX236" s="4"/>
      <c r="BY236" s="4"/>
      <c r="BZ236" s="4"/>
      <c r="CA236" s="4"/>
      <c r="CB236" s="4"/>
      <c r="CC236" s="4"/>
      <c r="CD236" s="4"/>
      <c r="CE236" s="4"/>
      <c r="CF236" s="4"/>
      <c r="CG236" s="4"/>
      <c r="CH236" s="4"/>
      <c r="CI236" s="4"/>
      <c r="CJ236" s="4"/>
      <c r="CK236" s="4"/>
      <c r="CL236" s="4"/>
      <c r="CM236" s="4"/>
      <c r="CN236" s="4"/>
      <c r="CO236" s="4"/>
      <c r="CP236" s="4"/>
      <c r="CQ236" s="4"/>
      <c r="CR236" s="4"/>
      <c r="CS236" s="4"/>
      <c r="CT236" s="4"/>
      <c r="CU236" s="4"/>
      <c r="CV236" s="4"/>
      <c r="CW236" s="4"/>
      <c r="CX236" s="4"/>
      <c r="CY236" s="4"/>
      <c r="CZ236" s="4"/>
      <c r="DA236" s="4"/>
      <c r="DB236" s="4"/>
      <c r="DC236" s="4"/>
      <c r="DD236" s="4"/>
      <c r="DE236" s="4"/>
      <c r="DF236" s="4"/>
      <c r="DG236" s="4"/>
      <c r="DH236" s="4"/>
      <c r="DI236" s="4"/>
      <c r="DJ236" s="4"/>
      <c r="DK236" s="4"/>
      <c r="DL236" s="4"/>
      <c r="DM236" s="4"/>
      <c r="DN236" s="4"/>
      <c r="DO236" s="4"/>
      <c r="DP236" s="4"/>
      <c r="DQ236" s="4"/>
      <c r="DR236" s="4"/>
      <c r="DS236" s="4"/>
      <c r="DT236" s="4"/>
      <c r="DU236" s="4"/>
      <c r="DV236" s="4"/>
      <c r="DW236" s="4"/>
      <c r="DX236" s="4"/>
      <c r="DY236" s="4"/>
      <c r="DZ236" s="4"/>
      <c r="EA236" s="4"/>
      <c r="EB236" s="4"/>
      <c r="EC236" s="4"/>
      <c r="ED236" s="4"/>
      <c r="EE236" s="4"/>
      <c r="EF236" s="4"/>
      <c r="EG236" s="4"/>
      <c r="EH236" s="4"/>
      <c r="EI236" s="4"/>
      <c r="EJ236" s="4"/>
      <c r="EK236" s="4"/>
      <c r="EL236" s="4"/>
      <c r="EM236" s="4"/>
      <c r="EN236" s="4"/>
      <c r="EO236" s="4"/>
      <c r="EP236" s="4"/>
      <c r="EQ236" s="4"/>
      <c r="ER236" s="4"/>
      <c r="ES236" s="4"/>
      <c r="ET236" s="4"/>
      <c r="EU236" s="4"/>
      <c r="EV236" s="4"/>
      <c r="EW236" s="4"/>
      <c r="EX236" s="4"/>
      <c r="EY236" s="4"/>
      <c r="EZ236" s="4"/>
      <c r="FA236" s="4"/>
      <c r="FB236" s="4"/>
      <c r="FC236" s="4"/>
      <c r="FD236" s="4"/>
      <c r="FE236" s="4"/>
      <c r="FF236" s="4"/>
      <c r="FG236" s="4"/>
      <c r="FH236" s="4"/>
      <c r="FI236" s="4"/>
      <c r="FJ236" s="4"/>
      <c r="FK236" s="4"/>
      <c r="FL236" s="4"/>
      <c r="FM236" s="4"/>
      <c r="FN236" s="4"/>
      <c r="FO236" s="4"/>
      <c r="FP236" s="4"/>
      <c r="FQ236" s="4"/>
      <c r="FR236" s="4"/>
      <c r="FS236" s="4"/>
      <c r="FT236" s="4"/>
      <c r="FU236" s="4"/>
      <c r="FV236" s="4"/>
      <c r="FW236" s="4"/>
      <c r="FX236" s="4"/>
      <c r="FY236" s="4"/>
      <c r="FZ236" s="4"/>
      <c r="GA236" s="4"/>
      <c r="GB236" s="4"/>
      <c r="GC236" s="4"/>
      <c r="GD236" s="4"/>
      <c r="GE236" s="4"/>
      <c r="GF236" s="4"/>
      <c r="GG236" s="4"/>
      <c r="GH236" s="4"/>
      <c r="GI236" s="4"/>
      <c r="GJ236" s="4"/>
      <c r="GK236" s="4"/>
      <c r="GL236" s="4"/>
      <c r="GM236" s="4"/>
      <c r="GN236" s="4"/>
      <c r="GO236" s="4"/>
      <c r="GP236" s="4"/>
      <c r="GQ236" s="4"/>
      <c r="GR236" s="4"/>
      <c r="GS236" s="4"/>
      <c r="GT236" s="4"/>
      <c r="GU236" s="4"/>
      <c r="GV236" s="4"/>
      <c r="GW236" s="4"/>
      <c r="GX236" s="4"/>
      <c r="GY236" s="4"/>
      <c r="GZ236" s="4"/>
      <c r="HA236" s="4"/>
      <c r="HB236" s="4"/>
      <c r="HC236" s="4"/>
      <c r="HD236" s="4"/>
      <c r="HE236" s="4"/>
      <c r="HF236" s="4"/>
      <c r="HG236" s="4"/>
      <c r="HH236" s="4"/>
      <c r="HI236" s="4"/>
      <c r="HJ236" s="4"/>
      <c r="HK236" s="4"/>
      <c r="HL236" s="4"/>
      <c r="HM236" s="4"/>
      <c r="HN236" s="4"/>
      <c r="HO236" s="4"/>
      <c r="HP236" s="4"/>
      <c r="HQ236" s="4"/>
      <c r="HR236" s="4"/>
      <c r="HS236" s="4"/>
      <c r="HT236" s="4"/>
      <c r="HU236" s="4"/>
      <c r="HV236" s="4"/>
      <c r="HW236" s="4"/>
      <c r="HX236" s="4"/>
      <c r="HY236" s="4"/>
      <c r="HZ236" s="4"/>
      <c r="IA236" s="4"/>
      <c r="IB236" s="4"/>
      <c r="IC236" s="4"/>
      <c r="ID236" s="4"/>
      <c r="IE236" s="4"/>
      <c r="IF236" s="4"/>
      <c r="IG236" s="4"/>
      <c r="IH236" s="4"/>
    </row>
    <row r="237" spans="1:242" s="6" customFormat="1" ht="15" x14ac:dyDescent="0.2">
      <c r="A237" s="43">
        <v>2.4</v>
      </c>
      <c r="B237" s="22" t="s">
        <v>406</v>
      </c>
      <c r="C237" s="23"/>
      <c r="D237" s="24"/>
      <c r="E237" s="25"/>
      <c r="F237" s="25"/>
      <c r="G237" s="28"/>
    </row>
    <row r="238" spans="1:242" s="41" customFormat="1" ht="15" x14ac:dyDescent="0.2">
      <c r="A238" s="38" t="s">
        <v>467</v>
      </c>
      <c r="B238" s="39" t="s">
        <v>407</v>
      </c>
      <c r="C238" s="30">
        <v>1</v>
      </c>
      <c r="D238" s="27" t="s">
        <v>17</v>
      </c>
      <c r="E238" s="25"/>
      <c r="F238" s="25">
        <f t="shared" si="25"/>
        <v>0</v>
      </c>
      <c r="G238" s="28"/>
      <c r="H238" s="40"/>
      <c r="I238" s="42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  <c r="AI238" s="4"/>
      <c r="AJ238" s="4"/>
      <c r="AK238" s="4"/>
      <c r="AL238" s="4"/>
      <c r="AM238" s="4"/>
      <c r="AN238" s="4"/>
      <c r="AO238" s="4"/>
      <c r="AP238" s="4"/>
      <c r="AQ238" s="4"/>
      <c r="AR238" s="4"/>
      <c r="AS238" s="4"/>
      <c r="AT238" s="4"/>
      <c r="AU238" s="4"/>
      <c r="AV238" s="4"/>
      <c r="AW238" s="4"/>
      <c r="AX238" s="4"/>
      <c r="AY238" s="4"/>
      <c r="AZ238" s="4"/>
      <c r="BA238" s="4"/>
      <c r="BB238" s="4"/>
      <c r="BC238" s="4"/>
      <c r="BD238" s="4"/>
      <c r="BE238" s="4"/>
      <c r="BF238" s="4"/>
      <c r="BG238" s="4"/>
      <c r="BH238" s="4"/>
      <c r="BI238" s="4"/>
      <c r="BJ238" s="4"/>
      <c r="BK238" s="4"/>
      <c r="BL238" s="4"/>
      <c r="BM238" s="4"/>
      <c r="BN238" s="4"/>
      <c r="BO238" s="4"/>
      <c r="BP238" s="4"/>
      <c r="BQ238" s="4"/>
      <c r="BR238" s="4"/>
      <c r="BS238" s="4"/>
      <c r="BT238" s="4"/>
      <c r="BU238" s="4"/>
      <c r="BV238" s="4"/>
      <c r="BW238" s="4"/>
      <c r="BX238" s="4"/>
      <c r="BY238" s="4"/>
      <c r="BZ238" s="4"/>
      <c r="CA238" s="4"/>
      <c r="CB238" s="4"/>
      <c r="CC238" s="4"/>
      <c r="CD238" s="4"/>
      <c r="CE238" s="4"/>
      <c r="CF238" s="4"/>
      <c r="CG238" s="4"/>
      <c r="CH238" s="4"/>
      <c r="CI238" s="4"/>
      <c r="CJ238" s="4"/>
      <c r="CK238" s="4"/>
      <c r="CL238" s="4"/>
      <c r="CM238" s="4"/>
      <c r="CN238" s="4"/>
      <c r="CO238" s="4"/>
      <c r="CP238" s="4"/>
      <c r="CQ238" s="4"/>
      <c r="CR238" s="4"/>
      <c r="CS238" s="4"/>
      <c r="CT238" s="4"/>
      <c r="CU238" s="4"/>
      <c r="CV238" s="4"/>
      <c r="CW238" s="4"/>
      <c r="CX238" s="4"/>
      <c r="CY238" s="4"/>
      <c r="CZ238" s="4"/>
      <c r="DA238" s="4"/>
      <c r="DB238" s="4"/>
      <c r="DC238" s="4"/>
      <c r="DD238" s="4"/>
      <c r="DE238" s="4"/>
      <c r="DF238" s="4"/>
      <c r="DG238" s="4"/>
      <c r="DH238" s="4"/>
      <c r="DI238" s="4"/>
      <c r="DJ238" s="4"/>
      <c r="DK238" s="4"/>
      <c r="DL238" s="4"/>
      <c r="DM238" s="4"/>
      <c r="DN238" s="4"/>
      <c r="DO238" s="4"/>
      <c r="DP238" s="4"/>
      <c r="DQ238" s="4"/>
      <c r="DR238" s="4"/>
      <c r="DS238" s="4"/>
      <c r="DT238" s="4"/>
      <c r="DU238" s="4"/>
      <c r="DV238" s="4"/>
      <c r="DW238" s="4"/>
      <c r="DX238" s="4"/>
      <c r="DY238" s="4"/>
      <c r="DZ238" s="4"/>
      <c r="EA238" s="4"/>
      <c r="EB238" s="4"/>
      <c r="EC238" s="4"/>
      <c r="ED238" s="4"/>
      <c r="EE238" s="4"/>
      <c r="EF238" s="4"/>
      <c r="EG238" s="4"/>
      <c r="EH238" s="4"/>
      <c r="EI238" s="4"/>
      <c r="EJ238" s="4"/>
      <c r="EK238" s="4"/>
      <c r="EL238" s="4"/>
      <c r="EM238" s="4"/>
      <c r="EN238" s="4"/>
      <c r="EO238" s="4"/>
      <c r="EP238" s="4"/>
      <c r="EQ238" s="4"/>
      <c r="ER238" s="4"/>
      <c r="ES238" s="4"/>
      <c r="ET238" s="4"/>
      <c r="EU238" s="4"/>
      <c r="EV238" s="4"/>
      <c r="EW238" s="4"/>
      <c r="EX238" s="4"/>
      <c r="EY238" s="4"/>
      <c r="EZ238" s="4"/>
      <c r="FA238" s="4"/>
      <c r="FB238" s="4"/>
      <c r="FC238" s="4"/>
      <c r="FD238" s="4"/>
      <c r="FE238" s="4"/>
      <c r="FF238" s="4"/>
      <c r="FG238" s="4"/>
      <c r="FH238" s="4"/>
      <c r="FI238" s="4"/>
      <c r="FJ238" s="4"/>
      <c r="FK238" s="4"/>
      <c r="FL238" s="4"/>
      <c r="FM238" s="4"/>
      <c r="FN238" s="4"/>
      <c r="FO238" s="4"/>
      <c r="FP238" s="4"/>
      <c r="FQ238" s="4"/>
      <c r="FR238" s="4"/>
      <c r="FS238" s="4"/>
      <c r="FT238" s="4"/>
      <c r="FU238" s="4"/>
      <c r="FV238" s="4"/>
      <c r="FW238" s="4"/>
      <c r="FX238" s="4"/>
      <c r="FY238" s="4"/>
      <c r="FZ238" s="4"/>
      <c r="GA238" s="4"/>
      <c r="GB238" s="4"/>
      <c r="GC238" s="4"/>
      <c r="GD238" s="4"/>
      <c r="GE238" s="4"/>
      <c r="GF238" s="4"/>
      <c r="GG238" s="4"/>
      <c r="GH238" s="4"/>
      <c r="GI238" s="4"/>
      <c r="GJ238" s="4"/>
      <c r="GK238" s="4"/>
      <c r="GL238" s="4"/>
      <c r="GM238" s="4"/>
      <c r="GN238" s="4"/>
      <c r="GO238" s="4"/>
      <c r="GP238" s="4"/>
      <c r="GQ238" s="4"/>
      <c r="GR238" s="4"/>
      <c r="GS238" s="4"/>
      <c r="GT238" s="4"/>
      <c r="GU238" s="4"/>
      <c r="GV238" s="4"/>
      <c r="GW238" s="4"/>
      <c r="GX238" s="4"/>
      <c r="GY238" s="4"/>
      <c r="GZ238" s="4"/>
      <c r="HA238" s="4"/>
      <c r="HB238" s="4"/>
      <c r="HC238" s="4"/>
      <c r="HD238" s="4"/>
      <c r="HE238" s="4"/>
      <c r="HF238" s="4"/>
      <c r="HG238" s="4"/>
      <c r="HH238" s="4"/>
      <c r="HI238" s="4"/>
      <c r="HJ238" s="4"/>
      <c r="HK238" s="4"/>
      <c r="HL238" s="4"/>
      <c r="HM238" s="4"/>
      <c r="HN238" s="4"/>
      <c r="HO238" s="4"/>
      <c r="HP238" s="4"/>
      <c r="HQ238" s="4"/>
      <c r="HR238" s="4"/>
      <c r="HS238" s="4"/>
      <c r="HT238" s="4"/>
      <c r="HU238" s="4"/>
      <c r="HV238" s="4"/>
      <c r="HW238" s="4"/>
      <c r="HX238" s="4"/>
      <c r="HY238" s="4"/>
      <c r="HZ238" s="4"/>
      <c r="IA238" s="4"/>
      <c r="IB238" s="4"/>
      <c r="IC238" s="4"/>
      <c r="ID238" s="4"/>
      <c r="IE238" s="4"/>
      <c r="IF238" s="4"/>
      <c r="IG238" s="4"/>
      <c r="IH238" s="4"/>
    </row>
    <row r="239" spans="1:242" s="41" customFormat="1" ht="42.75" x14ac:dyDescent="0.2">
      <c r="A239" s="38" t="s">
        <v>468</v>
      </c>
      <c r="B239" s="39" t="s">
        <v>408</v>
      </c>
      <c r="C239" s="30">
        <v>1</v>
      </c>
      <c r="D239" s="27" t="s">
        <v>17</v>
      </c>
      <c r="E239" s="25"/>
      <c r="F239" s="25">
        <f t="shared" si="25"/>
        <v>0</v>
      </c>
      <c r="G239" s="28"/>
      <c r="H239" s="40"/>
      <c r="I239" s="42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  <c r="AI239" s="4"/>
      <c r="AJ239" s="4"/>
      <c r="AK239" s="4"/>
      <c r="AL239" s="4"/>
      <c r="AM239" s="4"/>
      <c r="AN239" s="4"/>
      <c r="AO239" s="4"/>
      <c r="AP239" s="4"/>
      <c r="AQ239" s="4"/>
      <c r="AR239" s="4"/>
      <c r="AS239" s="4"/>
      <c r="AT239" s="4"/>
      <c r="AU239" s="4"/>
      <c r="AV239" s="4"/>
      <c r="AW239" s="4"/>
      <c r="AX239" s="4"/>
      <c r="AY239" s="4"/>
      <c r="AZ239" s="4"/>
      <c r="BA239" s="4"/>
      <c r="BB239" s="4"/>
      <c r="BC239" s="4"/>
      <c r="BD239" s="4"/>
      <c r="BE239" s="4"/>
      <c r="BF239" s="4"/>
      <c r="BG239" s="4"/>
      <c r="BH239" s="4"/>
      <c r="BI239" s="4"/>
      <c r="BJ239" s="4"/>
      <c r="BK239" s="4"/>
      <c r="BL239" s="4"/>
      <c r="BM239" s="4"/>
      <c r="BN239" s="4"/>
      <c r="BO239" s="4"/>
      <c r="BP239" s="4"/>
      <c r="BQ239" s="4"/>
      <c r="BR239" s="4"/>
      <c r="BS239" s="4"/>
      <c r="BT239" s="4"/>
      <c r="BU239" s="4"/>
      <c r="BV239" s="4"/>
      <c r="BW239" s="4"/>
      <c r="BX239" s="4"/>
      <c r="BY239" s="4"/>
      <c r="BZ239" s="4"/>
      <c r="CA239" s="4"/>
      <c r="CB239" s="4"/>
      <c r="CC239" s="4"/>
      <c r="CD239" s="4"/>
      <c r="CE239" s="4"/>
      <c r="CF239" s="4"/>
      <c r="CG239" s="4"/>
      <c r="CH239" s="4"/>
      <c r="CI239" s="4"/>
      <c r="CJ239" s="4"/>
      <c r="CK239" s="4"/>
      <c r="CL239" s="4"/>
      <c r="CM239" s="4"/>
      <c r="CN239" s="4"/>
      <c r="CO239" s="4"/>
      <c r="CP239" s="4"/>
      <c r="CQ239" s="4"/>
      <c r="CR239" s="4"/>
      <c r="CS239" s="4"/>
      <c r="CT239" s="4"/>
      <c r="CU239" s="4"/>
      <c r="CV239" s="4"/>
      <c r="CW239" s="4"/>
      <c r="CX239" s="4"/>
      <c r="CY239" s="4"/>
      <c r="CZ239" s="4"/>
      <c r="DA239" s="4"/>
      <c r="DB239" s="4"/>
      <c r="DC239" s="4"/>
      <c r="DD239" s="4"/>
      <c r="DE239" s="4"/>
      <c r="DF239" s="4"/>
      <c r="DG239" s="4"/>
      <c r="DH239" s="4"/>
      <c r="DI239" s="4"/>
      <c r="DJ239" s="4"/>
      <c r="DK239" s="4"/>
      <c r="DL239" s="4"/>
      <c r="DM239" s="4"/>
      <c r="DN239" s="4"/>
      <c r="DO239" s="4"/>
      <c r="DP239" s="4"/>
      <c r="DQ239" s="4"/>
      <c r="DR239" s="4"/>
      <c r="DS239" s="4"/>
      <c r="DT239" s="4"/>
      <c r="DU239" s="4"/>
      <c r="DV239" s="4"/>
      <c r="DW239" s="4"/>
      <c r="DX239" s="4"/>
      <c r="DY239" s="4"/>
      <c r="DZ239" s="4"/>
      <c r="EA239" s="4"/>
      <c r="EB239" s="4"/>
      <c r="EC239" s="4"/>
      <c r="ED239" s="4"/>
      <c r="EE239" s="4"/>
      <c r="EF239" s="4"/>
      <c r="EG239" s="4"/>
      <c r="EH239" s="4"/>
      <c r="EI239" s="4"/>
      <c r="EJ239" s="4"/>
      <c r="EK239" s="4"/>
      <c r="EL239" s="4"/>
      <c r="EM239" s="4"/>
      <c r="EN239" s="4"/>
      <c r="EO239" s="4"/>
      <c r="EP239" s="4"/>
      <c r="EQ239" s="4"/>
      <c r="ER239" s="4"/>
      <c r="ES239" s="4"/>
      <c r="ET239" s="4"/>
      <c r="EU239" s="4"/>
      <c r="EV239" s="4"/>
      <c r="EW239" s="4"/>
      <c r="EX239" s="4"/>
      <c r="EY239" s="4"/>
      <c r="EZ239" s="4"/>
      <c r="FA239" s="4"/>
      <c r="FB239" s="4"/>
      <c r="FC239" s="4"/>
      <c r="FD239" s="4"/>
      <c r="FE239" s="4"/>
      <c r="FF239" s="4"/>
      <c r="FG239" s="4"/>
      <c r="FH239" s="4"/>
      <c r="FI239" s="4"/>
      <c r="FJ239" s="4"/>
      <c r="FK239" s="4"/>
      <c r="FL239" s="4"/>
      <c r="FM239" s="4"/>
      <c r="FN239" s="4"/>
      <c r="FO239" s="4"/>
      <c r="FP239" s="4"/>
      <c r="FQ239" s="4"/>
      <c r="FR239" s="4"/>
      <c r="FS239" s="4"/>
      <c r="FT239" s="4"/>
      <c r="FU239" s="4"/>
      <c r="FV239" s="4"/>
      <c r="FW239" s="4"/>
      <c r="FX239" s="4"/>
      <c r="FY239" s="4"/>
      <c r="FZ239" s="4"/>
      <c r="GA239" s="4"/>
      <c r="GB239" s="4"/>
      <c r="GC239" s="4"/>
      <c r="GD239" s="4"/>
      <c r="GE239" s="4"/>
      <c r="GF239" s="4"/>
      <c r="GG239" s="4"/>
      <c r="GH239" s="4"/>
      <c r="GI239" s="4"/>
      <c r="GJ239" s="4"/>
      <c r="GK239" s="4"/>
      <c r="GL239" s="4"/>
      <c r="GM239" s="4"/>
      <c r="GN239" s="4"/>
      <c r="GO239" s="4"/>
      <c r="GP239" s="4"/>
      <c r="GQ239" s="4"/>
      <c r="GR239" s="4"/>
      <c r="GS239" s="4"/>
      <c r="GT239" s="4"/>
      <c r="GU239" s="4"/>
      <c r="GV239" s="4"/>
      <c r="GW239" s="4"/>
      <c r="GX239" s="4"/>
      <c r="GY239" s="4"/>
      <c r="GZ239" s="4"/>
      <c r="HA239" s="4"/>
      <c r="HB239" s="4"/>
      <c r="HC239" s="4"/>
      <c r="HD239" s="4"/>
      <c r="HE239" s="4"/>
      <c r="HF239" s="4"/>
      <c r="HG239" s="4"/>
      <c r="HH239" s="4"/>
      <c r="HI239" s="4"/>
      <c r="HJ239" s="4"/>
      <c r="HK239" s="4"/>
      <c r="HL239" s="4"/>
      <c r="HM239" s="4"/>
      <c r="HN239" s="4"/>
      <c r="HO239" s="4"/>
      <c r="HP239" s="4"/>
      <c r="HQ239" s="4"/>
      <c r="HR239" s="4"/>
      <c r="HS239" s="4"/>
      <c r="HT239" s="4"/>
      <c r="HU239" s="4"/>
      <c r="HV239" s="4"/>
      <c r="HW239" s="4"/>
      <c r="HX239" s="4"/>
      <c r="HY239" s="4"/>
      <c r="HZ239" s="4"/>
      <c r="IA239" s="4"/>
      <c r="IB239" s="4"/>
      <c r="IC239" s="4"/>
      <c r="ID239" s="4"/>
      <c r="IE239" s="4"/>
      <c r="IF239" s="4"/>
      <c r="IG239" s="4"/>
      <c r="IH239" s="4"/>
    </row>
    <row r="240" spans="1:242" s="41" customFormat="1" ht="15" x14ac:dyDescent="0.2">
      <c r="A240" s="38" t="s">
        <v>469</v>
      </c>
      <c r="B240" s="39" t="s">
        <v>409</v>
      </c>
      <c r="C240" s="30">
        <v>1</v>
      </c>
      <c r="D240" s="27" t="s">
        <v>17</v>
      </c>
      <c r="E240" s="25"/>
      <c r="F240" s="25">
        <f t="shared" si="25"/>
        <v>0</v>
      </c>
      <c r="G240" s="28"/>
      <c r="H240" s="40"/>
      <c r="I240" s="42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  <c r="AI240" s="4"/>
      <c r="AJ240" s="4"/>
      <c r="AK240" s="4"/>
      <c r="AL240" s="4"/>
      <c r="AM240" s="4"/>
      <c r="AN240" s="4"/>
      <c r="AO240" s="4"/>
      <c r="AP240" s="4"/>
      <c r="AQ240" s="4"/>
      <c r="AR240" s="4"/>
      <c r="AS240" s="4"/>
      <c r="AT240" s="4"/>
      <c r="AU240" s="4"/>
      <c r="AV240" s="4"/>
      <c r="AW240" s="4"/>
      <c r="AX240" s="4"/>
      <c r="AY240" s="4"/>
      <c r="AZ240" s="4"/>
      <c r="BA240" s="4"/>
      <c r="BB240" s="4"/>
      <c r="BC240" s="4"/>
      <c r="BD240" s="4"/>
      <c r="BE240" s="4"/>
      <c r="BF240" s="4"/>
      <c r="BG240" s="4"/>
      <c r="BH240" s="4"/>
      <c r="BI240" s="4"/>
      <c r="BJ240" s="4"/>
      <c r="BK240" s="4"/>
      <c r="BL240" s="4"/>
      <c r="BM240" s="4"/>
      <c r="BN240" s="4"/>
      <c r="BO240" s="4"/>
      <c r="BP240" s="4"/>
      <c r="BQ240" s="4"/>
      <c r="BR240" s="4"/>
      <c r="BS240" s="4"/>
      <c r="BT240" s="4"/>
      <c r="BU240" s="4"/>
      <c r="BV240" s="4"/>
      <c r="BW240" s="4"/>
      <c r="BX240" s="4"/>
      <c r="BY240" s="4"/>
      <c r="BZ240" s="4"/>
      <c r="CA240" s="4"/>
      <c r="CB240" s="4"/>
      <c r="CC240" s="4"/>
      <c r="CD240" s="4"/>
      <c r="CE240" s="4"/>
      <c r="CF240" s="4"/>
      <c r="CG240" s="4"/>
      <c r="CH240" s="4"/>
      <c r="CI240" s="4"/>
      <c r="CJ240" s="4"/>
      <c r="CK240" s="4"/>
      <c r="CL240" s="4"/>
      <c r="CM240" s="4"/>
      <c r="CN240" s="4"/>
      <c r="CO240" s="4"/>
      <c r="CP240" s="4"/>
      <c r="CQ240" s="4"/>
      <c r="CR240" s="4"/>
      <c r="CS240" s="4"/>
      <c r="CT240" s="4"/>
      <c r="CU240" s="4"/>
      <c r="CV240" s="4"/>
      <c r="CW240" s="4"/>
      <c r="CX240" s="4"/>
      <c r="CY240" s="4"/>
      <c r="CZ240" s="4"/>
      <c r="DA240" s="4"/>
      <c r="DB240" s="4"/>
      <c r="DC240" s="4"/>
      <c r="DD240" s="4"/>
      <c r="DE240" s="4"/>
      <c r="DF240" s="4"/>
      <c r="DG240" s="4"/>
      <c r="DH240" s="4"/>
      <c r="DI240" s="4"/>
      <c r="DJ240" s="4"/>
      <c r="DK240" s="4"/>
      <c r="DL240" s="4"/>
      <c r="DM240" s="4"/>
      <c r="DN240" s="4"/>
      <c r="DO240" s="4"/>
      <c r="DP240" s="4"/>
      <c r="DQ240" s="4"/>
      <c r="DR240" s="4"/>
      <c r="DS240" s="4"/>
      <c r="DT240" s="4"/>
      <c r="DU240" s="4"/>
      <c r="DV240" s="4"/>
      <c r="DW240" s="4"/>
      <c r="DX240" s="4"/>
      <c r="DY240" s="4"/>
      <c r="DZ240" s="4"/>
      <c r="EA240" s="4"/>
      <c r="EB240" s="4"/>
      <c r="EC240" s="4"/>
      <c r="ED240" s="4"/>
      <c r="EE240" s="4"/>
      <c r="EF240" s="4"/>
      <c r="EG240" s="4"/>
      <c r="EH240" s="4"/>
      <c r="EI240" s="4"/>
      <c r="EJ240" s="4"/>
      <c r="EK240" s="4"/>
      <c r="EL240" s="4"/>
      <c r="EM240" s="4"/>
      <c r="EN240" s="4"/>
      <c r="EO240" s="4"/>
      <c r="EP240" s="4"/>
      <c r="EQ240" s="4"/>
      <c r="ER240" s="4"/>
      <c r="ES240" s="4"/>
      <c r="ET240" s="4"/>
      <c r="EU240" s="4"/>
      <c r="EV240" s="4"/>
      <c r="EW240" s="4"/>
      <c r="EX240" s="4"/>
      <c r="EY240" s="4"/>
      <c r="EZ240" s="4"/>
      <c r="FA240" s="4"/>
      <c r="FB240" s="4"/>
      <c r="FC240" s="4"/>
      <c r="FD240" s="4"/>
      <c r="FE240" s="4"/>
      <c r="FF240" s="4"/>
      <c r="FG240" s="4"/>
      <c r="FH240" s="4"/>
      <c r="FI240" s="4"/>
      <c r="FJ240" s="4"/>
      <c r="FK240" s="4"/>
      <c r="FL240" s="4"/>
      <c r="FM240" s="4"/>
      <c r="FN240" s="4"/>
      <c r="FO240" s="4"/>
      <c r="FP240" s="4"/>
      <c r="FQ240" s="4"/>
      <c r="FR240" s="4"/>
      <c r="FS240" s="4"/>
      <c r="FT240" s="4"/>
      <c r="FU240" s="4"/>
      <c r="FV240" s="4"/>
      <c r="FW240" s="4"/>
      <c r="FX240" s="4"/>
      <c r="FY240" s="4"/>
      <c r="FZ240" s="4"/>
      <c r="GA240" s="4"/>
      <c r="GB240" s="4"/>
      <c r="GC240" s="4"/>
      <c r="GD240" s="4"/>
      <c r="GE240" s="4"/>
      <c r="GF240" s="4"/>
      <c r="GG240" s="4"/>
      <c r="GH240" s="4"/>
      <c r="GI240" s="4"/>
      <c r="GJ240" s="4"/>
      <c r="GK240" s="4"/>
      <c r="GL240" s="4"/>
      <c r="GM240" s="4"/>
      <c r="GN240" s="4"/>
      <c r="GO240" s="4"/>
      <c r="GP240" s="4"/>
      <c r="GQ240" s="4"/>
      <c r="GR240" s="4"/>
      <c r="GS240" s="4"/>
      <c r="GT240" s="4"/>
      <c r="GU240" s="4"/>
      <c r="GV240" s="4"/>
      <c r="GW240" s="4"/>
      <c r="GX240" s="4"/>
      <c r="GY240" s="4"/>
      <c r="GZ240" s="4"/>
      <c r="HA240" s="4"/>
      <c r="HB240" s="4"/>
      <c r="HC240" s="4"/>
      <c r="HD240" s="4"/>
      <c r="HE240" s="4"/>
      <c r="HF240" s="4"/>
      <c r="HG240" s="4"/>
      <c r="HH240" s="4"/>
      <c r="HI240" s="4"/>
      <c r="HJ240" s="4"/>
      <c r="HK240" s="4"/>
      <c r="HL240" s="4"/>
      <c r="HM240" s="4"/>
      <c r="HN240" s="4"/>
      <c r="HO240" s="4"/>
      <c r="HP240" s="4"/>
      <c r="HQ240" s="4"/>
      <c r="HR240" s="4"/>
      <c r="HS240" s="4"/>
      <c r="HT240" s="4"/>
      <c r="HU240" s="4"/>
      <c r="HV240" s="4"/>
      <c r="HW240" s="4"/>
      <c r="HX240" s="4"/>
      <c r="HY240" s="4"/>
      <c r="HZ240" s="4"/>
      <c r="IA240" s="4"/>
      <c r="IB240" s="4"/>
      <c r="IC240" s="4"/>
      <c r="ID240" s="4"/>
      <c r="IE240" s="4"/>
      <c r="IF240" s="4"/>
      <c r="IG240" s="4"/>
      <c r="IH240" s="4"/>
    </row>
    <row r="241" spans="1:242" s="41" customFormat="1" ht="15" x14ac:dyDescent="0.2">
      <c r="A241" s="38" t="s">
        <v>470</v>
      </c>
      <c r="B241" s="39" t="s">
        <v>410</v>
      </c>
      <c r="C241" s="30">
        <v>1</v>
      </c>
      <c r="D241" s="27" t="s">
        <v>17</v>
      </c>
      <c r="E241" s="25"/>
      <c r="F241" s="25">
        <f t="shared" si="25"/>
        <v>0</v>
      </c>
      <c r="G241" s="28"/>
      <c r="H241" s="40"/>
      <c r="I241" s="42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  <c r="AI241" s="4"/>
      <c r="AJ241" s="4"/>
      <c r="AK241" s="4"/>
      <c r="AL241" s="4"/>
      <c r="AM241" s="4"/>
      <c r="AN241" s="4"/>
      <c r="AO241" s="4"/>
      <c r="AP241" s="4"/>
      <c r="AQ241" s="4"/>
      <c r="AR241" s="4"/>
      <c r="AS241" s="4"/>
      <c r="AT241" s="4"/>
      <c r="AU241" s="4"/>
      <c r="AV241" s="4"/>
      <c r="AW241" s="4"/>
      <c r="AX241" s="4"/>
      <c r="AY241" s="4"/>
      <c r="AZ241" s="4"/>
      <c r="BA241" s="4"/>
      <c r="BB241" s="4"/>
      <c r="BC241" s="4"/>
      <c r="BD241" s="4"/>
      <c r="BE241" s="4"/>
      <c r="BF241" s="4"/>
      <c r="BG241" s="4"/>
      <c r="BH241" s="4"/>
      <c r="BI241" s="4"/>
      <c r="BJ241" s="4"/>
      <c r="BK241" s="4"/>
      <c r="BL241" s="4"/>
      <c r="BM241" s="4"/>
      <c r="BN241" s="4"/>
      <c r="BO241" s="4"/>
      <c r="BP241" s="4"/>
      <c r="BQ241" s="4"/>
      <c r="BR241" s="4"/>
      <c r="BS241" s="4"/>
      <c r="BT241" s="4"/>
      <c r="BU241" s="4"/>
      <c r="BV241" s="4"/>
      <c r="BW241" s="4"/>
      <c r="BX241" s="4"/>
      <c r="BY241" s="4"/>
      <c r="BZ241" s="4"/>
      <c r="CA241" s="4"/>
      <c r="CB241" s="4"/>
      <c r="CC241" s="4"/>
      <c r="CD241" s="4"/>
      <c r="CE241" s="4"/>
      <c r="CF241" s="4"/>
      <c r="CG241" s="4"/>
      <c r="CH241" s="4"/>
      <c r="CI241" s="4"/>
      <c r="CJ241" s="4"/>
      <c r="CK241" s="4"/>
      <c r="CL241" s="4"/>
      <c r="CM241" s="4"/>
      <c r="CN241" s="4"/>
      <c r="CO241" s="4"/>
      <c r="CP241" s="4"/>
      <c r="CQ241" s="4"/>
      <c r="CR241" s="4"/>
      <c r="CS241" s="4"/>
      <c r="CT241" s="4"/>
      <c r="CU241" s="4"/>
      <c r="CV241" s="4"/>
      <c r="CW241" s="4"/>
      <c r="CX241" s="4"/>
      <c r="CY241" s="4"/>
      <c r="CZ241" s="4"/>
      <c r="DA241" s="4"/>
      <c r="DB241" s="4"/>
      <c r="DC241" s="4"/>
      <c r="DD241" s="4"/>
      <c r="DE241" s="4"/>
      <c r="DF241" s="4"/>
      <c r="DG241" s="4"/>
      <c r="DH241" s="4"/>
      <c r="DI241" s="4"/>
      <c r="DJ241" s="4"/>
      <c r="DK241" s="4"/>
      <c r="DL241" s="4"/>
      <c r="DM241" s="4"/>
      <c r="DN241" s="4"/>
      <c r="DO241" s="4"/>
      <c r="DP241" s="4"/>
      <c r="DQ241" s="4"/>
      <c r="DR241" s="4"/>
      <c r="DS241" s="4"/>
      <c r="DT241" s="4"/>
      <c r="DU241" s="4"/>
      <c r="DV241" s="4"/>
      <c r="DW241" s="4"/>
      <c r="DX241" s="4"/>
      <c r="DY241" s="4"/>
      <c r="DZ241" s="4"/>
      <c r="EA241" s="4"/>
      <c r="EB241" s="4"/>
      <c r="EC241" s="4"/>
      <c r="ED241" s="4"/>
      <c r="EE241" s="4"/>
      <c r="EF241" s="4"/>
      <c r="EG241" s="4"/>
      <c r="EH241" s="4"/>
      <c r="EI241" s="4"/>
      <c r="EJ241" s="4"/>
      <c r="EK241" s="4"/>
      <c r="EL241" s="4"/>
      <c r="EM241" s="4"/>
      <c r="EN241" s="4"/>
      <c r="EO241" s="4"/>
      <c r="EP241" s="4"/>
      <c r="EQ241" s="4"/>
      <c r="ER241" s="4"/>
      <c r="ES241" s="4"/>
      <c r="ET241" s="4"/>
      <c r="EU241" s="4"/>
      <c r="EV241" s="4"/>
      <c r="EW241" s="4"/>
      <c r="EX241" s="4"/>
      <c r="EY241" s="4"/>
      <c r="EZ241" s="4"/>
      <c r="FA241" s="4"/>
      <c r="FB241" s="4"/>
      <c r="FC241" s="4"/>
      <c r="FD241" s="4"/>
      <c r="FE241" s="4"/>
      <c r="FF241" s="4"/>
      <c r="FG241" s="4"/>
      <c r="FH241" s="4"/>
      <c r="FI241" s="4"/>
      <c r="FJ241" s="4"/>
      <c r="FK241" s="4"/>
      <c r="FL241" s="4"/>
      <c r="FM241" s="4"/>
      <c r="FN241" s="4"/>
      <c r="FO241" s="4"/>
      <c r="FP241" s="4"/>
      <c r="FQ241" s="4"/>
      <c r="FR241" s="4"/>
      <c r="FS241" s="4"/>
      <c r="FT241" s="4"/>
      <c r="FU241" s="4"/>
      <c r="FV241" s="4"/>
      <c r="FW241" s="4"/>
      <c r="FX241" s="4"/>
      <c r="FY241" s="4"/>
      <c r="FZ241" s="4"/>
      <c r="GA241" s="4"/>
      <c r="GB241" s="4"/>
      <c r="GC241" s="4"/>
      <c r="GD241" s="4"/>
      <c r="GE241" s="4"/>
      <c r="GF241" s="4"/>
      <c r="GG241" s="4"/>
      <c r="GH241" s="4"/>
      <c r="GI241" s="4"/>
      <c r="GJ241" s="4"/>
      <c r="GK241" s="4"/>
      <c r="GL241" s="4"/>
      <c r="GM241" s="4"/>
      <c r="GN241" s="4"/>
      <c r="GO241" s="4"/>
      <c r="GP241" s="4"/>
      <c r="GQ241" s="4"/>
      <c r="GR241" s="4"/>
      <c r="GS241" s="4"/>
      <c r="GT241" s="4"/>
      <c r="GU241" s="4"/>
      <c r="GV241" s="4"/>
      <c r="GW241" s="4"/>
      <c r="GX241" s="4"/>
      <c r="GY241" s="4"/>
      <c r="GZ241" s="4"/>
      <c r="HA241" s="4"/>
      <c r="HB241" s="4"/>
      <c r="HC241" s="4"/>
      <c r="HD241" s="4"/>
      <c r="HE241" s="4"/>
      <c r="HF241" s="4"/>
      <c r="HG241" s="4"/>
      <c r="HH241" s="4"/>
      <c r="HI241" s="4"/>
      <c r="HJ241" s="4"/>
      <c r="HK241" s="4"/>
      <c r="HL241" s="4"/>
      <c r="HM241" s="4"/>
      <c r="HN241" s="4"/>
      <c r="HO241" s="4"/>
      <c r="HP241" s="4"/>
      <c r="HQ241" s="4"/>
      <c r="HR241" s="4"/>
      <c r="HS241" s="4"/>
      <c r="HT241" s="4"/>
      <c r="HU241" s="4"/>
      <c r="HV241" s="4"/>
      <c r="HW241" s="4"/>
      <c r="HX241" s="4"/>
      <c r="HY241" s="4"/>
      <c r="HZ241" s="4"/>
      <c r="IA241" s="4"/>
      <c r="IB241" s="4"/>
      <c r="IC241" s="4"/>
      <c r="ID241" s="4"/>
      <c r="IE241" s="4"/>
      <c r="IF241" s="4"/>
      <c r="IG241" s="4"/>
      <c r="IH241" s="4"/>
    </row>
    <row r="242" spans="1:242" s="41" customFormat="1" ht="15" x14ac:dyDescent="0.2">
      <c r="A242" s="38" t="s">
        <v>471</v>
      </c>
      <c r="B242" s="39" t="s">
        <v>411</v>
      </c>
      <c r="C242" s="30">
        <v>2</v>
      </c>
      <c r="D242" s="27"/>
      <c r="E242" s="25"/>
      <c r="F242" s="25">
        <f t="shared" si="25"/>
        <v>0</v>
      </c>
      <c r="G242" s="28"/>
      <c r="H242" s="40"/>
      <c r="I242" s="42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  <c r="AH242" s="4"/>
      <c r="AI242" s="4"/>
      <c r="AJ242" s="4"/>
      <c r="AK242" s="4"/>
      <c r="AL242" s="4"/>
      <c r="AM242" s="4"/>
      <c r="AN242" s="4"/>
      <c r="AO242" s="4"/>
      <c r="AP242" s="4"/>
      <c r="AQ242" s="4"/>
      <c r="AR242" s="4"/>
      <c r="AS242" s="4"/>
      <c r="AT242" s="4"/>
      <c r="AU242" s="4"/>
      <c r="AV242" s="4"/>
      <c r="AW242" s="4"/>
      <c r="AX242" s="4"/>
      <c r="AY242" s="4"/>
      <c r="AZ242" s="4"/>
      <c r="BA242" s="4"/>
      <c r="BB242" s="4"/>
      <c r="BC242" s="4"/>
      <c r="BD242" s="4"/>
      <c r="BE242" s="4"/>
      <c r="BF242" s="4"/>
      <c r="BG242" s="4"/>
      <c r="BH242" s="4"/>
      <c r="BI242" s="4"/>
      <c r="BJ242" s="4"/>
      <c r="BK242" s="4"/>
      <c r="BL242" s="4"/>
      <c r="BM242" s="4"/>
      <c r="BN242" s="4"/>
      <c r="BO242" s="4"/>
      <c r="BP242" s="4"/>
      <c r="BQ242" s="4"/>
      <c r="BR242" s="4"/>
      <c r="BS242" s="4"/>
      <c r="BT242" s="4"/>
      <c r="BU242" s="4"/>
      <c r="BV242" s="4"/>
      <c r="BW242" s="4"/>
      <c r="BX242" s="4"/>
      <c r="BY242" s="4"/>
      <c r="BZ242" s="4"/>
      <c r="CA242" s="4"/>
      <c r="CB242" s="4"/>
      <c r="CC242" s="4"/>
      <c r="CD242" s="4"/>
      <c r="CE242" s="4"/>
      <c r="CF242" s="4"/>
      <c r="CG242" s="4"/>
      <c r="CH242" s="4"/>
      <c r="CI242" s="4"/>
      <c r="CJ242" s="4"/>
      <c r="CK242" s="4"/>
      <c r="CL242" s="4"/>
      <c r="CM242" s="4"/>
      <c r="CN242" s="4"/>
      <c r="CO242" s="4"/>
      <c r="CP242" s="4"/>
      <c r="CQ242" s="4"/>
      <c r="CR242" s="4"/>
      <c r="CS242" s="4"/>
      <c r="CT242" s="4"/>
      <c r="CU242" s="4"/>
      <c r="CV242" s="4"/>
      <c r="CW242" s="4"/>
      <c r="CX242" s="4"/>
      <c r="CY242" s="4"/>
      <c r="CZ242" s="4"/>
      <c r="DA242" s="4"/>
      <c r="DB242" s="4"/>
      <c r="DC242" s="4"/>
      <c r="DD242" s="4"/>
      <c r="DE242" s="4"/>
      <c r="DF242" s="4"/>
      <c r="DG242" s="4"/>
      <c r="DH242" s="4"/>
      <c r="DI242" s="4"/>
      <c r="DJ242" s="4"/>
      <c r="DK242" s="4"/>
      <c r="DL242" s="4"/>
      <c r="DM242" s="4"/>
      <c r="DN242" s="4"/>
      <c r="DO242" s="4"/>
      <c r="DP242" s="4"/>
      <c r="DQ242" s="4"/>
      <c r="DR242" s="4"/>
      <c r="DS242" s="4"/>
      <c r="DT242" s="4"/>
      <c r="DU242" s="4"/>
      <c r="DV242" s="4"/>
      <c r="DW242" s="4"/>
      <c r="DX242" s="4"/>
      <c r="DY242" s="4"/>
      <c r="DZ242" s="4"/>
      <c r="EA242" s="4"/>
      <c r="EB242" s="4"/>
      <c r="EC242" s="4"/>
      <c r="ED242" s="4"/>
      <c r="EE242" s="4"/>
      <c r="EF242" s="4"/>
      <c r="EG242" s="4"/>
      <c r="EH242" s="4"/>
      <c r="EI242" s="4"/>
      <c r="EJ242" s="4"/>
      <c r="EK242" s="4"/>
      <c r="EL242" s="4"/>
      <c r="EM242" s="4"/>
      <c r="EN242" s="4"/>
      <c r="EO242" s="4"/>
      <c r="EP242" s="4"/>
      <c r="EQ242" s="4"/>
      <c r="ER242" s="4"/>
      <c r="ES242" s="4"/>
      <c r="ET242" s="4"/>
      <c r="EU242" s="4"/>
      <c r="EV242" s="4"/>
      <c r="EW242" s="4"/>
      <c r="EX242" s="4"/>
      <c r="EY242" s="4"/>
      <c r="EZ242" s="4"/>
      <c r="FA242" s="4"/>
      <c r="FB242" s="4"/>
      <c r="FC242" s="4"/>
      <c r="FD242" s="4"/>
      <c r="FE242" s="4"/>
      <c r="FF242" s="4"/>
      <c r="FG242" s="4"/>
      <c r="FH242" s="4"/>
      <c r="FI242" s="4"/>
      <c r="FJ242" s="4"/>
      <c r="FK242" s="4"/>
      <c r="FL242" s="4"/>
      <c r="FM242" s="4"/>
      <c r="FN242" s="4"/>
      <c r="FO242" s="4"/>
      <c r="FP242" s="4"/>
      <c r="FQ242" s="4"/>
      <c r="FR242" s="4"/>
      <c r="FS242" s="4"/>
      <c r="FT242" s="4"/>
      <c r="FU242" s="4"/>
      <c r="FV242" s="4"/>
      <c r="FW242" s="4"/>
      <c r="FX242" s="4"/>
      <c r="FY242" s="4"/>
      <c r="FZ242" s="4"/>
      <c r="GA242" s="4"/>
      <c r="GB242" s="4"/>
      <c r="GC242" s="4"/>
      <c r="GD242" s="4"/>
      <c r="GE242" s="4"/>
      <c r="GF242" s="4"/>
      <c r="GG242" s="4"/>
      <c r="GH242" s="4"/>
      <c r="GI242" s="4"/>
      <c r="GJ242" s="4"/>
      <c r="GK242" s="4"/>
      <c r="GL242" s="4"/>
      <c r="GM242" s="4"/>
      <c r="GN242" s="4"/>
      <c r="GO242" s="4"/>
      <c r="GP242" s="4"/>
      <c r="GQ242" s="4"/>
      <c r="GR242" s="4"/>
      <c r="GS242" s="4"/>
      <c r="GT242" s="4"/>
      <c r="GU242" s="4"/>
      <c r="GV242" s="4"/>
      <c r="GW242" s="4"/>
      <c r="GX242" s="4"/>
      <c r="GY242" s="4"/>
      <c r="GZ242" s="4"/>
      <c r="HA242" s="4"/>
      <c r="HB242" s="4"/>
      <c r="HC242" s="4"/>
      <c r="HD242" s="4"/>
      <c r="HE242" s="4"/>
      <c r="HF242" s="4"/>
      <c r="HG242" s="4"/>
      <c r="HH242" s="4"/>
      <c r="HI242" s="4"/>
      <c r="HJ242" s="4"/>
      <c r="HK242" s="4"/>
      <c r="HL242" s="4"/>
      <c r="HM242" s="4"/>
      <c r="HN242" s="4"/>
      <c r="HO242" s="4"/>
      <c r="HP242" s="4"/>
      <c r="HQ242" s="4"/>
      <c r="HR242" s="4"/>
      <c r="HS242" s="4"/>
      <c r="HT242" s="4"/>
      <c r="HU242" s="4"/>
      <c r="HV242" s="4"/>
      <c r="HW242" s="4"/>
      <c r="HX242" s="4"/>
      <c r="HY242" s="4"/>
      <c r="HZ242" s="4"/>
      <c r="IA242" s="4"/>
      <c r="IB242" s="4"/>
      <c r="IC242" s="4"/>
      <c r="ID242" s="4"/>
      <c r="IE242" s="4"/>
      <c r="IF242" s="4"/>
      <c r="IG242" s="4"/>
      <c r="IH242" s="4"/>
    </row>
    <row r="243" spans="1:242" s="41" customFormat="1" ht="15" x14ac:dyDescent="0.2">
      <c r="A243" s="38" t="s">
        <v>472</v>
      </c>
      <c r="B243" s="39" t="s">
        <v>412</v>
      </c>
      <c r="C243" s="30">
        <v>1</v>
      </c>
      <c r="D243" s="27" t="s">
        <v>123</v>
      </c>
      <c r="E243" s="25"/>
      <c r="F243" s="25">
        <f t="shared" si="25"/>
        <v>0</v>
      </c>
      <c r="G243" s="28"/>
      <c r="H243" s="40"/>
      <c r="I243" s="42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  <c r="AH243" s="4"/>
      <c r="AI243" s="4"/>
      <c r="AJ243" s="4"/>
      <c r="AK243" s="4"/>
      <c r="AL243" s="4"/>
      <c r="AM243" s="4"/>
      <c r="AN243" s="4"/>
      <c r="AO243" s="4"/>
      <c r="AP243" s="4"/>
      <c r="AQ243" s="4"/>
      <c r="AR243" s="4"/>
      <c r="AS243" s="4"/>
      <c r="AT243" s="4"/>
      <c r="AU243" s="4"/>
      <c r="AV243" s="4"/>
      <c r="AW243" s="4"/>
      <c r="AX243" s="4"/>
      <c r="AY243" s="4"/>
      <c r="AZ243" s="4"/>
      <c r="BA243" s="4"/>
      <c r="BB243" s="4"/>
      <c r="BC243" s="4"/>
      <c r="BD243" s="4"/>
      <c r="BE243" s="4"/>
      <c r="BF243" s="4"/>
      <c r="BG243" s="4"/>
      <c r="BH243" s="4"/>
      <c r="BI243" s="4"/>
      <c r="BJ243" s="4"/>
      <c r="BK243" s="4"/>
      <c r="BL243" s="4"/>
      <c r="BM243" s="4"/>
      <c r="BN243" s="4"/>
      <c r="BO243" s="4"/>
      <c r="BP243" s="4"/>
      <c r="BQ243" s="4"/>
      <c r="BR243" s="4"/>
      <c r="BS243" s="4"/>
      <c r="BT243" s="4"/>
      <c r="BU243" s="4"/>
      <c r="BV243" s="4"/>
      <c r="BW243" s="4"/>
      <c r="BX243" s="4"/>
      <c r="BY243" s="4"/>
      <c r="BZ243" s="4"/>
      <c r="CA243" s="4"/>
      <c r="CB243" s="4"/>
      <c r="CC243" s="4"/>
      <c r="CD243" s="4"/>
      <c r="CE243" s="4"/>
      <c r="CF243" s="4"/>
      <c r="CG243" s="4"/>
      <c r="CH243" s="4"/>
      <c r="CI243" s="4"/>
      <c r="CJ243" s="4"/>
      <c r="CK243" s="4"/>
      <c r="CL243" s="4"/>
      <c r="CM243" s="4"/>
      <c r="CN243" s="4"/>
      <c r="CO243" s="4"/>
      <c r="CP243" s="4"/>
      <c r="CQ243" s="4"/>
      <c r="CR243" s="4"/>
      <c r="CS243" s="4"/>
      <c r="CT243" s="4"/>
      <c r="CU243" s="4"/>
      <c r="CV243" s="4"/>
      <c r="CW243" s="4"/>
      <c r="CX243" s="4"/>
      <c r="CY243" s="4"/>
      <c r="CZ243" s="4"/>
      <c r="DA243" s="4"/>
      <c r="DB243" s="4"/>
      <c r="DC243" s="4"/>
      <c r="DD243" s="4"/>
      <c r="DE243" s="4"/>
      <c r="DF243" s="4"/>
      <c r="DG243" s="4"/>
      <c r="DH243" s="4"/>
      <c r="DI243" s="4"/>
      <c r="DJ243" s="4"/>
      <c r="DK243" s="4"/>
      <c r="DL243" s="4"/>
      <c r="DM243" s="4"/>
      <c r="DN243" s="4"/>
      <c r="DO243" s="4"/>
      <c r="DP243" s="4"/>
      <c r="DQ243" s="4"/>
      <c r="DR243" s="4"/>
      <c r="DS243" s="4"/>
      <c r="DT243" s="4"/>
      <c r="DU243" s="4"/>
      <c r="DV243" s="4"/>
      <c r="DW243" s="4"/>
      <c r="DX243" s="4"/>
      <c r="DY243" s="4"/>
      <c r="DZ243" s="4"/>
      <c r="EA243" s="4"/>
      <c r="EB243" s="4"/>
      <c r="EC243" s="4"/>
      <c r="ED243" s="4"/>
      <c r="EE243" s="4"/>
      <c r="EF243" s="4"/>
      <c r="EG243" s="4"/>
      <c r="EH243" s="4"/>
      <c r="EI243" s="4"/>
      <c r="EJ243" s="4"/>
      <c r="EK243" s="4"/>
      <c r="EL243" s="4"/>
      <c r="EM243" s="4"/>
      <c r="EN243" s="4"/>
      <c r="EO243" s="4"/>
      <c r="EP243" s="4"/>
      <c r="EQ243" s="4"/>
      <c r="ER243" s="4"/>
      <c r="ES243" s="4"/>
      <c r="ET243" s="4"/>
      <c r="EU243" s="4"/>
      <c r="EV243" s="4"/>
      <c r="EW243" s="4"/>
      <c r="EX243" s="4"/>
      <c r="EY243" s="4"/>
      <c r="EZ243" s="4"/>
      <c r="FA243" s="4"/>
      <c r="FB243" s="4"/>
      <c r="FC243" s="4"/>
      <c r="FD243" s="4"/>
      <c r="FE243" s="4"/>
      <c r="FF243" s="4"/>
      <c r="FG243" s="4"/>
      <c r="FH243" s="4"/>
      <c r="FI243" s="4"/>
      <c r="FJ243" s="4"/>
      <c r="FK243" s="4"/>
      <c r="FL243" s="4"/>
      <c r="FM243" s="4"/>
      <c r="FN243" s="4"/>
      <c r="FO243" s="4"/>
      <c r="FP243" s="4"/>
      <c r="FQ243" s="4"/>
      <c r="FR243" s="4"/>
      <c r="FS243" s="4"/>
      <c r="FT243" s="4"/>
      <c r="FU243" s="4"/>
      <c r="FV243" s="4"/>
      <c r="FW243" s="4"/>
      <c r="FX243" s="4"/>
      <c r="FY243" s="4"/>
      <c r="FZ243" s="4"/>
      <c r="GA243" s="4"/>
      <c r="GB243" s="4"/>
      <c r="GC243" s="4"/>
      <c r="GD243" s="4"/>
      <c r="GE243" s="4"/>
      <c r="GF243" s="4"/>
      <c r="GG243" s="4"/>
      <c r="GH243" s="4"/>
      <c r="GI243" s="4"/>
      <c r="GJ243" s="4"/>
      <c r="GK243" s="4"/>
      <c r="GL243" s="4"/>
      <c r="GM243" s="4"/>
      <c r="GN243" s="4"/>
      <c r="GO243" s="4"/>
      <c r="GP243" s="4"/>
      <c r="GQ243" s="4"/>
      <c r="GR243" s="4"/>
      <c r="GS243" s="4"/>
      <c r="GT243" s="4"/>
      <c r="GU243" s="4"/>
      <c r="GV243" s="4"/>
      <c r="GW243" s="4"/>
      <c r="GX243" s="4"/>
      <c r="GY243" s="4"/>
      <c r="GZ243" s="4"/>
      <c r="HA243" s="4"/>
      <c r="HB243" s="4"/>
      <c r="HC243" s="4"/>
      <c r="HD243" s="4"/>
      <c r="HE243" s="4"/>
      <c r="HF243" s="4"/>
      <c r="HG243" s="4"/>
      <c r="HH243" s="4"/>
      <c r="HI243" s="4"/>
      <c r="HJ243" s="4"/>
      <c r="HK243" s="4"/>
      <c r="HL243" s="4"/>
      <c r="HM243" s="4"/>
      <c r="HN243" s="4"/>
      <c r="HO243" s="4"/>
      <c r="HP243" s="4"/>
      <c r="HQ243" s="4"/>
      <c r="HR243" s="4"/>
      <c r="HS243" s="4"/>
      <c r="HT243" s="4"/>
      <c r="HU243" s="4"/>
      <c r="HV243" s="4"/>
      <c r="HW243" s="4"/>
      <c r="HX243" s="4"/>
      <c r="HY243" s="4"/>
      <c r="HZ243" s="4"/>
      <c r="IA243" s="4"/>
      <c r="IB243" s="4"/>
      <c r="IC243" s="4"/>
      <c r="ID243" s="4"/>
      <c r="IE243" s="4"/>
      <c r="IF243" s="4"/>
      <c r="IG243" s="4"/>
      <c r="IH243" s="4"/>
    </row>
    <row r="244" spans="1:242" s="239" customFormat="1" ht="15" x14ac:dyDescent="0.2">
      <c r="A244" s="232"/>
      <c r="B244" s="233" t="s">
        <v>474</v>
      </c>
      <c r="C244" s="234"/>
      <c r="D244" s="235"/>
      <c r="E244" s="236"/>
      <c r="F244" s="237">
        <f>SUM(F176:F243)</f>
        <v>0</v>
      </c>
      <c r="G244" s="28"/>
      <c r="H244" s="238"/>
      <c r="I244" s="224"/>
      <c r="J244" s="224"/>
      <c r="K244" s="224"/>
      <c r="L244" s="224"/>
      <c r="M244" s="224"/>
      <c r="N244" s="224"/>
      <c r="O244" s="224"/>
      <c r="P244" s="224"/>
      <c r="Q244" s="224"/>
      <c r="R244" s="224"/>
      <c r="S244" s="224"/>
      <c r="T244" s="224"/>
      <c r="U244" s="224"/>
      <c r="V244" s="224"/>
      <c r="W244" s="224"/>
      <c r="X244" s="224"/>
      <c r="Y244" s="224"/>
      <c r="Z244" s="224"/>
      <c r="AA244" s="224"/>
      <c r="AB244" s="224"/>
      <c r="AC244" s="224"/>
      <c r="AD244" s="224"/>
      <c r="AE244" s="224"/>
      <c r="AF244" s="224"/>
    </row>
    <row r="245" spans="1:242" s="37" customFormat="1" ht="15" x14ac:dyDescent="0.2">
      <c r="A245" s="32"/>
      <c r="B245" s="33" t="s">
        <v>102</v>
      </c>
      <c r="C245" s="34"/>
      <c r="D245" s="35"/>
      <c r="E245" s="36"/>
      <c r="F245" s="36">
        <f>+F244+F175+F171</f>
        <v>0</v>
      </c>
      <c r="G245" s="28"/>
    </row>
    <row r="246" spans="1:242" s="6" customFormat="1" ht="15" x14ac:dyDescent="0.2">
      <c r="A246" s="21"/>
      <c r="B246" s="22"/>
      <c r="C246" s="23"/>
      <c r="D246" s="24"/>
      <c r="E246" s="25"/>
      <c r="F246" s="25"/>
      <c r="G246" s="28"/>
    </row>
    <row r="247" spans="1:242" s="6" customFormat="1" ht="30" x14ac:dyDescent="0.2">
      <c r="A247" s="21" t="s">
        <v>101</v>
      </c>
      <c r="B247" s="22" t="s">
        <v>100</v>
      </c>
      <c r="C247" s="23"/>
      <c r="D247" s="24"/>
      <c r="E247" s="25"/>
      <c r="F247" s="25"/>
      <c r="G247" s="28"/>
    </row>
    <row r="248" spans="1:242" s="6" customFormat="1" ht="15" x14ac:dyDescent="0.2">
      <c r="A248" s="43"/>
      <c r="B248" s="44"/>
      <c r="C248" s="23"/>
      <c r="D248" s="24"/>
      <c r="E248" s="25"/>
      <c r="F248" s="25"/>
      <c r="G248" s="28"/>
    </row>
    <row r="249" spans="1:242" s="6" customFormat="1" ht="15" x14ac:dyDescent="0.2">
      <c r="A249" s="45">
        <v>1</v>
      </c>
      <c r="B249" s="44" t="s">
        <v>52</v>
      </c>
      <c r="C249" s="23">
        <f>+'[18]Mov. de Tierra'!D33</f>
        <v>175</v>
      </c>
      <c r="D249" s="46" t="s">
        <v>20</v>
      </c>
      <c r="E249" s="187"/>
      <c r="F249" s="25">
        <f t="shared" ref="F249:F266" si="26">ROUND(C249*E249,2)</f>
        <v>0</v>
      </c>
      <c r="G249" s="28"/>
    </row>
    <row r="250" spans="1:242" s="6" customFormat="1" ht="15" x14ac:dyDescent="0.2">
      <c r="A250" s="43"/>
      <c r="B250" s="47"/>
      <c r="C250" s="23"/>
      <c r="D250" s="24"/>
      <c r="E250" s="25"/>
      <c r="F250" s="25">
        <f t="shared" si="26"/>
        <v>0</v>
      </c>
      <c r="G250" s="28"/>
    </row>
    <row r="251" spans="1:242" s="6" customFormat="1" ht="15" x14ac:dyDescent="0.2">
      <c r="A251" s="43">
        <v>2</v>
      </c>
      <c r="B251" s="44" t="s">
        <v>48</v>
      </c>
      <c r="C251" s="23"/>
      <c r="D251" s="46"/>
      <c r="E251" s="25"/>
      <c r="F251" s="25">
        <f t="shared" si="26"/>
        <v>0</v>
      </c>
      <c r="G251" s="28"/>
      <c r="K251" s="48"/>
    </row>
    <row r="252" spans="1:242" s="6" customFormat="1" x14ac:dyDescent="0.2">
      <c r="A252" s="49">
        <v>2.1</v>
      </c>
      <c r="B252" s="50" t="s">
        <v>47</v>
      </c>
      <c r="C252" s="23">
        <f>+'[18]Mov. de Tierra'!G35</f>
        <v>246.75</v>
      </c>
      <c r="D252" s="51" t="s">
        <v>64</v>
      </c>
      <c r="E252" s="25"/>
      <c r="F252" s="25">
        <f t="shared" si="26"/>
        <v>0</v>
      </c>
      <c r="G252" s="28"/>
      <c r="K252" s="48"/>
    </row>
    <row r="253" spans="1:242" s="6" customFormat="1" ht="13.5" customHeight="1" x14ac:dyDescent="0.2">
      <c r="A253" s="49">
        <v>2.2000000000000002</v>
      </c>
      <c r="B253" s="52" t="s">
        <v>43</v>
      </c>
      <c r="C253" s="23">
        <f>+'[18]Mov. de Tierra'!J37</f>
        <v>212.8</v>
      </c>
      <c r="D253" s="46" t="s">
        <v>42</v>
      </c>
      <c r="E253" s="25"/>
      <c r="F253" s="25">
        <f t="shared" si="26"/>
        <v>0</v>
      </c>
      <c r="G253" s="28"/>
      <c r="K253" s="48"/>
    </row>
    <row r="254" spans="1:242" s="6" customFormat="1" ht="28.5" x14ac:dyDescent="0.2">
      <c r="A254" s="49">
        <v>2.2999999999999998</v>
      </c>
      <c r="B254" s="52" t="s">
        <v>480</v>
      </c>
      <c r="C254" s="23">
        <f>+'[18]Mov. de Tierra'!J39</f>
        <v>40.74</v>
      </c>
      <c r="D254" s="51" t="s">
        <v>44</v>
      </c>
      <c r="E254" s="25"/>
      <c r="F254" s="25">
        <f t="shared" si="26"/>
        <v>0</v>
      </c>
      <c r="G254" s="28"/>
    </row>
    <row r="255" spans="1:242" s="6" customFormat="1" x14ac:dyDescent="0.2">
      <c r="A255" s="49"/>
      <c r="B255" s="47"/>
      <c r="C255" s="23"/>
      <c r="D255" s="46"/>
      <c r="E255" s="25"/>
      <c r="F255" s="25">
        <f t="shared" si="26"/>
        <v>0</v>
      </c>
      <c r="G255" s="28"/>
    </row>
    <row r="256" spans="1:242" s="6" customFormat="1" ht="15" x14ac:dyDescent="0.2">
      <c r="A256" s="43">
        <v>3</v>
      </c>
      <c r="B256" s="44" t="s">
        <v>39</v>
      </c>
      <c r="C256" s="23"/>
      <c r="D256" s="46"/>
      <c r="E256" s="25"/>
      <c r="F256" s="25">
        <f t="shared" si="26"/>
        <v>0</v>
      </c>
      <c r="G256" s="28"/>
    </row>
    <row r="257" spans="1:7" s="6" customFormat="1" x14ac:dyDescent="0.2">
      <c r="A257" s="49">
        <v>3.1</v>
      </c>
      <c r="B257" s="47" t="s">
        <v>99</v>
      </c>
      <c r="C257" s="23">
        <f>+'[18]Mov. de Tierra'!D25</f>
        <v>175</v>
      </c>
      <c r="D257" s="46" t="s">
        <v>20</v>
      </c>
      <c r="E257" s="25"/>
      <c r="F257" s="25">
        <f t="shared" si="26"/>
        <v>0</v>
      </c>
      <c r="G257" s="28"/>
    </row>
    <row r="258" spans="1:7" s="6" customFormat="1" ht="15" x14ac:dyDescent="0.2">
      <c r="A258" s="43"/>
      <c r="B258" s="47"/>
      <c r="C258" s="23"/>
      <c r="D258" s="46"/>
      <c r="E258" s="25"/>
      <c r="F258" s="25">
        <f t="shared" si="26"/>
        <v>0</v>
      </c>
      <c r="G258" s="28"/>
    </row>
    <row r="259" spans="1:7" s="6" customFormat="1" ht="12.75" customHeight="1" x14ac:dyDescent="0.2">
      <c r="A259" s="43">
        <v>4</v>
      </c>
      <c r="B259" s="44" t="s">
        <v>95</v>
      </c>
      <c r="C259" s="23"/>
      <c r="D259" s="46"/>
      <c r="E259" s="25"/>
      <c r="F259" s="25">
        <f t="shared" si="26"/>
        <v>0</v>
      </c>
      <c r="G259" s="28"/>
    </row>
    <row r="260" spans="1:7" x14ac:dyDescent="0.2">
      <c r="A260" s="49">
        <v>4.0999999999999996</v>
      </c>
      <c r="B260" s="47" t="s">
        <v>99</v>
      </c>
      <c r="C260" s="23">
        <f>+C257</f>
        <v>175</v>
      </c>
      <c r="D260" s="46" t="s">
        <v>20</v>
      </c>
      <c r="E260" s="25"/>
      <c r="F260" s="25">
        <f t="shared" si="26"/>
        <v>0</v>
      </c>
      <c r="G260" s="28"/>
    </row>
    <row r="261" spans="1:7" ht="15" x14ac:dyDescent="0.2">
      <c r="A261" s="21"/>
      <c r="B261" s="47"/>
      <c r="C261" s="23"/>
      <c r="D261" s="24"/>
      <c r="E261" s="25"/>
      <c r="F261" s="25">
        <f t="shared" si="26"/>
        <v>0</v>
      </c>
      <c r="G261" s="28"/>
    </row>
    <row r="262" spans="1:7" ht="30" x14ac:dyDescent="0.2">
      <c r="A262" s="45">
        <v>5</v>
      </c>
      <c r="B262" s="44" t="s">
        <v>69</v>
      </c>
      <c r="C262" s="258">
        <v>0.15</v>
      </c>
      <c r="D262" s="257" t="s">
        <v>29</v>
      </c>
      <c r="E262" s="255"/>
      <c r="F262" s="255">
        <f t="shared" si="26"/>
        <v>0</v>
      </c>
      <c r="G262" s="28"/>
    </row>
    <row r="263" spans="1:7" ht="15" x14ac:dyDescent="0.2">
      <c r="A263" s="45"/>
      <c r="B263" s="44"/>
      <c r="C263" s="23"/>
      <c r="D263" s="24"/>
      <c r="E263" s="25"/>
      <c r="F263" s="25">
        <f t="shared" si="26"/>
        <v>0</v>
      </c>
      <c r="G263" s="28"/>
    </row>
    <row r="264" spans="1:7" ht="72" x14ac:dyDescent="0.2">
      <c r="A264" s="45">
        <v>6</v>
      </c>
      <c r="B264" s="53" t="s">
        <v>280</v>
      </c>
      <c r="C264" s="256">
        <f>+C249</f>
        <v>175</v>
      </c>
      <c r="D264" s="257" t="s">
        <v>20</v>
      </c>
      <c r="E264" s="255"/>
      <c r="F264" s="255">
        <f t="shared" si="26"/>
        <v>0</v>
      </c>
      <c r="G264" s="28"/>
    </row>
    <row r="265" spans="1:7" ht="15" x14ac:dyDescent="0.2">
      <c r="A265" s="45"/>
      <c r="B265" s="44"/>
      <c r="C265" s="23"/>
      <c r="D265" s="24"/>
      <c r="E265" s="25"/>
      <c r="F265" s="25">
        <f t="shared" si="26"/>
        <v>0</v>
      </c>
      <c r="G265" s="28"/>
    </row>
    <row r="266" spans="1:7" ht="29.25" x14ac:dyDescent="0.2">
      <c r="A266" s="54">
        <v>7</v>
      </c>
      <c r="B266" s="53" t="s">
        <v>281</v>
      </c>
      <c r="C266" s="255">
        <f>+C249</f>
        <v>175</v>
      </c>
      <c r="D266" s="259" t="s">
        <v>20</v>
      </c>
      <c r="E266" s="255"/>
      <c r="F266" s="255">
        <f t="shared" si="26"/>
        <v>0</v>
      </c>
      <c r="G266" s="28"/>
    </row>
    <row r="267" spans="1:7" s="37" customFormat="1" ht="15" x14ac:dyDescent="0.2">
      <c r="A267" s="32"/>
      <c r="B267" s="33" t="s">
        <v>98</v>
      </c>
      <c r="C267" s="34"/>
      <c r="D267" s="35"/>
      <c r="E267" s="36"/>
      <c r="F267" s="36">
        <f>SUM(F249:F266)</f>
        <v>0</v>
      </c>
      <c r="G267" s="28"/>
    </row>
    <row r="268" spans="1:7" ht="15" x14ac:dyDescent="0.2">
      <c r="A268" s="45"/>
      <c r="B268" s="44"/>
      <c r="C268" s="23"/>
      <c r="D268" s="24"/>
      <c r="E268" s="25"/>
      <c r="F268" s="25"/>
      <c r="G268" s="28"/>
    </row>
    <row r="269" spans="1:7" s="6" customFormat="1" ht="45" x14ac:dyDescent="0.2">
      <c r="A269" s="21" t="s">
        <v>97</v>
      </c>
      <c r="B269" s="55" t="s">
        <v>96</v>
      </c>
      <c r="C269" s="23"/>
      <c r="D269" s="24"/>
      <c r="E269" s="25"/>
      <c r="F269" s="25"/>
      <c r="G269" s="28"/>
    </row>
    <row r="270" spans="1:7" s="6" customFormat="1" ht="15" x14ac:dyDescent="0.2">
      <c r="A270" s="43"/>
      <c r="B270" s="44"/>
      <c r="C270" s="23"/>
      <c r="D270" s="24"/>
      <c r="E270" s="25"/>
      <c r="F270" s="25"/>
      <c r="G270" s="28"/>
    </row>
    <row r="271" spans="1:7" s="6" customFormat="1" ht="15" x14ac:dyDescent="0.2">
      <c r="A271" s="45">
        <v>1</v>
      </c>
      <c r="B271" s="44" t="s">
        <v>52</v>
      </c>
      <c r="C271" s="23">
        <v>50</v>
      </c>
      <c r="D271" s="46" t="s">
        <v>20</v>
      </c>
      <c r="E271" s="25"/>
      <c r="F271" s="25">
        <f>ROUND(C271*E271,2)</f>
        <v>0</v>
      </c>
      <c r="G271" s="28"/>
    </row>
    <row r="272" spans="1:7" s="6" customFormat="1" ht="15" x14ac:dyDescent="0.2">
      <c r="A272" s="285"/>
      <c r="B272" s="286"/>
      <c r="C272" s="287"/>
      <c r="D272" s="288"/>
      <c r="E272" s="284"/>
      <c r="F272" s="284"/>
      <c r="G272" s="28"/>
    </row>
    <row r="273" spans="1:7" s="6" customFormat="1" ht="15" x14ac:dyDescent="0.2">
      <c r="A273" s="43">
        <v>2</v>
      </c>
      <c r="B273" s="44" t="s">
        <v>48</v>
      </c>
      <c r="C273" s="23"/>
      <c r="D273" s="46"/>
      <c r="E273" s="25"/>
      <c r="F273" s="25">
        <f t="shared" ref="F273:F288" si="27">ROUND(C273*E273,2)</f>
        <v>0</v>
      </c>
      <c r="G273" s="28"/>
    </row>
    <row r="274" spans="1:7" s="6" customFormat="1" x14ac:dyDescent="0.2">
      <c r="A274" s="49">
        <v>2.1</v>
      </c>
      <c r="B274" s="50" t="s">
        <v>47</v>
      </c>
      <c r="C274" s="23">
        <f>+'[18]Mov. de Tierra'!G86</f>
        <v>59.5</v>
      </c>
      <c r="D274" s="51" t="s">
        <v>64</v>
      </c>
      <c r="E274" s="25"/>
      <c r="F274" s="25">
        <f t="shared" si="27"/>
        <v>0</v>
      </c>
      <c r="G274" s="28"/>
    </row>
    <row r="275" spans="1:7" s="6" customFormat="1" ht="15" customHeight="1" x14ac:dyDescent="0.2">
      <c r="A275" s="49">
        <v>2.2000000000000002</v>
      </c>
      <c r="B275" s="52" t="s">
        <v>43</v>
      </c>
      <c r="C275" s="23">
        <f>+'[18]Mov. de Tierra'!J88</f>
        <v>52.73</v>
      </c>
      <c r="D275" s="46" t="s">
        <v>42</v>
      </c>
      <c r="E275" s="25"/>
      <c r="F275" s="25">
        <f t="shared" si="27"/>
        <v>0</v>
      </c>
      <c r="G275" s="28"/>
    </row>
    <row r="276" spans="1:7" s="6" customFormat="1" ht="28.5" x14ac:dyDescent="0.2">
      <c r="A276" s="49">
        <v>2.2999999999999998</v>
      </c>
      <c r="B276" s="52" t="s">
        <v>41</v>
      </c>
      <c r="C276" s="23">
        <f>+'[18]Mov. de Tierra'!J90</f>
        <v>8.1199999999999992</v>
      </c>
      <c r="D276" s="51" t="s">
        <v>44</v>
      </c>
      <c r="E276" s="25"/>
      <c r="F276" s="25">
        <f t="shared" si="27"/>
        <v>0</v>
      </c>
      <c r="G276" s="28"/>
    </row>
    <row r="277" spans="1:7" s="6" customFormat="1" x14ac:dyDescent="0.2">
      <c r="A277" s="49"/>
      <c r="B277" s="47"/>
      <c r="C277" s="23"/>
      <c r="D277" s="46"/>
      <c r="E277" s="25"/>
      <c r="F277" s="25">
        <f t="shared" si="27"/>
        <v>0</v>
      </c>
      <c r="G277" s="28"/>
    </row>
    <row r="278" spans="1:7" s="6" customFormat="1" ht="15" x14ac:dyDescent="0.2">
      <c r="A278" s="43">
        <v>3</v>
      </c>
      <c r="B278" s="44" t="s">
        <v>39</v>
      </c>
      <c r="C278" s="23"/>
      <c r="D278" s="46"/>
      <c r="E278" s="25"/>
      <c r="F278" s="25">
        <f t="shared" si="27"/>
        <v>0</v>
      </c>
      <c r="G278" s="28"/>
    </row>
    <row r="279" spans="1:7" s="6" customFormat="1" x14ac:dyDescent="0.2">
      <c r="A279" s="49">
        <v>3.1</v>
      </c>
      <c r="B279" s="47" t="s">
        <v>94</v>
      </c>
      <c r="C279" s="23">
        <v>50</v>
      </c>
      <c r="D279" s="46" t="s">
        <v>20</v>
      </c>
      <c r="E279" s="25"/>
      <c r="F279" s="25">
        <f t="shared" si="27"/>
        <v>0</v>
      </c>
      <c r="G279" s="28"/>
    </row>
    <row r="280" spans="1:7" s="6" customFormat="1" ht="15" x14ac:dyDescent="0.2">
      <c r="A280" s="43"/>
      <c r="B280" s="47"/>
      <c r="C280" s="23"/>
      <c r="D280" s="46"/>
      <c r="E280" s="25"/>
      <c r="F280" s="25">
        <f t="shared" si="27"/>
        <v>0</v>
      </c>
      <c r="G280" s="28"/>
    </row>
    <row r="281" spans="1:7" s="6" customFormat="1" ht="12.75" customHeight="1" x14ac:dyDescent="0.2">
      <c r="A281" s="43">
        <v>4</v>
      </c>
      <c r="B281" s="44" t="s">
        <v>95</v>
      </c>
      <c r="C281" s="23"/>
      <c r="D281" s="46"/>
      <c r="E281" s="25"/>
      <c r="F281" s="25">
        <f t="shared" si="27"/>
        <v>0</v>
      </c>
      <c r="G281" s="28"/>
    </row>
    <row r="282" spans="1:7" x14ac:dyDescent="0.2">
      <c r="A282" s="49">
        <v>4.0999999999999996</v>
      </c>
      <c r="B282" s="47" t="s">
        <v>94</v>
      </c>
      <c r="C282" s="23">
        <f>+C271</f>
        <v>50</v>
      </c>
      <c r="D282" s="46" t="s">
        <v>20</v>
      </c>
      <c r="E282" s="25"/>
      <c r="F282" s="25">
        <f t="shared" si="27"/>
        <v>0</v>
      </c>
      <c r="G282" s="28"/>
    </row>
    <row r="283" spans="1:7" ht="15" x14ac:dyDescent="0.2">
      <c r="A283" s="21"/>
      <c r="B283" s="47"/>
      <c r="C283" s="23"/>
      <c r="D283" s="24"/>
      <c r="E283" s="25"/>
      <c r="F283" s="25">
        <f t="shared" si="27"/>
        <v>0</v>
      </c>
      <c r="G283" s="28"/>
    </row>
    <row r="284" spans="1:7" ht="30" x14ac:dyDescent="0.2">
      <c r="A284" s="45">
        <v>5</v>
      </c>
      <c r="B284" s="44" t="s">
        <v>69</v>
      </c>
      <c r="C284" s="260">
        <v>0.15</v>
      </c>
      <c r="D284" s="257" t="s">
        <v>29</v>
      </c>
      <c r="E284" s="255"/>
      <c r="F284" s="255">
        <f t="shared" si="27"/>
        <v>0</v>
      </c>
      <c r="G284" s="28"/>
    </row>
    <row r="285" spans="1:7" ht="15" x14ac:dyDescent="0.2">
      <c r="A285" s="45"/>
      <c r="B285" s="44"/>
      <c r="C285" s="23"/>
      <c r="D285" s="24"/>
      <c r="E285" s="25"/>
      <c r="F285" s="25">
        <f t="shared" si="27"/>
        <v>0</v>
      </c>
      <c r="G285" s="28"/>
    </row>
    <row r="286" spans="1:7" ht="72" x14ac:dyDescent="0.2">
      <c r="A286" s="45">
        <v>6</v>
      </c>
      <c r="B286" s="53" t="s">
        <v>280</v>
      </c>
      <c r="C286" s="256">
        <f>+C271</f>
        <v>50</v>
      </c>
      <c r="D286" s="257" t="s">
        <v>20</v>
      </c>
      <c r="E286" s="261"/>
      <c r="F286" s="255">
        <f t="shared" si="27"/>
        <v>0</v>
      </c>
      <c r="G286" s="28"/>
    </row>
    <row r="287" spans="1:7" ht="15" x14ac:dyDescent="0.2">
      <c r="A287" s="45"/>
      <c r="B287" s="44"/>
      <c r="C287" s="23"/>
      <c r="D287" s="24"/>
      <c r="E287" s="25"/>
      <c r="F287" s="25">
        <f t="shared" si="27"/>
        <v>0</v>
      </c>
      <c r="G287" s="28"/>
    </row>
    <row r="288" spans="1:7" ht="29.25" x14ac:dyDescent="0.2">
      <c r="A288" s="56">
        <v>7</v>
      </c>
      <c r="B288" s="53" t="s">
        <v>281</v>
      </c>
      <c r="C288" s="255">
        <f>+C271</f>
        <v>50</v>
      </c>
      <c r="D288" s="259" t="s">
        <v>20</v>
      </c>
      <c r="E288" s="255"/>
      <c r="F288" s="255">
        <f t="shared" si="27"/>
        <v>0</v>
      </c>
      <c r="G288" s="28"/>
    </row>
    <row r="289" spans="1:7" s="37" customFormat="1" ht="15" x14ac:dyDescent="0.2">
      <c r="A289" s="32"/>
      <c r="B289" s="33" t="s">
        <v>93</v>
      </c>
      <c r="C289" s="34"/>
      <c r="D289" s="35"/>
      <c r="E289" s="36"/>
      <c r="F289" s="36">
        <f>SUM(F270:F288)</f>
        <v>0</v>
      </c>
      <c r="G289" s="28"/>
    </row>
    <row r="290" spans="1:7" x14ac:dyDescent="0.2">
      <c r="A290" s="56"/>
      <c r="B290" s="57"/>
      <c r="C290" s="25"/>
      <c r="D290" s="51"/>
      <c r="E290" s="25"/>
      <c r="F290" s="25"/>
      <c r="G290" s="28"/>
    </row>
    <row r="291" spans="1:7" ht="60" x14ac:dyDescent="0.2">
      <c r="A291" s="58" t="s">
        <v>92</v>
      </c>
      <c r="B291" s="55" t="s">
        <v>91</v>
      </c>
      <c r="C291" s="25"/>
      <c r="D291" s="51"/>
      <c r="E291" s="25"/>
      <c r="F291" s="25"/>
      <c r="G291" s="28"/>
    </row>
    <row r="292" spans="1:7" ht="15" x14ac:dyDescent="0.2">
      <c r="A292" s="56"/>
      <c r="B292" s="59"/>
      <c r="C292" s="25"/>
      <c r="D292" s="51"/>
      <c r="E292" s="25"/>
      <c r="F292" s="25"/>
      <c r="G292" s="28"/>
    </row>
    <row r="293" spans="1:7" ht="15" x14ac:dyDescent="0.2">
      <c r="A293" s="45">
        <v>1</v>
      </c>
      <c r="B293" s="44" t="s">
        <v>52</v>
      </c>
      <c r="C293" s="23">
        <f>+'[18]Mov. de Tierra'!D134</f>
        <v>1600</v>
      </c>
      <c r="D293" s="46" t="s">
        <v>20</v>
      </c>
      <c r="E293" s="25"/>
      <c r="F293" s="25">
        <f>ROUND(C293*E293,2)</f>
        <v>0</v>
      </c>
      <c r="G293" s="28"/>
    </row>
    <row r="294" spans="1:7" ht="15" x14ac:dyDescent="0.2">
      <c r="A294" s="289"/>
      <c r="B294" s="290"/>
      <c r="C294" s="287"/>
      <c r="D294" s="291"/>
      <c r="E294" s="284"/>
      <c r="F294" s="284"/>
      <c r="G294" s="28"/>
    </row>
    <row r="295" spans="1:7" ht="15" x14ac:dyDescent="0.2">
      <c r="A295" s="60">
        <v>2</v>
      </c>
      <c r="B295" s="44" t="s">
        <v>51</v>
      </c>
      <c r="C295" s="26"/>
      <c r="D295" s="51"/>
      <c r="E295" s="25"/>
      <c r="F295" s="25">
        <f>ROUND(C295*E295,2)</f>
        <v>0</v>
      </c>
      <c r="G295" s="28"/>
    </row>
    <row r="296" spans="1:7" x14ac:dyDescent="0.2">
      <c r="A296" s="61">
        <v>2.1</v>
      </c>
      <c r="B296" s="47" t="s">
        <v>50</v>
      </c>
      <c r="C296" s="25">
        <f>1600*2</f>
        <v>3200</v>
      </c>
      <c r="D296" s="51" t="s">
        <v>20</v>
      </c>
      <c r="E296" s="25"/>
      <c r="F296" s="25">
        <f>ROUND(C296*E296,2)</f>
        <v>0</v>
      </c>
      <c r="G296" s="28"/>
    </row>
    <row r="297" spans="1:7" ht="16.5" x14ac:dyDescent="0.2">
      <c r="A297" s="61">
        <v>2.2000000000000002</v>
      </c>
      <c r="B297" s="47" t="s">
        <v>49</v>
      </c>
      <c r="C297" s="25">
        <f>1600*0.85</f>
        <v>1360</v>
      </c>
      <c r="D297" s="51" t="s">
        <v>282</v>
      </c>
      <c r="E297" s="25"/>
      <c r="F297" s="25">
        <f>ROUND(C297*E297,2)</f>
        <v>0</v>
      </c>
      <c r="G297" s="28"/>
    </row>
    <row r="298" spans="1:7" ht="28.5" x14ac:dyDescent="0.2">
      <c r="A298" s="61">
        <v>2.2999999999999998</v>
      </c>
      <c r="B298" s="47" t="s">
        <v>41</v>
      </c>
      <c r="C298" s="255">
        <f>+(C297*0.05)*1.3</f>
        <v>88.4</v>
      </c>
      <c r="D298" s="259" t="s">
        <v>40</v>
      </c>
      <c r="E298" s="255"/>
      <c r="F298" s="255">
        <f>ROUND(C298*E298,2)</f>
        <v>0</v>
      </c>
      <c r="G298" s="28"/>
    </row>
    <row r="299" spans="1:7" x14ac:dyDescent="0.2">
      <c r="A299" s="56"/>
      <c r="B299" s="57"/>
      <c r="C299" s="25"/>
      <c r="D299" s="51"/>
      <c r="E299" s="25"/>
      <c r="F299" s="25"/>
      <c r="G299" s="28"/>
    </row>
    <row r="300" spans="1:7" ht="15" x14ac:dyDescent="0.2">
      <c r="A300" s="43">
        <v>3</v>
      </c>
      <c r="B300" s="44" t="s">
        <v>48</v>
      </c>
      <c r="C300" s="23"/>
      <c r="D300" s="46"/>
      <c r="E300" s="25"/>
      <c r="F300" s="25">
        <f t="shared" ref="F300:F316" si="28">ROUND(C300*E300,2)</f>
        <v>0</v>
      </c>
      <c r="G300" s="28"/>
    </row>
    <row r="301" spans="1:7" x14ac:dyDescent="0.2">
      <c r="A301" s="49">
        <v>3.1</v>
      </c>
      <c r="B301" s="50" t="s">
        <v>47</v>
      </c>
      <c r="C301" s="23">
        <f>+'[18]Mov. de Tierra'!G136</f>
        <v>1904</v>
      </c>
      <c r="D301" s="51" t="s">
        <v>64</v>
      </c>
      <c r="E301" s="25"/>
      <c r="F301" s="25">
        <f t="shared" si="28"/>
        <v>0</v>
      </c>
      <c r="G301" s="28"/>
    </row>
    <row r="302" spans="1:7" s="6" customFormat="1" x14ac:dyDescent="0.2">
      <c r="A302" s="49">
        <v>3.2</v>
      </c>
      <c r="B302" s="62" t="s">
        <v>46</v>
      </c>
      <c r="C302" s="23">
        <f>+'[18]Mov. de Tierra'!J136</f>
        <v>144</v>
      </c>
      <c r="D302" s="51" t="s">
        <v>63</v>
      </c>
      <c r="E302" s="187"/>
      <c r="F302" s="25">
        <f t="shared" si="28"/>
        <v>0</v>
      </c>
      <c r="G302" s="28"/>
    </row>
    <row r="303" spans="1:7" s="6" customFormat="1" ht="28.5" x14ac:dyDescent="0.2">
      <c r="A303" s="49">
        <v>3.3</v>
      </c>
      <c r="B303" s="52" t="s">
        <v>45</v>
      </c>
      <c r="C303" s="256">
        <f>+C304*0.2*1.2</f>
        <v>372.09600000000006</v>
      </c>
      <c r="D303" s="259" t="s">
        <v>44</v>
      </c>
      <c r="E303" s="255"/>
      <c r="F303" s="255">
        <f t="shared" si="28"/>
        <v>0</v>
      </c>
      <c r="G303" s="28"/>
    </row>
    <row r="304" spans="1:7" ht="15" customHeight="1" x14ac:dyDescent="0.2">
      <c r="A304" s="49">
        <v>3.4</v>
      </c>
      <c r="B304" s="52" t="s">
        <v>43</v>
      </c>
      <c r="C304" s="23">
        <f>+'[18]Mov. de Tierra'!J138</f>
        <v>1550.4</v>
      </c>
      <c r="D304" s="46" t="s">
        <v>42</v>
      </c>
      <c r="E304" s="25"/>
      <c r="F304" s="25">
        <f t="shared" si="28"/>
        <v>0</v>
      </c>
      <c r="G304" s="28"/>
    </row>
    <row r="305" spans="1:7" ht="28.5" x14ac:dyDescent="0.2">
      <c r="A305" s="49">
        <v>3.5</v>
      </c>
      <c r="B305" s="52" t="s">
        <v>41</v>
      </c>
      <c r="C305" s="256">
        <f>+'[18]Mov. de Tierra'!J140+'L.P. Ac. Sanchez'!C303</f>
        <v>796.41600000000005</v>
      </c>
      <c r="D305" s="259" t="s">
        <v>44</v>
      </c>
      <c r="E305" s="255"/>
      <c r="F305" s="255">
        <f t="shared" si="28"/>
        <v>0</v>
      </c>
      <c r="G305" s="28"/>
    </row>
    <row r="306" spans="1:7" x14ac:dyDescent="0.2">
      <c r="A306" s="56"/>
      <c r="B306" s="57"/>
      <c r="C306" s="25"/>
      <c r="D306" s="51"/>
      <c r="E306" s="25"/>
      <c r="F306" s="25">
        <f t="shared" si="28"/>
        <v>0</v>
      </c>
      <c r="G306" s="28"/>
    </row>
    <row r="307" spans="1:7" ht="15" x14ac:dyDescent="0.2">
      <c r="A307" s="45">
        <v>4</v>
      </c>
      <c r="B307" s="44" t="s">
        <v>39</v>
      </c>
      <c r="C307" s="23"/>
      <c r="D307" s="46"/>
      <c r="E307" s="25"/>
      <c r="F307" s="25">
        <f t="shared" si="28"/>
        <v>0</v>
      </c>
      <c r="G307" s="28"/>
    </row>
    <row r="308" spans="1:7" ht="28.5" x14ac:dyDescent="0.2">
      <c r="A308" s="63">
        <v>4.0999999999999996</v>
      </c>
      <c r="B308" s="47" t="s">
        <v>90</v>
      </c>
      <c r="C308" s="23">
        <f>+'[18]Mov. de Tierra'!G151</f>
        <v>1664</v>
      </c>
      <c r="D308" s="46" t="s">
        <v>20</v>
      </c>
      <c r="E308" s="25"/>
      <c r="F308" s="25">
        <f t="shared" si="28"/>
        <v>0</v>
      </c>
      <c r="G308" s="28"/>
    </row>
    <row r="309" spans="1:7" x14ac:dyDescent="0.2">
      <c r="A309" s="56"/>
      <c r="B309" s="57"/>
      <c r="C309" s="25"/>
      <c r="D309" s="51"/>
      <c r="E309" s="25"/>
      <c r="F309" s="25">
        <f t="shared" si="28"/>
        <v>0</v>
      </c>
      <c r="G309" s="28"/>
    </row>
    <row r="310" spans="1:7" ht="15" x14ac:dyDescent="0.2">
      <c r="A310" s="45">
        <v>5</v>
      </c>
      <c r="B310" s="44" t="s">
        <v>35</v>
      </c>
      <c r="C310" s="25"/>
      <c r="D310" s="51"/>
      <c r="E310" s="25"/>
      <c r="F310" s="25">
        <f t="shared" si="28"/>
        <v>0</v>
      </c>
      <c r="G310" s="28"/>
    </row>
    <row r="311" spans="1:7" x14ac:dyDescent="0.2">
      <c r="A311" s="63">
        <v>5.0999999999999996</v>
      </c>
      <c r="B311" s="47" t="s">
        <v>89</v>
      </c>
      <c r="C311" s="23">
        <f>+C293</f>
        <v>1600</v>
      </c>
      <c r="D311" s="46" t="s">
        <v>20</v>
      </c>
      <c r="E311" s="25"/>
      <c r="F311" s="25">
        <f t="shared" si="28"/>
        <v>0</v>
      </c>
      <c r="G311" s="28"/>
    </row>
    <row r="312" spans="1:7" x14ac:dyDescent="0.2">
      <c r="A312" s="56"/>
      <c r="B312" s="57"/>
      <c r="C312" s="25"/>
      <c r="D312" s="51"/>
      <c r="E312" s="25"/>
      <c r="F312" s="25">
        <f t="shared" si="28"/>
        <v>0</v>
      </c>
      <c r="G312" s="28"/>
    </row>
    <row r="313" spans="1:7" ht="30" x14ac:dyDescent="0.2">
      <c r="A313" s="54">
        <v>6</v>
      </c>
      <c r="B313" s="44" t="s">
        <v>69</v>
      </c>
      <c r="C313" s="260">
        <v>0.15</v>
      </c>
      <c r="D313" s="257" t="s">
        <v>29</v>
      </c>
      <c r="E313" s="255"/>
      <c r="F313" s="255">
        <f t="shared" si="28"/>
        <v>0</v>
      </c>
      <c r="G313" s="28"/>
    </row>
    <row r="314" spans="1:7" x14ac:dyDescent="0.2">
      <c r="A314" s="56"/>
      <c r="B314" s="57"/>
      <c r="C314" s="25"/>
      <c r="D314" s="51"/>
      <c r="E314" s="25"/>
      <c r="F314" s="25">
        <f t="shared" si="28"/>
        <v>0</v>
      </c>
      <c r="G314" s="28"/>
    </row>
    <row r="315" spans="1:7" ht="15" x14ac:dyDescent="0.2">
      <c r="A315" s="43">
        <v>7</v>
      </c>
      <c r="B315" s="44" t="s">
        <v>34</v>
      </c>
      <c r="C315" s="23"/>
      <c r="D315" s="24"/>
      <c r="E315" s="25"/>
      <c r="F315" s="25">
        <f t="shared" si="28"/>
        <v>0</v>
      </c>
      <c r="G315" s="28"/>
    </row>
    <row r="316" spans="1:7" x14ac:dyDescent="0.2">
      <c r="A316" s="49">
        <v>7.1</v>
      </c>
      <c r="B316" s="47" t="s">
        <v>76</v>
      </c>
      <c r="C316" s="23">
        <f>+C311</f>
        <v>1600</v>
      </c>
      <c r="D316" s="46" t="s">
        <v>20</v>
      </c>
      <c r="E316" s="64"/>
      <c r="F316" s="25">
        <f t="shared" si="28"/>
        <v>0</v>
      </c>
      <c r="G316" s="28"/>
    </row>
    <row r="317" spans="1:7" x14ac:dyDescent="0.2">
      <c r="A317" s="49"/>
      <c r="B317" s="47"/>
      <c r="C317" s="23"/>
      <c r="D317" s="46"/>
      <c r="E317" s="64"/>
      <c r="F317" s="25"/>
      <c r="G317" s="28"/>
    </row>
    <row r="318" spans="1:7" ht="72" x14ac:dyDescent="0.2">
      <c r="A318" s="45">
        <v>8</v>
      </c>
      <c r="B318" s="55" t="s">
        <v>280</v>
      </c>
      <c r="C318" s="256">
        <f>+C293</f>
        <v>1600</v>
      </c>
      <c r="D318" s="257" t="s">
        <v>20</v>
      </c>
      <c r="E318" s="255"/>
      <c r="F318" s="255">
        <f>ROUND(C318*E318,2)</f>
        <v>0</v>
      </c>
      <c r="G318" s="28"/>
    </row>
    <row r="319" spans="1:7" ht="15" x14ac:dyDescent="0.2">
      <c r="A319" s="56"/>
      <c r="B319" s="44"/>
      <c r="C319" s="25"/>
      <c r="D319" s="51"/>
      <c r="E319" s="25"/>
      <c r="F319" s="25"/>
      <c r="G319" s="28"/>
    </row>
    <row r="320" spans="1:7" ht="15" x14ac:dyDescent="0.2">
      <c r="A320" s="65">
        <v>9</v>
      </c>
      <c r="B320" s="44" t="s">
        <v>75</v>
      </c>
      <c r="C320" s="25"/>
      <c r="D320" s="66"/>
      <c r="E320" s="25"/>
      <c r="F320" s="25">
        <f>ROUND(C320*E320,2)</f>
        <v>0</v>
      </c>
      <c r="G320" s="28"/>
    </row>
    <row r="321" spans="1:7" x14ac:dyDescent="0.2">
      <c r="A321" s="61">
        <v>9.1</v>
      </c>
      <c r="B321" s="47" t="s">
        <v>25</v>
      </c>
      <c r="C321" s="25">
        <f>+C297</f>
        <v>1360</v>
      </c>
      <c r="D321" s="51" t="s">
        <v>23</v>
      </c>
      <c r="E321" s="64"/>
      <c r="F321" s="25">
        <f>ROUND(C321*E321,2)</f>
        <v>0</v>
      </c>
      <c r="G321" s="28"/>
    </row>
    <row r="322" spans="1:7" ht="28.5" x14ac:dyDescent="0.2">
      <c r="A322" s="61">
        <v>9.1999999999999993</v>
      </c>
      <c r="B322" s="47" t="s">
        <v>24</v>
      </c>
      <c r="C322" s="255">
        <f>+C321</f>
        <v>1360</v>
      </c>
      <c r="D322" s="259" t="s">
        <v>23</v>
      </c>
      <c r="E322" s="262"/>
      <c r="F322" s="255">
        <f>ROUND(C322*E322,2)</f>
        <v>0</v>
      </c>
      <c r="G322" s="28"/>
    </row>
    <row r="323" spans="1:7" x14ac:dyDescent="0.2">
      <c r="A323" s="61">
        <v>9.3000000000000007</v>
      </c>
      <c r="B323" s="47" t="s">
        <v>62</v>
      </c>
      <c r="C323" s="25">
        <f>+C322*0.0508*10</f>
        <v>690.87999999999988</v>
      </c>
      <c r="D323" s="51" t="s">
        <v>21</v>
      </c>
      <c r="E323" s="64"/>
      <c r="F323" s="25">
        <f>ROUND(C323*E323,2)</f>
        <v>0</v>
      </c>
      <c r="G323" s="28"/>
    </row>
    <row r="324" spans="1:7" s="72" customFormat="1" x14ac:dyDescent="0.2">
      <c r="A324" s="67"/>
      <c r="B324" s="68"/>
      <c r="C324" s="69"/>
      <c r="D324" s="70"/>
      <c r="E324" s="71"/>
      <c r="F324" s="69"/>
      <c r="G324" s="28"/>
    </row>
    <row r="325" spans="1:7" ht="29.25" x14ac:dyDescent="0.2">
      <c r="A325" s="54">
        <v>10</v>
      </c>
      <c r="B325" s="53" t="s">
        <v>281</v>
      </c>
      <c r="C325" s="255">
        <f>+C293</f>
        <v>1600</v>
      </c>
      <c r="D325" s="259" t="s">
        <v>20</v>
      </c>
      <c r="E325" s="255"/>
      <c r="F325" s="255">
        <f>ROUND(C325*E325,2)</f>
        <v>0</v>
      </c>
      <c r="G325" s="28"/>
    </row>
    <row r="326" spans="1:7" s="37" customFormat="1" ht="15" x14ac:dyDescent="0.2">
      <c r="A326" s="292"/>
      <c r="B326" s="293" t="s">
        <v>88</v>
      </c>
      <c r="C326" s="294"/>
      <c r="D326" s="295"/>
      <c r="E326" s="296"/>
      <c r="F326" s="296">
        <f>SUM(F290:F325)</f>
        <v>0</v>
      </c>
      <c r="G326" s="28"/>
    </row>
    <row r="327" spans="1:7" s="37" customFormat="1" ht="15" x14ac:dyDescent="0.2">
      <c r="A327" s="45"/>
      <c r="B327" s="73"/>
      <c r="C327" s="74"/>
      <c r="D327" s="75"/>
      <c r="E327" s="76"/>
      <c r="F327" s="76"/>
      <c r="G327" s="28"/>
    </row>
    <row r="328" spans="1:7" ht="15" x14ac:dyDescent="0.2">
      <c r="A328" s="58" t="s">
        <v>87</v>
      </c>
      <c r="B328" s="65" t="s">
        <v>85</v>
      </c>
      <c r="C328" s="25"/>
      <c r="D328" s="51"/>
      <c r="E328" s="25"/>
      <c r="F328" s="25">
        <f>ROUND(C328*E328,2)</f>
        <v>0</v>
      </c>
      <c r="G328" s="28"/>
    </row>
    <row r="329" spans="1:7" ht="30.75" x14ac:dyDescent="0.2">
      <c r="A329" s="56">
        <v>1</v>
      </c>
      <c r="B329" s="39" t="s">
        <v>283</v>
      </c>
      <c r="C329" s="255">
        <v>1</v>
      </c>
      <c r="D329" s="254" t="s">
        <v>17</v>
      </c>
      <c r="E329" s="255"/>
      <c r="F329" s="255">
        <f>ROUND(C329*E329,2)</f>
        <v>0</v>
      </c>
      <c r="G329" s="28"/>
    </row>
    <row r="330" spans="1:7" s="81" customFormat="1" ht="15" x14ac:dyDescent="0.2">
      <c r="A330" s="77"/>
      <c r="B330" s="78" t="s">
        <v>238</v>
      </c>
      <c r="C330" s="79"/>
      <c r="D330" s="80"/>
      <c r="E330" s="79"/>
      <c r="F330" s="79">
        <f>+F329</f>
        <v>0</v>
      </c>
      <c r="G330" s="28"/>
    </row>
    <row r="331" spans="1:7" s="81" customFormat="1" ht="15" x14ac:dyDescent="0.2">
      <c r="A331" s="77"/>
      <c r="B331" s="78"/>
      <c r="C331" s="79"/>
      <c r="D331" s="80"/>
      <c r="E331" s="79"/>
      <c r="F331" s="79"/>
      <c r="G331" s="28"/>
    </row>
    <row r="332" spans="1:7" ht="52.5" customHeight="1" x14ac:dyDescent="0.2">
      <c r="A332" s="56">
        <v>2</v>
      </c>
      <c r="B332" s="39" t="s">
        <v>284</v>
      </c>
      <c r="C332" s="255">
        <v>1</v>
      </c>
      <c r="D332" s="254" t="s">
        <v>17</v>
      </c>
      <c r="E332" s="255"/>
      <c r="F332" s="255">
        <f>+E332*C332</f>
        <v>0</v>
      </c>
      <c r="G332" s="28"/>
    </row>
    <row r="333" spans="1:7" s="81" customFormat="1" ht="15" x14ac:dyDescent="0.2">
      <c r="A333" s="77"/>
      <c r="B333" s="78" t="s">
        <v>238</v>
      </c>
      <c r="C333" s="79"/>
      <c r="D333" s="80"/>
      <c r="E333" s="79"/>
      <c r="F333" s="79">
        <f>+F332</f>
        <v>0</v>
      </c>
      <c r="G333" s="28"/>
    </row>
    <row r="334" spans="1:7" x14ac:dyDescent="0.2">
      <c r="A334" s="56"/>
      <c r="B334" s="39"/>
      <c r="C334" s="25"/>
      <c r="D334" s="27"/>
      <c r="E334" s="25"/>
      <c r="F334" s="25"/>
      <c r="G334" s="28"/>
    </row>
    <row r="335" spans="1:7" ht="38.25" customHeight="1" x14ac:dyDescent="0.2">
      <c r="A335" s="54">
        <v>3</v>
      </c>
      <c r="B335" s="53" t="s">
        <v>289</v>
      </c>
      <c r="C335" s="25"/>
      <c r="D335" s="27"/>
      <c r="E335" s="25"/>
      <c r="F335" s="25"/>
      <c r="G335" s="28"/>
    </row>
    <row r="336" spans="1:7" x14ac:dyDescent="0.2">
      <c r="A336" s="56"/>
      <c r="B336" s="39"/>
      <c r="C336" s="25"/>
      <c r="D336" s="27"/>
      <c r="E336" s="25"/>
      <c r="F336" s="25">
        <f t="shared" ref="F336:F400" si="29">+E336*C336</f>
        <v>0</v>
      </c>
      <c r="G336" s="28"/>
    </row>
    <row r="337" spans="1:7" ht="15" x14ac:dyDescent="0.2">
      <c r="A337" s="82">
        <v>3.1</v>
      </c>
      <c r="B337" s="53" t="s">
        <v>116</v>
      </c>
      <c r="C337" s="25">
        <v>900</v>
      </c>
      <c r="D337" s="27" t="s">
        <v>481</v>
      </c>
      <c r="E337" s="25"/>
      <c r="F337" s="25">
        <f t="shared" si="29"/>
        <v>0</v>
      </c>
      <c r="G337" s="28"/>
    </row>
    <row r="338" spans="1:7" x14ac:dyDescent="0.2">
      <c r="A338" s="56"/>
      <c r="B338" s="39"/>
      <c r="C338" s="25"/>
      <c r="D338" s="27"/>
      <c r="E338" s="25"/>
      <c r="F338" s="25">
        <f t="shared" si="29"/>
        <v>0</v>
      </c>
      <c r="G338" s="28"/>
    </row>
    <row r="339" spans="1:7" ht="15" x14ac:dyDescent="0.2">
      <c r="A339" s="82">
        <v>3.2</v>
      </c>
      <c r="B339" s="53" t="s">
        <v>117</v>
      </c>
      <c r="C339" s="25"/>
      <c r="D339" s="27"/>
      <c r="E339" s="25"/>
      <c r="F339" s="25">
        <f t="shared" si="29"/>
        <v>0</v>
      </c>
      <c r="G339" s="28"/>
    </row>
    <row r="340" spans="1:7" ht="15" x14ac:dyDescent="0.2">
      <c r="A340" s="56" t="s">
        <v>140</v>
      </c>
      <c r="B340" s="171" t="s">
        <v>239</v>
      </c>
      <c r="C340" s="25">
        <v>1080</v>
      </c>
      <c r="D340" s="27" t="s">
        <v>482</v>
      </c>
      <c r="E340" s="187"/>
      <c r="F340" s="25">
        <f t="shared" si="29"/>
        <v>0</v>
      </c>
      <c r="G340" s="28"/>
    </row>
    <row r="341" spans="1:7" ht="15" x14ac:dyDescent="0.2">
      <c r="A341" s="56" t="s">
        <v>141</v>
      </c>
      <c r="B341" s="171" t="s">
        <v>240</v>
      </c>
      <c r="C341" s="25">
        <v>1080</v>
      </c>
      <c r="D341" s="27" t="s">
        <v>482</v>
      </c>
      <c r="E341" s="25"/>
      <c r="F341" s="25">
        <f t="shared" si="29"/>
        <v>0</v>
      </c>
      <c r="G341" s="28"/>
    </row>
    <row r="342" spans="1:7" ht="15" x14ac:dyDescent="0.2">
      <c r="A342" s="56" t="s">
        <v>142</v>
      </c>
      <c r="B342" s="171" t="s">
        <v>241</v>
      </c>
      <c r="C342" s="25">
        <v>1026</v>
      </c>
      <c r="D342" s="27" t="s">
        <v>482</v>
      </c>
      <c r="E342" s="25"/>
      <c r="F342" s="25">
        <f t="shared" si="29"/>
        <v>0</v>
      </c>
      <c r="G342" s="28"/>
    </row>
    <row r="343" spans="1:7" x14ac:dyDescent="0.2">
      <c r="A343" s="56" t="s">
        <v>484</v>
      </c>
      <c r="B343" s="171" t="s">
        <v>485</v>
      </c>
      <c r="C343" s="25">
        <v>1</v>
      </c>
      <c r="D343" s="27" t="s">
        <v>84</v>
      </c>
      <c r="E343" s="25"/>
      <c r="F343" s="25">
        <f t="shared" ref="F343" si="30">+E343*C343</f>
        <v>0</v>
      </c>
      <c r="G343" s="28"/>
    </row>
    <row r="344" spans="1:7" x14ac:dyDescent="0.2">
      <c r="A344" s="56"/>
      <c r="B344" s="39"/>
      <c r="C344" s="25"/>
      <c r="D344" s="27"/>
      <c r="E344" s="25"/>
      <c r="F344" s="25">
        <f t="shared" si="29"/>
        <v>0</v>
      </c>
      <c r="G344" s="28"/>
    </row>
    <row r="345" spans="1:7" ht="15" x14ac:dyDescent="0.2">
      <c r="A345" s="82">
        <v>3.3</v>
      </c>
      <c r="B345" s="53" t="s">
        <v>118</v>
      </c>
      <c r="C345" s="25">
        <v>4</v>
      </c>
      <c r="D345" s="27" t="s">
        <v>119</v>
      </c>
      <c r="E345" s="25"/>
      <c r="F345" s="25">
        <f t="shared" si="29"/>
        <v>0</v>
      </c>
      <c r="G345" s="28"/>
    </row>
    <row r="346" spans="1:7" x14ac:dyDescent="0.2">
      <c r="A346" s="56"/>
      <c r="B346" s="39"/>
      <c r="C346" s="25"/>
      <c r="D346" s="27"/>
      <c r="E346" s="25"/>
      <c r="F346" s="25">
        <f t="shared" si="29"/>
        <v>0</v>
      </c>
      <c r="G346" s="28"/>
    </row>
    <row r="347" spans="1:7" ht="15" x14ac:dyDescent="0.2">
      <c r="A347" s="82">
        <v>3.4</v>
      </c>
      <c r="B347" s="53" t="s">
        <v>120</v>
      </c>
      <c r="C347" s="25"/>
      <c r="D347" s="27"/>
      <c r="E347" s="25"/>
      <c r="F347" s="25">
        <f t="shared" si="29"/>
        <v>0</v>
      </c>
      <c r="G347" s="28"/>
    </row>
    <row r="348" spans="1:7" ht="15" x14ac:dyDescent="0.2">
      <c r="A348" s="56" t="s">
        <v>143</v>
      </c>
      <c r="B348" s="171" t="s">
        <v>242</v>
      </c>
      <c r="C348" s="25">
        <v>502.73</v>
      </c>
      <c r="D348" s="27" t="s">
        <v>482</v>
      </c>
      <c r="E348" s="25"/>
      <c r="F348" s="25">
        <f t="shared" si="29"/>
        <v>0</v>
      </c>
      <c r="G348" s="28"/>
    </row>
    <row r="349" spans="1:7" ht="15" x14ac:dyDescent="0.2">
      <c r="A349" s="56" t="s">
        <v>144</v>
      </c>
      <c r="B349" s="171" t="s">
        <v>243</v>
      </c>
      <c r="C349" s="25">
        <v>335.12</v>
      </c>
      <c r="D349" s="27" t="s">
        <v>482</v>
      </c>
      <c r="E349" s="25"/>
      <c r="F349" s="25">
        <f t="shared" si="29"/>
        <v>0</v>
      </c>
      <c r="G349" s="28"/>
    </row>
    <row r="350" spans="1:7" ht="28.5" x14ac:dyDescent="0.2">
      <c r="A350" s="56" t="s">
        <v>145</v>
      </c>
      <c r="B350" s="171" t="s">
        <v>244</v>
      </c>
      <c r="C350" s="25">
        <v>71.67</v>
      </c>
      <c r="D350" s="27" t="s">
        <v>482</v>
      </c>
      <c r="E350" s="25"/>
      <c r="F350" s="25">
        <f t="shared" si="29"/>
        <v>0</v>
      </c>
      <c r="G350" s="28"/>
    </row>
    <row r="351" spans="1:7" ht="28.5" x14ac:dyDescent="0.2">
      <c r="A351" s="56" t="s">
        <v>146</v>
      </c>
      <c r="B351" s="171" t="s">
        <v>483</v>
      </c>
      <c r="C351" s="255">
        <v>995.94</v>
      </c>
      <c r="D351" s="254" t="s">
        <v>482</v>
      </c>
      <c r="E351" s="255"/>
      <c r="F351" s="255">
        <f t="shared" si="29"/>
        <v>0</v>
      </c>
      <c r="G351" s="28"/>
    </row>
    <row r="352" spans="1:7" x14ac:dyDescent="0.2">
      <c r="A352" s="56"/>
      <c r="B352" s="39"/>
      <c r="C352" s="25"/>
      <c r="D352" s="27"/>
      <c r="E352" s="25"/>
      <c r="F352" s="25">
        <f t="shared" si="29"/>
        <v>0</v>
      </c>
      <c r="G352" s="28"/>
    </row>
    <row r="353" spans="1:7" ht="15" x14ac:dyDescent="0.2">
      <c r="A353" s="82">
        <v>3.5</v>
      </c>
      <c r="B353" s="53" t="s">
        <v>147</v>
      </c>
      <c r="C353" s="25"/>
      <c r="D353" s="27"/>
      <c r="E353" s="25"/>
      <c r="F353" s="25">
        <f t="shared" si="29"/>
        <v>0</v>
      </c>
      <c r="G353" s="28"/>
    </row>
    <row r="354" spans="1:7" ht="15" x14ac:dyDescent="0.2">
      <c r="A354" s="56" t="s">
        <v>148</v>
      </c>
      <c r="B354" s="39" t="s">
        <v>246</v>
      </c>
      <c r="C354" s="25">
        <v>82.03</v>
      </c>
      <c r="D354" s="27" t="s">
        <v>482</v>
      </c>
      <c r="E354" s="25"/>
      <c r="F354" s="25">
        <f t="shared" si="29"/>
        <v>0</v>
      </c>
      <c r="G354" s="28"/>
    </row>
    <row r="355" spans="1:7" ht="15" x14ac:dyDescent="0.2">
      <c r="A355" s="56" t="s">
        <v>149</v>
      </c>
      <c r="B355" s="39" t="s">
        <v>247</v>
      </c>
      <c r="C355" s="25">
        <v>2.4</v>
      </c>
      <c r="D355" s="27" t="s">
        <v>482</v>
      </c>
      <c r="E355" s="25"/>
      <c r="F355" s="25">
        <f t="shared" si="29"/>
        <v>0</v>
      </c>
      <c r="G355" s="28"/>
    </row>
    <row r="356" spans="1:7" ht="15" x14ac:dyDescent="0.2">
      <c r="A356" s="56" t="s">
        <v>150</v>
      </c>
      <c r="B356" s="39" t="s">
        <v>248</v>
      </c>
      <c r="C356" s="25">
        <v>35.49</v>
      </c>
      <c r="D356" s="27" t="s">
        <v>482</v>
      </c>
      <c r="E356" s="25"/>
      <c r="F356" s="25">
        <f t="shared" si="29"/>
        <v>0</v>
      </c>
      <c r="G356" s="28"/>
    </row>
    <row r="357" spans="1:7" ht="15" x14ac:dyDescent="0.2">
      <c r="A357" s="56" t="s">
        <v>151</v>
      </c>
      <c r="B357" s="39" t="s">
        <v>249</v>
      </c>
      <c r="C357" s="25">
        <v>167.9</v>
      </c>
      <c r="D357" s="27" t="s">
        <v>482</v>
      </c>
      <c r="E357" s="25"/>
      <c r="F357" s="25">
        <f t="shared" si="29"/>
        <v>0</v>
      </c>
      <c r="G357" s="28"/>
    </row>
    <row r="358" spans="1:7" ht="15" x14ac:dyDescent="0.2">
      <c r="A358" s="56" t="s">
        <v>152</v>
      </c>
      <c r="B358" s="39" t="s">
        <v>250</v>
      </c>
      <c r="C358" s="25">
        <v>3.15</v>
      </c>
      <c r="D358" s="27" t="s">
        <v>482</v>
      </c>
      <c r="E358" s="25"/>
      <c r="F358" s="25">
        <f t="shared" si="29"/>
        <v>0</v>
      </c>
      <c r="G358" s="28"/>
    </row>
    <row r="359" spans="1:7" ht="15" x14ac:dyDescent="0.2">
      <c r="A359" s="56" t="s">
        <v>153</v>
      </c>
      <c r="B359" s="39" t="s">
        <v>251</v>
      </c>
      <c r="C359" s="25">
        <v>8.83</v>
      </c>
      <c r="D359" s="27" t="s">
        <v>482</v>
      </c>
      <c r="E359" s="25"/>
      <c r="F359" s="25">
        <f t="shared" si="29"/>
        <v>0</v>
      </c>
      <c r="G359" s="28"/>
    </row>
    <row r="360" spans="1:7" ht="15" x14ac:dyDescent="0.2">
      <c r="A360" s="56" t="s">
        <v>154</v>
      </c>
      <c r="B360" s="39" t="s">
        <v>252</v>
      </c>
      <c r="C360" s="25">
        <v>5.03</v>
      </c>
      <c r="D360" s="27" t="s">
        <v>482</v>
      </c>
      <c r="E360" s="25"/>
      <c r="F360" s="25">
        <f t="shared" si="29"/>
        <v>0</v>
      </c>
      <c r="G360" s="28"/>
    </row>
    <row r="361" spans="1:7" ht="15" x14ac:dyDescent="0.2">
      <c r="A361" s="56" t="s">
        <v>155</v>
      </c>
      <c r="B361" s="39" t="s">
        <v>253</v>
      </c>
      <c r="C361" s="25">
        <v>38.950000000000003</v>
      </c>
      <c r="D361" s="27" t="s">
        <v>482</v>
      </c>
      <c r="E361" s="25"/>
      <c r="F361" s="25">
        <f t="shared" si="29"/>
        <v>0</v>
      </c>
      <c r="G361" s="28"/>
    </row>
    <row r="362" spans="1:7" ht="15" x14ac:dyDescent="0.2">
      <c r="A362" s="56" t="s">
        <v>156</v>
      </c>
      <c r="B362" s="39" t="s">
        <v>487</v>
      </c>
      <c r="C362" s="25">
        <v>2.4500000000000002</v>
      </c>
      <c r="D362" s="27" t="s">
        <v>482</v>
      </c>
      <c r="E362" s="25"/>
      <c r="F362" s="25">
        <f t="shared" si="29"/>
        <v>0</v>
      </c>
      <c r="G362" s="28"/>
    </row>
    <row r="363" spans="1:7" ht="15" x14ac:dyDescent="0.2">
      <c r="A363" s="56" t="s">
        <v>157</v>
      </c>
      <c r="B363" s="39" t="s">
        <v>486</v>
      </c>
      <c r="C363" s="25">
        <v>11.75</v>
      </c>
      <c r="D363" s="27" t="s">
        <v>482</v>
      </c>
      <c r="E363" s="25"/>
      <c r="F363" s="25">
        <f t="shared" si="29"/>
        <v>0</v>
      </c>
      <c r="G363" s="28"/>
    </row>
    <row r="364" spans="1:7" x14ac:dyDescent="0.2">
      <c r="A364" s="56"/>
      <c r="B364" s="39"/>
      <c r="C364" s="25"/>
      <c r="D364" s="27"/>
      <c r="E364" s="25"/>
      <c r="F364" s="25">
        <f t="shared" si="29"/>
        <v>0</v>
      </c>
      <c r="G364" s="28"/>
    </row>
    <row r="365" spans="1:7" ht="30" x14ac:dyDescent="0.2">
      <c r="A365" s="82">
        <v>3.6</v>
      </c>
      <c r="B365" s="53" t="s">
        <v>121</v>
      </c>
      <c r="C365" s="255">
        <v>457.18400000000003</v>
      </c>
      <c r="D365" s="254" t="s">
        <v>481</v>
      </c>
      <c r="E365" s="255"/>
      <c r="F365" s="255">
        <f t="shared" si="29"/>
        <v>0</v>
      </c>
      <c r="G365" s="28"/>
    </row>
    <row r="366" spans="1:7" x14ac:dyDescent="0.2">
      <c r="A366" s="56"/>
      <c r="B366" s="39"/>
      <c r="C366" s="25"/>
      <c r="D366" s="27"/>
      <c r="E366" s="25"/>
      <c r="F366" s="25">
        <f t="shared" si="29"/>
        <v>0</v>
      </c>
      <c r="G366" s="28"/>
    </row>
    <row r="367" spans="1:7" ht="15" x14ac:dyDescent="0.2">
      <c r="A367" s="82">
        <v>3.7</v>
      </c>
      <c r="B367" s="53" t="s">
        <v>122</v>
      </c>
      <c r="C367" s="25">
        <v>1</v>
      </c>
      <c r="D367" s="27" t="s">
        <v>123</v>
      </c>
      <c r="E367" s="25"/>
      <c r="F367" s="25">
        <f t="shared" si="29"/>
        <v>0</v>
      </c>
      <c r="G367" s="28"/>
    </row>
    <row r="368" spans="1:7" x14ac:dyDescent="0.2">
      <c r="A368" s="56"/>
      <c r="B368" s="39"/>
      <c r="C368" s="25"/>
      <c r="D368" s="27"/>
      <c r="E368" s="25"/>
      <c r="F368" s="25">
        <f t="shared" si="29"/>
        <v>0</v>
      </c>
      <c r="G368" s="28"/>
    </row>
    <row r="369" spans="1:7" ht="15" x14ac:dyDescent="0.2">
      <c r="A369" s="82">
        <v>3.8</v>
      </c>
      <c r="B369" s="53" t="s">
        <v>124</v>
      </c>
      <c r="C369" s="25"/>
      <c r="D369" s="27"/>
      <c r="E369" s="25"/>
      <c r="F369" s="25">
        <f t="shared" si="29"/>
        <v>0</v>
      </c>
      <c r="G369" s="28"/>
    </row>
    <row r="370" spans="1:7" ht="57" x14ac:dyDescent="0.2">
      <c r="A370" s="56" t="s">
        <v>158</v>
      </c>
      <c r="B370" s="39" t="s">
        <v>488</v>
      </c>
      <c r="C370" s="255">
        <f>+C375+C376</f>
        <v>706.45</v>
      </c>
      <c r="D370" s="254" t="s">
        <v>481</v>
      </c>
      <c r="E370" s="255"/>
      <c r="F370" s="255">
        <f t="shared" si="29"/>
        <v>0</v>
      </c>
      <c r="G370" s="28"/>
    </row>
    <row r="371" spans="1:7" x14ac:dyDescent="0.2">
      <c r="A371" s="56" t="s">
        <v>159</v>
      </c>
      <c r="B371" s="39" t="s">
        <v>254</v>
      </c>
      <c r="C371" s="25">
        <v>140.85</v>
      </c>
      <c r="D371" s="27" t="s">
        <v>20</v>
      </c>
      <c r="E371" s="25"/>
      <c r="F371" s="25">
        <f t="shared" si="29"/>
        <v>0</v>
      </c>
      <c r="G371" s="28"/>
    </row>
    <row r="372" spans="1:7" ht="28.5" x14ac:dyDescent="0.2">
      <c r="A372" s="297" t="s">
        <v>489</v>
      </c>
      <c r="B372" s="281" t="s">
        <v>490</v>
      </c>
      <c r="C372" s="298">
        <v>260.45</v>
      </c>
      <c r="D372" s="299" t="s">
        <v>481</v>
      </c>
      <c r="E372" s="298"/>
      <c r="F372" s="298">
        <f t="shared" ref="F372" si="31">+E372*C372</f>
        <v>0</v>
      </c>
      <c r="G372" s="28"/>
    </row>
    <row r="373" spans="1:7" ht="15" x14ac:dyDescent="0.2">
      <c r="A373" s="82">
        <v>3.9</v>
      </c>
      <c r="B373" s="53" t="s">
        <v>125</v>
      </c>
      <c r="C373" s="25"/>
      <c r="D373" s="27"/>
      <c r="E373" s="25"/>
      <c r="F373" s="25">
        <f t="shared" si="29"/>
        <v>0</v>
      </c>
      <c r="G373" s="28"/>
    </row>
    <row r="374" spans="1:7" ht="15" x14ac:dyDescent="0.2">
      <c r="A374" s="56" t="s">
        <v>160</v>
      </c>
      <c r="B374" s="172" t="s">
        <v>255</v>
      </c>
      <c r="C374" s="25">
        <v>405.96</v>
      </c>
      <c r="D374" s="27" t="s">
        <v>481</v>
      </c>
      <c r="E374" s="25"/>
      <c r="F374" s="25">
        <f t="shared" si="29"/>
        <v>0</v>
      </c>
      <c r="G374" s="28"/>
    </row>
    <row r="375" spans="1:7" ht="15" x14ac:dyDescent="0.2">
      <c r="A375" s="56" t="s">
        <v>161</v>
      </c>
      <c r="B375" s="172" t="s">
        <v>256</v>
      </c>
      <c r="C375" s="25">
        <v>548.88</v>
      </c>
      <c r="D375" s="27" t="s">
        <v>481</v>
      </c>
      <c r="E375" s="25"/>
      <c r="F375" s="25">
        <f t="shared" si="29"/>
        <v>0</v>
      </c>
      <c r="G375" s="28"/>
    </row>
    <row r="376" spans="1:7" ht="15" x14ac:dyDescent="0.2">
      <c r="A376" s="56" t="s">
        <v>162</v>
      </c>
      <c r="B376" s="172" t="s">
        <v>257</v>
      </c>
      <c r="C376" s="25">
        <v>157.57</v>
      </c>
      <c r="D376" s="27" t="s">
        <v>481</v>
      </c>
      <c r="E376" s="25"/>
      <c r="F376" s="25">
        <f t="shared" si="29"/>
        <v>0</v>
      </c>
      <c r="G376" s="28"/>
    </row>
    <row r="377" spans="1:7" ht="15" x14ac:dyDescent="0.2">
      <c r="A377" s="56" t="s">
        <v>163</v>
      </c>
      <c r="B377" s="172" t="s">
        <v>258</v>
      </c>
      <c r="C377" s="25">
        <v>260.45</v>
      </c>
      <c r="D377" s="27" t="s">
        <v>481</v>
      </c>
      <c r="E377" s="25"/>
      <c r="F377" s="25">
        <f t="shared" si="29"/>
        <v>0</v>
      </c>
      <c r="G377" s="28"/>
    </row>
    <row r="378" spans="1:7" x14ac:dyDescent="0.2">
      <c r="A378" s="56" t="s">
        <v>164</v>
      </c>
      <c r="B378" s="172" t="s">
        <v>225</v>
      </c>
      <c r="C378" s="25">
        <v>73.400000000000006</v>
      </c>
      <c r="D378" s="27" t="s">
        <v>20</v>
      </c>
      <c r="E378" s="187"/>
      <c r="F378" s="25">
        <f t="shared" si="29"/>
        <v>0</v>
      </c>
      <c r="G378" s="28"/>
    </row>
    <row r="379" spans="1:7" ht="15" x14ac:dyDescent="0.2">
      <c r="A379" s="56" t="s">
        <v>165</v>
      </c>
      <c r="B379" s="172" t="s">
        <v>491</v>
      </c>
      <c r="C379" s="25">
        <v>405.96</v>
      </c>
      <c r="D379" s="27" t="s">
        <v>481</v>
      </c>
      <c r="E379" s="25"/>
      <c r="F379" s="25">
        <f t="shared" si="29"/>
        <v>0</v>
      </c>
      <c r="G379" s="28"/>
    </row>
    <row r="380" spans="1:7" ht="15" x14ac:dyDescent="0.2">
      <c r="A380" s="56" t="s">
        <v>166</v>
      </c>
      <c r="B380" s="172" t="s">
        <v>492</v>
      </c>
      <c r="C380" s="25">
        <v>405.96</v>
      </c>
      <c r="D380" s="27" t="s">
        <v>481</v>
      </c>
      <c r="E380" s="25"/>
      <c r="F380" s="25">
        <f t="shared" si="29"/>
        <v>0</v>
      </c>
      <c r="G380" s="28"/>
    </row>
    <row r="381" spans="1:7" x14ac:dyDescent="0.2">
      <c r="A381" s="56"/>
      <c r="B381" s="39"/>
      <c r="C381" s="25"/>
      <c r="D381" s="27"/>
      <c r="E381" s="25"/>
      <c r="F381" s="25">
        <f t="shared" si="29"/>
        <v>0</v>
      </c>
      <c r="G381" s="28"/>
    </row>
    <row r="382" spans="1:7" ht="15" x14ac:dyDescent="0.2">
      <c r="A382" s="83">
        <v>3.1</v>
      </c>
      <c r="B382" s="53" t="s">
        <v>126</v>
      </c>
      <c r="C382" s="25"/>
      <c r="D382" s="27"/>
      <c r="E382" s="25"/>
      <c r="F382" s="25">
        <f t="shared" si="29"/>
        <v>0</v>
      </c>
      <c r="G382" s="28"/>
    </row>
    <row r="383" spans="1:7" ht="32.25" customHeight="1" x14ac:dyDescent="0.2">
      <c r="A383" s="56" t="s">
        <v>167</v>
      </c>
      <c r="B383" s="39" t="s">
        <v>259</v>
      </c>
      <c r="C383" s="255">
        <v>1</v>
      </c>
      <c r="D383" s="254" t="s">
        <v>127</v>
      </c>
      <c r="E383" s="255"/>
      <c r="F383" s="255">
        <f t="shared" si="29"/>
        <v>0</v>
      </c>
      <c r="G383" s="28"/>
    </row>
    <row r="384" spans="1:7" x14ac:dyDescent="0.2">
      <c r="A384" s="56" t="s">
        <v>168</v>
      </c>
      <c r="B384" s="39" t="s">
        <v>260</v>
      </c>
      <c r="C384" s="25">
        <v>1</v>
      </c>
      <c r="D384" s="27" t="s">
        <v>127</v>
      </c>
      <c r="E384" s="25"/>
      <c r="F384" s="25">
        <f t="shared" si="29"/>
        <v>0</v>
      </c>
      <c r="G384" s="28"/>
    </row>
    <row r="385" spans="1:7" x14ac:dyDescent="0.2">
      <c r="A385" s="56" t="s">
        <v>169</v>
      </c>
      <c r="B385" s="39" t="s">
        <v>261</v>
      </c>
      <c r="C385" s="25">
        <v>8.92</v>
      </c>
      <c r="D385" s="27" t="s">
        <v>20</v>
      </c>
      <c r="E385" s="25"/>
      <c r="F385" s="25">
        <f t="shared" si="29"/>
        <v>0</v>
      </c>
      <c r="G385" s="28"/>
    </row>
    <row r="386" spans="1:7" x14ac:dyDescent="0.2">
      <c r="A386" s="56" t="s">
        <v>170</v>
      </c>
      <c r="B386" s="39" t="s">
        <v>262</v>
      </c>
      <c r="C386" s="25">
        <v>1</v>
      </c>
      <c r="D386" s="27" t="s">
        <v>127</v>
      </c>
      <c r="E386" s="25"/>
      <c r="F386" s="25">
        <f t="shared" si="29"/>
        <v>0</v>
      </c>
      <c r="G386" s="28"/>
    </row>
    <row r="387" spans="1:7" x14ac:dyDescent="0.2">
      <c r="A387" s="56" t="s">
        <v>171</v>
      </c>
      <c r="B387" s="172" t="s">
        <v>263</v>
      </c>
      <c r="C387" s="25">
        <v>1</v>
      </c>
      <c r="D387" s="27" t="s">
        <v>127</v>
      </c>
      <c r="E387" s="25"/>
      <c r="F387" s="25">
        <f t="shared" si="29"/>
        <v>0</v>
      </c>
      <c r="G387" s="28"/>
    </row>
    <row r="388" spans="1:7" x14ac:dyDescent="0.2">
      <c r="A388" s="56"/>
      <c r="B388" s="39"/>
      <c r="C388" s="25"/>
      <c r="D388" s="27"/>
      <c r="E388" s="25"/>
      <c r="F388" s="25">
        <f t="shared" si="29"/>
        <v>0</v>
      </c>
      <c r="G388" s="28"/>
    </row>
    <row r="389" spans="1:7" ht="30" x14ac:dyDescent="0.2">
      <c r="A389" s="83">
        <v>3.11</v>
      </c>
      <c r="B389" s="53" t="s">
        <v>128</v>
      </c>
      <c r="C389" s="25"/>
      <c r="D389" s="27"/>
      <c r="E389" s="25"/>
      <c r="F389" s="25">
        <f t="shared" si="29"/>
        <v>0</v>
      </c>
      <c r="G389" s="28"/>
    </row>
    <row r="390" spans="1:7" ht="28.5" x14ac:dyDescent="0.2">
      <c r="A390" s="56" t="s">
        <v>172</v>
      </c>
      <c r="B390" s="39" t="s">
        <v>264</v>
      </c>
      <c r="C390" s="25">
        <v>89</v>
      </c>
      <c r="D390" s="27" t="s">
        <v>20</v>
      </c>
      <c r="E390" s="25"/>
      <c r="F390" s="25">
        <f t="shared" si="29"/>
        <v>0</v>
      </c>
      <c r="G390" s="28"/>
    </row>
    <row r="391" spans="1:7" x14ac:dyDescent="0.2">
      <c r="A391" s="56" t="s">
        <v>173</v>
      </c>
      <c r="B391" s="39" t="s">
        <v>265</v>
      </c>
      <c r="C391" s="25">
        <v>2</v>
      </c>
      <c r="D391" s="27" t="s">
        <v>127</v>
      </c>
      <c r="E391" s="25"/>
      <c r="F391" s="25">
        <f t="shared" si="29"/>
        <v>0</v>
      </c>
      <c r="G391" s="28"/>
    </row>
    <row r="392" spans="1:7" x14ac:dyDescent="0.2">
      <c r="A392" s="56" t="s">
        <v>174</v>
      </c>
      <c r="B392" s="39" t="s">
        <v>266</v>
      </c>
      <c r="C392" s="25">
        <v>2</v>
      </c>
      <c r="D392" s="27" t="s">
        <v>127</v>
      </c>
      <c r="E392" s="25"/>
      <c r="F392" s="25">
        <f t="shared" si="29"/>
        <v>0</v>
      </c>
      <c r="G392" s="28"/>
    </row>
    <row r="393" spans="1:7" x14ac:dyDescent="0.2">
      <c r="A393" s="56" t="s">
        <v>175</v>
      </c>
      <c r="B393" s="39" t="s">
        <v>267</v>
      </c>
      <c r="C393" s="25">
        <v>10</v>
      </c>
      <c r="D393" s="27" t="s">
        <v>127</v>
      </c>
      <c r="E393" s="25"/>
      <c r="F393" s="25">
        <f t="shared" si="29"/>
        <v>0</v>
      </c>
      <c r="G393" s="28"/>
    </row>
    <row r="394" spans="1:7" x14ac:dyDescent="0.2">
      <c r="A394" s="56" t="s">
        <v>176</v>
      </c>
      <c r="B394" s="39" t="s">
        <v>268</v>
      </c>
      <c r="C394" s="25">
        <v>2</v>
      </c>
      <c r="D394" s="27" t="s">
        <v>127</v>
      </c>
      <c r="E394" s="25"/>
      <c r="F394" s="25">
        <f t="shared" si="29"/>
        <v>0</v>
      </c>
      <c r="G394" s="28"/>
    </row>
    <row r="395" spans="1:7" x14ac:dyDescent="0.2">
      <c r="A395" s="56" t="s">
        <v>177</v>
      </c>
      <c r="B395" s="39" t="s">
        <v>269</v>
      </c>
      <c r="C395" s="25">
        <v>5</v>
      </c>
      <c r="D395" s="27" t="s">
        <v>127</v>
      </c>
      <c r="E395" s="25"/>
      <c r="F395" s="25">
        <f t="shared" si="29"/>
        <v>0</v>
      </c>
      <c r="G395" s="28"/>
    </row>
    <row r="396" spans="1:7" x14ac:dyDescent="0.2">
      <c r="A396" s="56" t="s">
        <v>178</v>
      </c>
      <c r="B396" s="39" t="s">
        <v>270</v>
      </c>
      <c r="C396" s="25">
        <v>4</v>
      </c>
      <c r="D396" s="27" t="s">
        <v>127</v>
      </c>
      <c r="E396" s="25"/>
      <c r="F396" s="25">
        <f t="shared" si="29"/>
        <v>0</v>
      </c>
      <c r="G396" s="28"/>
    </row>
    <row r="397" spans="1:7" x14ac:dyDescent="0.2">
      <c r="A397" s="56" t="s">
        <v>179</v>
      </c>
      <c r="B397" s="39" t="s">
        <v>271</v>
      </c>
      <c r="C397" s="25">
        <v>1</v>
      </c>
      <c r="D397" s="27" t="s">
        <v>127</v>
      </c>
      <c r="E397" s="25"/>
      <c r="F397" s="25">
        <f t="shared" si="29"/>
        <v>0</v>
      </c>
      <c r="G397" s="28"/>
    </row>
    <row r="398" spans="1:7" x14ac:dyDescent="0.2">
      <c r="A398" s="56" t="s">
        <v>180</v>
      </c>
      <c r="B398" s="39" t="s">
        <v>272</v>
      </c>
      <c r="C398" s="25">
        <v>1</v>
      </c>
      <c r="D398" s="27" t="s">
        <v>127</v>
      </c>
      <c r="E398" s="25"/>
      <c r="F398" s="25">
        <f t="shared" si="29"/>
        <v>0</v>
      </c>
      <c r="G398" s="28"/>
    </row>
    <row r="399" spans="1:7" s="37" customFormat="1" ht="15" x14ac:dyDescent="0.2">
      <c r="A399" s="54" t="s">
        <v>181</v>
      </c>
      <c r="B399" s="173" t="s">
        <v>288</v>
      </c>
      <c r="C399" s="76"/>
      <c r="D399" s="110"/>
      <c r="E399" s="76"/>
      <c r="F399" s="76">
        <f t="shared" si="29"/>
        <v>0</v>
      </c>
      <c r="G399" s="170"/>
    </row>
    <row r="400" spans="1:7" ht="15" x14ac:dyDescent="0.2">
      <c r="A400" s="56" t="s">
        <v>182</v>
      </c>
      <c r="B400" s="39" t="s">
        <v>273</v>
      </c>
      <c r="C400" s="25">
        <v>37.840000000000003</v>
      </c>
      <c r="D400" s="27" t="s">
        <v>481</v>
      </c>
      <c r="E400" s="25"/>
      <c r="F400" s="25">
        <f t="shared" si="29"/>
        <v>0</v>
      </c>
      <c r="G400" s="28"/>
    </row>
    <row r="401" spans="1:7" ht="15" x14ac:dyDescent="0.2">
      <c r="A401" s="56" t="s">
        <v>183</v>
      </c>
      <c r="B401" s="39" t="s">
        <v>274</v>
      </c>
      <c r="C401" s="25">
        <v>25.23</v>
      </c>
      <c r="D401" s="27" t="s">
        <v>481</v>
      </c>
      <c r="E401" s="25"/>
      <c r="F401" s="25">
        <f t="shared" ref="F401:F445" si="32">+E401*C401</f>
        <v>0</v>
      </c>
      <c r="G401" s="28"/>
    </row>
    <row r="402" spans="1:7" ht="16.5" customHeight="1" x14ac:dyDescent="0.2">
      <c r="A402" s="56" t="s">
        <v>184</v>
      </c>
      <c r="B402" s="39" t="s">
        <v>275</v>
      </c>
      <c r="C402" s="25">
        <v>56.24</v>
      </c>
      <c r="D402" s="27" t="s">
        <v>481</v>
      </c>
      <c r="E402" s="25"/>
      <c r="F402" s="25">
        <f t="shared" si="32"/>
        <v>0</v>
      </c>
      <c r="G402" s="28"/>
    </row>
    <row r="403" spans="1:7" ht="16.5" customHeight="1" x14ac:dyDescent="0.2">
      <c r="A403" s="56" t="s">
        <v>185</v>
      </c>
      <c r="B403" s="39" t="s">
        <v>245</v>
      </c>
      <c r="C403" s="25">
        <v>8.1999999999999993</v>
      </c>
      <c r="D403" s="27" t="s">
        <v>481</v>
      </c>
      <c r="E403" s="25"/>
      <c r="F403" s="25">
        <f t="shared" si="32"/>
        <v>0</v>
      </c>
      <c r="G403" s="28"/>
    </row>
    <row r="404" spans="1:7" ht="16.5" customHeight="1" x14ac:dyDescent="0.2">
      <c r="A404" s="56" t="s">
        <v>186</v>
      </c>
      <c r="B404" s="39" t="s">
        <v>276</v>
      </c>
      <c r="C404" s="25">
        <v>1</v>
      </c>
      <c r="D404" s="27" t="s">
        <v>123</v>
      </c>
      <c r="E404" s="25"/>
      <c r="F404" s="25">
        <f t="shared" si="32"/>
        <v>0</v>
      </c>
      <c r="G404" s="28"/>
    </row>
    <row r="405" spans="1:7" x14ac:dyDescent="0.2">
      <c r="A405" s="56" t="s">
        <v>187</v>
      </c>
      <c r="B405" s="39" t="s">
        <v>277</v>
      </c>
      <c r="C405" s="25">
        <v>1</v>
      </c>
      <c r="D405" s="27" t="s">
        <v>123</v>
      </c>
      <c r="E405" s="25"/>
      <c r="F405" s="25">
        <f t="shared" si="32"/>
        <v>0</v>
      </c>
      <c r="G405" s="28"/>
    </row>
    <row r="406" spans="1:7" x14ac:dyDescent="0.2">
      <c r="A406" s="56"/>
      <c r="B406" s="39"/>
      <c r="C406" s="25"/>
      <c r="D406" s="27"/>
      <c r="E406" s="25"/>
      <c r="F406" s="25">
        <f t="shared" si="32"/>
        <v>0</v>
      </c>
      <c r="G406" s="28"/>
    </row>
    <row r="407" spans="1:7" ht="15" x14ac:dyDescent="0.2">
      <c r="A407" s="83">
        <v>3.12</v>
      </c>
      <c r="B407" s="53" t="s">
        <v>129</v>
      </c>
      <c r="C407" s="25">
        <v>42.22</v>
      </c>
      <c r="D407" s="27" t="s">
        <v>481</v>
      </c>
      <c r="E407" s="25"/>
      <c r="F407" s="25">
        <f t="shared" si="32"/>
        <v>0</v>
      </c>
      <c r="G407" s="28"/>
    </row>
    <row r="408" spans="1:7" x14ac:dyDescent="0.2">
      <c r="A408" s="56"/>
      <c r="B408" s="39"/>
      <c r="C408" s="25"/>
      <c r="D408" s="27"/>
      <c r="E408" s="25"/>
      <c r="F408" s="25">
        <f t="shared" si="32"/>
        <v>0</v>
      </c>
      <c r="G408" s="28"/>
    </row>
    <row r="409" spans="1:7" ht="15" x14ac:dyDescent="0.2">
      <c r="A409" s="83">
        <v>3.13</v>
      </c>
      <c r="B409" s="53" t="s">
        <v>130</v>
      </c>
      <c r="C409" s="25"/>
      <c r="D409" s="27"/>
      <c r="E409" s="25"/>
      <c r="F409" s="25">
        <f t="shared" si="32"/>
        <v>0</v>
      </c>
      <c r="G409" s="28"/>
    </row>
    <row r="410" spans="1:7" ht="15" x14ac:dyDescent="0.2">
      <c r="A410" s="54" t="s">
        <v>188</v>
      </c>
      <c r="B410" s="84" t="s">
        <v>215</v>
      </c>
      <c r="C410" s="25"/>
      <c r="D410" s="27"/>
      <c r="E410" s="25"/>
      <c r="F410" s="25">
        <f t="shared" si="32"/>
        <v>0</v>
      </c>
      <c r="G410" s="28"/>
    </row>
    <row r="411" spans="1:7" x14ac:dyDescent="0.2">
      <c r="A411" s="85" t="s">
        <v>189</v>
      </c>
      <c r="B411" s="1" t="s">
        <v>214</v>
      </c>
      <c r="C411" s="86">
        <v>200</v>
      </c>
      <c r="D411" s="27" t="s">
        <v>20</v>
      </c>
      <c r="E411" s="25"/>
      <c r="F411" s="25">
        <f t="shared" si="32"/>
        <v>0</v>
      </c>
      <c r="G411" s="28"/>
    </row>
    <row r="412" spans="1:7" ht="15" x14ac:dyDescent="0.2">
      <c r="A412" s="87"/>
      <c r="B412" s="1"/>
      <c r="C412" s="86"/>
      <c r="D412" s="27"/>
      <c r="E412" s="25"/>
      <c r="F412" s="25">
        <f t="shared" si="32"/>
        <v>0</v>
      </c>
      <c r="G412" s="28"/>
    </row>
    <row r="413" spans="1:7" ht="15" x14ac:dyDescent="0.2">
      <c r="A413" s="88" t="s">
        <v>190</v>
      </c>
      <c r="B413" s="89" t="s">
        <v>131</v>
      </c>
      <c r="C413" s="86"/>
      <c r="D413" s="27"/>
      <c r="E413" s="25"/>
      <c r="F413" s="25">
        <f t="shared" si="32"/>
        <v>0</v>
      </c>
      <c r="G413" s="28"/>
    </row>
    <row r="414" spans="1:7" ht="15" x14ac:dyDescent="0.2">
      <c r="A414" s="56" t="s">
        <v>191</v>
      </c>
      <c r="B414" s="39" t="s">
        <v>210</v>
      </c>
      <c r="C414" s="25">
        <v>80.819999999999993</v>
      </c>
      <c r="D414" s="27" t="s">
        <v>482</v>
      </c>
      <c r="E414" s="25"/>
      <c r="F414" s="25">
        <f t="shared" si="32"/>
        <v>0</v>
      </c>
      <c r="G414" s="28"/>
    </row>
    <row r="415" spans="1:7" ht="15" x14ac:dyDescent="0.2">
      <c r="A415" s="85" t="s">
        <v>192</v>
      </c>
      <c r="B415" s="1" t="s">
        <v>211</v>
      </c>
      <c r="C415" s="86">
        <v>32.64</v>
      </c>
      <c r="D415" s="27" t="s">
        <v>482</v>
      </c>
      <c r="E415" s="25"/>
      <c r="F415" s="25">
        <f t="shared" si="32"/>
        <v>0</v>
      </c>
      <c r="G415" s="28"/>
    </row>
    <row r="416" spans="1:7" ht="28.5" x14ac:dyDescent="0.2">
      <c r="A416" s="85" t="s">
        <v>193</v>
      </c>
      <c r="B416" s="1" t="s">
        <v>212</v>
      </c>
      <c r="C416" s="86">
        <v>57.82</v>
      </c>
      <c r="D416" s="27" t="s">
        <v>482</v>
      </c>
      <c r="E416" s="25"/>
      <c r="F416" s="25">
        <f t="shared" si="32"/>
        <v>0</v>
      </c>
      <c r="G416" s="28"/>
    </row>
    <row r="417" spans="1:7" x14ac:dyDescent="0.2">
      <c r="A417" s="85"/>
      <c r="B417" s="90"/>
      <c r="C417" s="86"/>
      <c r="D417" s="27"/>
      <c r="E417" s="25"/>
      <c r="F417" s="25">
        <f t="shared" si="32"/>
        <v>0</v>
      </c>
      <c r="G417" s="28"/>
    </row>
    <row r="418" spans="1:7" ht="15" x14ac:dyDescent="0.2">
      <c r="A418" s="88" t="s">
        <v>194</v>
      </c>
      <c r="B418" s="89" t="s">
        <v>213</v>
      </c>
      <c r="C418" s="86"/>
      <c r="D418" s="27"/>
      <c r="E418" s="25"/>
      <c r="F418" s="25">
        <f t="shared" si="32"/>
        <v>0</v>
      </c>
      <c r="G418" s="28"/>
    </row>
    <row r="419" spans="1:7" ht="15" x14ac:dyDescent="0.2">
      <c r="A419" s="56" t="s">
        <v>195</v>
      </c>
      <c r="B419" s="39" t="s">
        <v>216</v>
      </c>
      <c r="C419" s="25">
        <v>18</v>
      </c>
      <c r="D419" s="27" t="s">
        <v>482</v>
      </c>
      <c r="E419" s="25"/>
      <c r="F419" s="25">
        <f t="shared" si="32"/>
        <v>0</v>
      </c>
      <c r="G419" s="28"/>
    </row>
    <row r="420" spans="1:7" ht="15" x14ac:dyDescent="0.2">
      <c r="A420" s="56" t="s">
        <v>196</v>
      </c>
      <c r="B420" s="39" t="s">
        <v>217</v>
      </c>
      <c r="C420" s="25">
        <v>5.4</v>
      </c>
      <c r="D420" s="27" t="s">
        <v>482</v>
      </c>
      <c r="E420" s="25"/>
      <c r="F420" s="25">
        <f t="shared" si="32"/>
        <v>0</v>
      </c>
      <c r="G420" s="28"/>
    </row>
    <row r="421" spans="1:7" ht="15" x14ac:dyDescent="0.2">
      <c r="A421" s="56" t="s">
        <v>229</v>
      </c>
      <c r="B421" s="39" t="s">
        <v>218</v>
      </c>
      <c r="C421" s="25">
        <v>4.0999999999999996</v>
      </c>
      <c r="D421" s="27" t="s">
        <v>482</v>
      </c>
      <c r="E421" s="25"/>
      <c r="F421" s="25">
        <f t="shared" si="32"/>
        <v>0</v>
      </c>
      <c r="G421" s="28"/>
    </row>
    <row r="422" spans="1:7" ht="15" x14ac:dyDescent="0.2">
      <c r="A422" s="56" t="s">
        <v>230</v>
      </c>
      <c r="B422" s="39" t="s">
        <v>219</v>
      </c>
      <c r="C422" s="25">
        <v>7.38</v>
      </c>
      <c r="D422" s="27" t="s">
        <v>482</v>
      </c>
      <c r="E422" s="25"/>
      <c r="F422" s="25">
        <f t="shared" si="32"/>
        <v>0</v>
      </c>
      <c r="G422" s="28"/>
    </row>
    <row r="423" spans="1:7" ht="15" x14ac:dyDescent="0.2">
      <c r="A423" s="56" t="s">
        <v>231</v>
      </c>
      <c r="B423" s="39" t="s">
        <v>220</v>
      </c>
      <c r="C423" s="25">
        <v>1.51</v>
      </c>
      <c r="D423" s="27" t="s">
        <v>482</v>
      </c>
      <c r="E423" s="25"/>
      <c r="F423" s="25">
        <f t="shared" si="32"/>
        <v>0</v>
      </c>
      <c r="G423" s="28"/>
    </row>
    <row r="424" spans="1:7" x14ac:dyDescent="0.2">
      <c r="A424" s="85"/>
      <c r="B424" s="90"/>
      <c r="C424" s="86"/>
      <c r="D424" s="27"/>
      <c r="E424" s="25"/>
      <c r="F424" s="25">
        <f t="shared" si="32"/>
        <v>0</v>
      </c>
      <c r="G424" s="28"/>
    </row>
    <row r="425" spans="1:7" ht="15" x14ac:dyDescent="0.2">
      <c r="A425" s="88" t="s">
        <v>197</v>
      </c>
      <c r="B425" s="89" t="s">
        <v>132</v>
      </c>
      <c r="C425" s="86"/>
      <c r="D425" s="27"/>
      <c r="E425" s="25"/>
      <c r="F425" s="25">
        <f t="shared" si="32"/>
        <v>0</v>
      </c>
      <c r="G425" s="28"/>
    </row>
    <row r="426" spans="1:7" ht="15" x14ac:dyDescent="0.2">
      <c r="A426" s="56" t="s">
        <v>198</v>
      </c>
      <c r="B426" s="39" t="s">
        <v>221</v>
      </c>
      <c r="C426" s="25">
        <v>110.76</v>
      </c>
      <c r="D426" s="27" t="s">
        <v>481</v>
      </c>
      <c r="E426" s="25"/>
      <c r="F426" s="25">
        <f t="shared" si="32"/>
        <v>0</v>
      </c>
      <c r="G426" s="28"/>
    </row>
    <row r="427" spans="1:7" ht="15" x14ac:dyDescent="0.2">
      <c r="A427" s="297" t="s">
        <v>199</v>
      </c>
      <c r="B427" s="281" t="s">
        <v>222</v>
      </c>
      <c r="C427" s="284">
        <v>295.36</v>
      </c>
      <c r="D427" s="283" t="s">
        <v>481</v>
      </c>
      <c r="E427" s="284"/>
      <c r="F427" s="284">
        <f t="shared" si="32"/>
        <v>0</v>
      </c>
      <c r="G427" s="28"/>
    </row>
    <row r="428" spans="1:7" x14ac:dyDescent="0.2">
      <c r="A428" s="85"/>
      <c r="B428" s="90"/>
      <c r="C428" s="86"/>
      <c r="D428" s="27"/>
      <c r="E428" s="25"/>
      <c r="F428" s="25">
        <f t="shared" si="32"/>
        <v>0</v>
      </c>
      <c r="G428" s="28"/>
    </row>
    <row r="429" spans="1:7" ht="15" x14ac:dyDescent="0.2">
      <c r="A429" s="88" t="s">
        <v>200</v>
      </c>
      <c r="B429" s="89" t="s">
        <v>133</v>
      </c>
      <c r="C429" s="86"/>
      <c r="D429" s="27"/>
      <c r="E429" s="25"/>
      <c r="F429" s="25">
        <f t="shared" si="32"/>
        <v>0</v>
      </c>
      <c r="G429" s="28"/>
    </row>
    <row r="430" spans="1:7" x14ac:dyDescent="0.2">
      <c r="A430" s="56" t="s">
        <v>201</v>
      </c>
      <c r="B430" s="39" t="s">
        <v>223</v>
      </c>
      <c r="C430" s="25">
        <f>+C431</f>
        <v>91.2</v>
      </c>
      <c r="D430" s="27"/>
      <c r="E430" s="25"/>
      <c r="F430" s="25">
        <f t="shared" si="32"/>
        <v>0</v>
      </c>
      <c r="G430" s="28"/>
    </row>
    <row r="431" spans="1:7" ht="15" x14ac:dyDescent="0.2">
      <c r="A431" s="56" t="s">
        <v>202</v>
      </c>
      <c r="B431" s="39" t="s">
        <v>224</v>
      </c>
      <c r="C431" s="25">
        <v>91.2</v>
      </c>
      <c r="D431" s="27" t="s">
        <v>481</v>
      </c>
      <c r="E431" s="25"/>
      <c r="F431" s="25">
        <f t="shared" si="32"/>
        <v>0</v>
      </c>
      <c r="G431" s="28"/>
    </row>
    <row r="432" spans="1:7" x14ac:dyDescent="0.2">
      <c r="A432" s="56" t="s">
        <v>232</v>
      </c>
      <c r="B432" s="39" t="s">
        <v>225</v>
      </c>
      <c r="C432" s="25">
        <v>518.4</v>
      </c>
      <c r="D432" s="27" t="s">
        <v>134</v>
      </c>
      <c r="E432" s="187"/>
      <c r="F432" s="25">
        <f t="shared" si="32"/>
        <v>0</v>
      </c>
      <c r="G432" s="28"/>
    </row>
    <row r="433" spans="1:7" x14ac:dyDescent="0.2">
      <c r="A433" s="85"/>
      <c r="B433" s="90"/>
      <c r="C433" s="86"/>
      <c r="D433" s="27"/>
      <c r="E433" s="25"/>
      <c r="F433" s="25">
        <f t="shared" si="32"/>
        <v>0</v>
      </c>
      <c r="G433" s="28"/>
    </row>
    <row r="434" spans="1:7" ht="15" x14ac:dyDescent="0.2">
      <c r="A434" s="88" t="s">
        <v>203</v>
      </c>
      <c r="B434" s="91" t="s">
        <v>228</v>
      </c>
      <c r="C434" s="86"/>
      <c r="D434" s="27"/>
      <c r="E434" s="25"/>
      <c r="F434" s="25">
        <f t="shared" si="32"/>
        <v>0</v>
      </c>
      <c r="G434" s="28"/>
    </row>
    <row r="435" spans="1:7" ht="15" x14ac:dyDescent="0.2">
      <c r="A435" s="56" t="s">
        <v>233</v>
      </c>
      <c r="B435" s="172" t="s">
        <v>491</v>
      </c>
      <c r="C435" s="25">
        <v>91.2</v>
      </c>
      <c r="D435" s="27" t="s">
        <v>481</v>
      </c>
      <c r="E435" s="25"/>
      <c r="F435" s="25">
        <f t="shared" si="32"/>
        <v>0</v>
      </c>
      <c r="G435" s="28"/>
    </row>
    <row r="436" spans="1:7" ht="15" x14ac:dyDescent="0.2">
      <c r="A436" s="56" t="s">
        <v>234</v>
      </c>
      <c r="B436" s="39" t="s">
        <v>493</v>
      </c>
      <c r="C436" s="25">
        <v>91.2</v>
      </c>
      <c r="D436" s="27" t="s">
        <v>481</v>
      </c>
      <c r="E436" s="25"/>
      <c r="F436" s="25">
        <f t="shared" si="32"/>
        <v>0</v>
      </c>
      <c r="G436" s="28"/>
    </row>
    <row r="437" spans="1:7" x14ac:dyDescent="0.2">
      <c r="A437" s="85"/>
      <c r="B437" s="90"/>
      <c r="C437" s="92"/>
      <c r="D437" s="93"/>
      <c r="E437" s="25"/>
      <c r="F437" s="25">
        <f t="shared" si="32"/>
        <v>0</v>
      </c>
      <c r="G437" s="28"/>
    </row>
    <row r="438" spans="1:7" ht="42.75" x14ac:dyDescent="0.2">
      <c r="A438" s="88" t="s">
        <v>204</v>
      </c>
      <c r="B438" s="1" t="s">
        <v>227</v>
      </c>
      <c r="C438" s="3">
        <v>196</v>
      </c>
      <c r="D438" s="93" t="s">
        <v>134</v>
      </c>
      <c r="E438" s="25"/>
      <c r="F438" s="25">
        <f t="shared" si="32"/>
        <v>0</v>
      </c>
      <c r="G438" s="28"/>
    </row>
    <row r="439" spans="1:7" ht="28.5" x14ac:dyDescent="0.2">
      <c r="A439" s="54" t="s">
        <v>205</v>
      </c>
      <c r="B439" s="2" t="s">
        <v>226</v>
      </c>
      <c r="C439" s="92">
        <v>16.8</v>
      </c>
      <c r="D439" s="93" t="s">
        <v>134</v>
      </c>
      <c r="E439" s="25"/>
      <c r="F439" s="25">
        <f t="shared" si="32"/>
        <v>0</v>
      </c>
      <c r="G439" s="28"/>
    </row>
    <row r="440" spans="1:7" x14ac:dyDescent="0.2">
      <c r="A440" s="85"/>
      <c r="B440" s="90"/>
      <c r="C440" s="86"/>
      <c r="D440" s="27"/>
      <c r="E440" s="25"/>
      <c r="F440" s="25">
        <f t="shared" si="32"/>
        <v>0</v>
      </c>
      <c r="G440" s="28"/>
    </row>
    <row r="441" spans="1:7" ht="15" x14ac:dyDescent="0.2">
      <c r="A441" s="54" t="s">
        <v>206</v>
      </c>
      <c r="B441" s="94" t="s">
        <v>135</v>
      </c>
      <c r="C441" s="86">
        <v>1</v>
      </c>
      <c r="D441" s="27" t="s">
        <v>136</v>
      </c>
      <c r="E441" s="25"/>
      <c r="F441" s="25">
        <f t="shared" si="32"/>
        <v>0</v>
      </c>
      <c r="G441" s="28"/>
    </row>
    <row r="442" spans="1:7" x14ac:dyDescent="0.2">
      <c r="A442" s="56"/>
      <c r="B442" s="95"/>
      <c r="C442" s="86"/>
      <c r="D442" s="27"/>
      <c r="E442" s="25"/>
      <c r="F442" s="25">
        <f t="shared" si="32"/>
        <v>0</v>
      </c>
      <c r="G442" s="28"/>
    </row>
    <row r="443" spans="1:7" ht="15" x14ac:dyDescent="0.2">
      <c r="A443" s="54" t="s">
        <v>207</v>
      </c>
      <c r="B443" s="53" t="s">
        <v>137</v>
      </c>
      <c r="C443" s="25">
        <v>1</v>
      </c>
      <c r="D443" s="27" t="s">
        <v>127</v>
      </c>
      <c r="E443" s="25"/>
      <c r="F443" s="25">
        <f t="shared" si="32"/>
        <v>0</v>
      </c>
      <c r="G443" s="28"/>
    </row>
    <row r="444" spans="1:7" ht="15" x14ac:dyDescent="0.2">
      <c r="A444" s="54" t="s">
        <v>235</v>
      </c>
      <c r="B444" s="53" t="s">
        <v>138</v>
      </c>
      <c r="C444" s="25">
        <v>432.71</v>
      </c>
      <c r="D444" s="27" t="s">
        <v>481</v>
      </c>
      <c r="E444" s="25"/>
      <c r="F444" s="25">
        <f t="shared" si="32"/>
        <v>0</v>
      </c>
      <c r="G444" s="28"/>
    </row>
    <row r="445" spans="1:7" ht="15" x14ac:dyDescent="0.2">
      <c r="A445" s="54" t="s">
        <v>236</v>
      </c>
      <c r="B445" s="53" t="s">
        <v>139</v>
      </c>
      <c r="C445" s="25">
        <v>1</v>
      </c>
      <c r="D445" s="27" t="s">
        <v>123</v>
      </c>
      <c r="E445" s="25"/>
      <c r="F445" s="25">
        <f t="shared" si="32"/>
        <v>0</v>
      </c>
      <c r="G445" s="28"/>
    </row>
    <row r="446" spans="1:7" s="81" customFormat="1" ht="15" x14ac:dyDescent="0.2">
      <c r="A446" s="77"/>
      <c r="B446" s="78" t="s">
        <v>237</v>
      </c>
      <c r="C446" s="79"/>
      <c r="D446" s="80"/>
      <c r="E446" s="79"/>
      <c r="F446" s="79">
        <f>SUM(F337:F445)</f>
        <v>0</v>
      </c>
      <c r="G446" s="28"/>
    </row>
    <row r="447" spans="1:7" ht="15" x14ac:dyDescent="0.2">
      <c r="A447" s="96"/>
      <c r="B447" s="97" t="s">
        <v>208</v>
      </c>
      <c r="C447" s="98"/>
      <c r="D447" s="99"/>
      <c r="E447" s="98"/>
      <c r="F447" s="98">
        <f>+F446+F333+F330</f>
        <v>0</v>
      </c>
      <c r="G447" s="28"/>
    </row>
    <row r="448" spans="1:7" s="37" customFormat="1" ht="15" x14ac:dyDescent="0.2">
      <c r="A448" s="45"/>
      <c r="B448" s="73"/>
      <c r="C448" s="74"/>
      <c r="D448" s="75"/>
      <c r="E448" s="76"/>
      <c r="F448" s="25"/>
      <c r="G448" s="28"/>
    </row>
    <row r="449" spans="1:14" ht="45" x14ac:dyDescent="0.2">
      <c r="A449" s="58" t="s">
        <v>86</v>
      </c>
      <c r="B449" s="55" t="s">
        <v>81</v>
      </c>
      <c r="C449" s="25"/>
      <c r="D449" s="51"/>
      <c r="E449" s="25"/>
      <c r="F449" s="25"/>
      <c r="G449" s="28"/>
    </row>
    <row r="450" spans="1:14" ht="15" x14ac:dyDescent="0.2">
      <c r="A450" s="56"/>
      <c r="B450" s="55"/>
      <c r="C450" s="25"/>
      <c r="D450" s="51"/>
      <c r="E450" s="25"/>
      <c r="F450" s="25"/>
      <c r="G450" s="28"/>
    </row>
    <row r="451" spans="1:14" ht="15" x14ac:dyDescent="0.2">
      <c r="A451" s="45">
        <v>1</v>
      </c>
      <c r="B451" s="44" t="s">
        <v>52</v>
      </c>
      <c r="C451" s="23">
        <f>+'[18]Mov. de Tierra'!D184</f>
        <v>597</v>
      </c>
      <c r="D451" s="46" t="s">
        <v>20</v>
      </c>
      <c r="E451" s="25"/>
      <c r="F451" s="25">
        <f>ROUND(C451*E451,2)</f>
        <v>0</v>
      </c>
      <c r="G451" s="28"/>
      <c r="L451" s="37"/>
      <c r="N451" s="28"/>
    </row>
    <row r="452" spans="1:14" x14ac:dyDescent="0.2">
      <c r="A452" s="56"/>
      <c r="B452" s="57"/>
      <c r="C452" s="25"/>
      <c r="D452" s="51"/>
      <c r="E452" s="25"/>
      <c r="F452" s="25"/>
      <c r="G452" s="28"/>
    </row>
    <row r="453" spans="1:14" ht="15" x14ac:dyDescent="0.2">
      <c r="A453" s="60">
        <v>2</v>
      </c>
      <c r="B453" s="44" t="s">
        <v>80</v>
      </c>
      <c r="C453" s="26"/>
      <c r="D453" s="51"/>
      <c r="E453" s="25"/>
      <c r="F453" s="25">
        <f>ROUND(C453*E453,2)</f>
        <v>0</v>
      </c>
      <c r="G453" s="28"/>
    </row>
    <row r="454" spans="1:14" x14ac:dyDescent="0.2">
      <c r="A454" s="61">
        <v>2.1</v>
      </c>
      <c r="B454" s="47" t="s">
        <v>50</v>
      </c>
      <c r="C454" s="25">
        <f>597*2</f>
        <v>1194</v>
      </c>
      <c r="D454" s="51" t="s">
        <v>20</v>
      </c>
      <c r="E454" s="25"/>
      <c r="F454" s="25">
        <f>ROUND(C454*E454,2)</f>
        <v>0</v>
      </c>
      <c r="G454" s="28"/>
    </row>
    <row r="455" spans="1:14" ht="16.5" x14ac:dyDescent="0.2">
      <c r="A455" s="61">
        <v>2.2000000000000002</v>
      </c>
      <c r="B455" s="47" t="s">
        <v>49</v>
      </c>
      <c r="C455" s="25">
        <f>597*0.85</f>
        <v>507.45</v>
      </c>
      <c r="D455" s="51" t="s">
        <v>282</v>
      </c>
      <c r="E455" s="25"/>
      <c r="F455" s="25">
        <f>ROUND(C455*E455,2)</f>
        <v>0</v>
      </c>
      <c r="G455" s="28"/>
    </row>
    <row r="456" spans="1:14" ht="28.5" x14ac:dyDescent="0.2">
      <c r="A456" s="61">
        <v>2.2999999999999998</v>
      </c>
      <c r="B456" s="47" t="s">
        <v>41</v>
      </c>
      <c r="C456" s="25">
        <f>+(C455*0.05)*1.3</f>
        <v>32.984250000000003</v>
      </c>
      <c r="D456" s="51" t="s">
        <v>40</v>
      </c>
      <c r="E456" s="25"/>
      <c r="F456" s="25">
        <f>ROUND(C456*E456,2)</f>
        <v>0</v>
      </c>
      <c r="G456" s="28"/>
    </row>
    <row r="457" spans="1:14" s="72" customFormat="1" x14ac:dyDescent="0.2">
      <c r="A457" s="67"/>
      <c r="B457" s="68"/>
      <c r="C457" s="69"/>
      <c r="D457" s="70"/>
      <c r="E457" s="69"/>
      <c r="F457" s="69"/>
      <c r="G457" s="28"/>
    </row>
    <row r="458" spans="1:14" ht="15" x14ac:dyDescent="0.2">
      <c r="A458" s="43">
        <v>3</v>
      </c>
      <c r="B458" s="44" t="s">
        <v>48</v>
      </c>
      <c r="C458" s="23"/>
      <c r="D458" s="46"/>
      <c r="E458" s="25"/>
      <c r="F458" s="25">
        <f t="shared" ref="F458:F466" si="33">ROUND(C458*E458,2)</f>
        <v>0</v>
      </c>
      <c r="G458" s="28"/>
    </row>
    <row r="459" spans="1:14" x14ac:dyDescent="0.2">
      <c r="A459" s="49">
        <v>3.1</v>
      </c>
      <c r="B459" s="50" t="s">
        <v>47</v>
      </c>
      <c r="C459" s="23">
        <f>+'[18]Mov. de Tierra'!G186</f>
        <v>710.43</v>
      </c>
      <c r="D459" s="51" t="s">
        <v>64</v>
      </c>
      <c r="E459" s="25"/>
      <c r="F459" s="25">
        <f t="shared" si="33"/>
        <v>0</v>
      </c>
      <c r="G459" s="28"/>
    </row>
    <row r="460" spans="1:14" s="6" customFormat="1" x14ac:dyDescent="0.2">
      <c r="A460" s="49">
        <v>3.2</v>
      </c>
      <c r="B460" s="62" t="s">
        <v>46</v>
      </c>
      <c r="C460" s="23">
        <f>+'[18]Mov. de Tierra'!J186</f>
        <v>53.73</v>
      </c>
      <c r="D460" s="51" t="s">
        <v>63</v>
      </c>
      <c r="E460" s="25"/>
      <c r="F460" s="25">
        <f t="shared" si="33"/>
        <v>0</v>
      </c>
      <c r="G460" s="28"/>
    </row>
    <row r="461" spans="1:14" s="6" customFormat="1" ht="28.5" x14ac:dyDescent="0.2">
      <c r="A461" s="49">
        <v>3.3</v>
      </c>
      <c r="B461" s="52" t="s">
        <v>79</v>
      </c>
      <c r="C461" s="23">
        <f>+C462*0.2*1.2</f>
        <v>138.83760000000001</v>
      </c>
      <c r="D461" s="51" t="s">
        <v>44</v>
      </c>
      <c r="E461" s="25"/>
      <c r="F461" s="25">
        <f t="shared" si="33"/>
        <v>0</v>
      </c>
      <c r="G461" s="28"/>
    </row>
    <row r="462" spans="1:14" ht="15" customHeight="1" x14ac:dyDescent="0.2">
      <c r="A462" s="49">
        <v>3.4</v>
      </c>
      <c r="B462" s="52" t="s">
        <v>43</v>
      </c>
      <c r="C462" s="23">
        <f>+'[18]Mov. de Tierra'!J188</f>
        <v>578.49</v>
      </c>
      <c r="D462" s="46" t="s">
        <v>42</v>
      </c>
      <c r="E462" s="25"/>
      <c r="F462" s="25">
        <f t="shared" si="33"/>
        <v>0</v>
      </c>
      <c r="G462" s="28"/>
    </row>
    <row r="463" spans="1:14" ht="28.5" x14ac:dyDescent="0.2">
      <c r="A463" s="300">
        <v>3.5</v>
      </c>
      <c r="B463" s="301" t="s">
        <v>41</v>
      </c>
      <c r="C463" s="302">
        <f>+'[18]Mov. de Tierra'!J190+'L.P. Ac. Sanchez'!C461</f>
        <v>297.16759999999999</v>
      </c>
      <c r="D463" s="303" t="s">
        <v>44</v>
      </c>
      <c r="E463" s="284"/>
      <c r="F463" s="284">
        <f t="shared" si="33"/>
        <v>0</v>
      </c>
      <c r="G463" s="28"/>
    </row>
    <row r="464" spans="1:14" x14ac:dyDescent="0.2">
      <c r="A464" s="56"/>
      <c r="B464" s="57"/>
      <c r="C464" s="25"/>
      <c r="D464" s="51"/>
      <c r="E464" s="25"/>
      <c r="F464" s="25">
        <f t="shared" si="33"/>
        <v>0</v>
      </c>
      <c r="G464" s="28"/>
    </row>
    <row r="465" spans="1:7" ht="15" x14ac:dyDescent="0.2">
      <c r="A465" s="45">
        <v>4</v>
      </c>
      <c r="B465" s="44" t="s">
        <v>39</v>
      </c>
      <c r="C465" s="23"/>
      <c r="D465" s="46"/>
      <c r="E465" s="25"/>
      <c r="F465" s="25">
        <f t="shared" si="33"/>
        <v>0</v>
      </c>
      <c r="G465" s="28"/>
    </row>
    <row r="466" spans="1:7" x14ac:dyDescent="0.2">
      <c r="A466" s="63">
        <v>4.0999999999999996</v>
      </c>
      <c r="B466" s="47" t="s">
        <v>78</v>
      </c>
      <c r="C466" s="23">
        <f>+'[18]Mov. de Tierra'!G201</f>
        <v>620.88</v>
      </c>
      <c r="D466" s="46" t="s">
        <v>20</v>
      </c>
      <c r="E466" s="25"/>
      <c r="F466" s="25">
        <f t="shared" si="33"/>
        <v>0</v>
      </c>
      <c r="G466" s="28"/>
    </row>
    <row r="467" spans="1:7" x14ac:dyDescent="0.2">
      <c r="A467" s="63"/>
      <c r="B467" s="47"/>
      <c r="C467" s="23"/>
      <c r="D467" s="46"/>
      <c r="E467" s="25"/>
      <c r="F467" s="25"/>
      <c r="G467" s="28"/>
    </row>
    <row r="468" spans="1:7" ht="15" x14ac:dyDescent="0.2">
      <c r="A468" s="45">
        <v>5</v>
      </c>
      <c r="B468" s="44" t="s">
        <v>35</v>
      </c>
      <c r="C468" s="25"/>
      <c r="D468" s="51"/>
      <c r="E468" s="25"/>
      <c r="F468" s="25">
        <f>ROUND(C468*E468,2)</f>
        <v>0</v>
      </c>
      <c r="G468" s="28"/>
    </row>
    <row r="469" spans="1:7" x14ac:dyDescent="0.2">
      <c r="A469" s="101">
        <v>5.0999999999999996</v>
      </c>
      <c r="B469" s="47" t="s">
        <v>77</v>
      </c>
      <c r="C469" s="25">
        <f>+C451</f>
        <v>597</v>
      </c>
      <c r="D469" s="46" t="s">
        <v>20</v>
      </c>
      <c r="E469" s="25"/>
      <c r="F469" s="25">
        <f>ROUND(C469*E469,2)</f>
        <v>0</v>
      </c>
      <c r="G469" s="28"/>
    </row>
    <row r="470" spans="1:7" x14ac:dyDescent="0.2">
      <c r="A470" s="101"/>
      <c r="B470" s="47"/>
      <c r="C470" s="25"/>
      <c r="D470" s="51"/>
      <c r="E470" s="25"/>
      <c r="F470" s="25"/>
      <c r="G470" s="28"/>
    </row>
    <row r="471" spans="1:7" ht="30" x14ac:dyDescent="0.2">
      <c r="A471" s="56">
        <v>6</v>
      </c>
      <c r="B471" s="44" t="s">
        <v>69</v>
      </c>
      <c r="C471" s="23">
        <v>0.15</v>
      </c>
      <c r="D471" s="24" t="s">
        <v>29</v>
      </c>
      <c r="E471" s="25"/>
      <c r="F471" s="25">
        <f>ROUND(C471*E471,2)</f>
        <v>0</v>
      </c>
      <c r="G471" s="28"/>
    </row>
    <row r="472" spans="1:7" x14ac:dyDescent="0.2">
      <c r="A472" s="56"/>
      <c r="B472" s="57"/>
      <c r="C472" s="25"/>
      <c r="D472" s="51"/>
      <c r="E472" s="25"/>
      <c r="F472" s="25"/>
      <c r="G472" s="28"/>
    </row>
    <row r="473" spans="1:7" ht="15" x14ac:dyDescent="0.2">
      <c r="A473" s="43">
        <v>7</v>
      </c>
      <c r="B473" s="44" t="s">
        <v>34</v>
      </c>
      <c r="C473" s="23"/>
      <c r="D473" s="24"/>
      <c r="E473" s="25"/>
      <c r="F473" s="25">
        <f>ROUND(C473*E473,2)</f>
        <v>0</v>
      </c>
      <c r="G473" s="28"/>
    </row>
    <row r="474" spans="1:7" x14ac:dyDescent="0.2">
      <c r="A474" s="49">
        <v>7.1</v>
      </c>
      <c r="B474" s="47" t="s">
        <v>76</v>
      </c>
      <c r="C474" s="23">
        <f>+C469</f>
        <v>597</v>
      </c>
      <c r="D474" s="46" t="s">
        <v>20</v>
      </c>
      <c r="E474" s="64"/>
      <c r="F474" s="25">
        <f>ROUND(C474*E474,2)</f>
        <v>0</v>
      </c>
      <c r="G474" s="28"/>
    </row>
    <row r="475" spans="1:7" x14ac:dyDescent="0.2">
      <c r="A475" s="49"/>
      <c r="B475" s="47"/>
      <c r="C475" s="23"/>
      <c r="D475" s="46"/>
      <c r="E475" s="64"/>
      <c r="F475" s="25"/>
      <c r="G475" s="28"/>
    </row>
    <row r="476" spans="1:7" ht="72" x14ac:dyDescent="0.2">
      <c r="A476" s="45">
        <v>8</v>
      </c>
      <c r="B476" s="55" t="s">
        <v>280</v>
      </c>
      <c r="C476" s="23">
        <f>+C451</f>
        <v>597</v>
      </c>
      <c r="D476" s="24" t="s">
        <v>20</v>
      </c>
      <c r="E476" s="25"/>
      <c r="F476" s="25">
        <f t="shared" ref="F476:F481" si="34">ROUND(C476*E476,2)</f>
        <v>0</v>
      </c>
      <c r="G476" s="28"/>
    </row>
    <row r="477" spans="1:7" ht="15" x14ac:dyDescent="0.2">
      <c r="A477" s="45"/>
      <c r="B477" s="44"/>
      <c r="C477" s="23"/>
      <c r="D477" s="24"/>
      <c r="E477" s="25"/>
      <c r="F477" s="25">
        <f t="shared" si="34"/>
        <v>0</v>
      </c>
      <c r="G477" s="28"/>
    </row>
    <row r="478" spans="1:7" ht="30" x14ac:dyDescent="0.2">
      <c r="A478" s="65">
        <v>9</v>
      </c>
      <c r="B478" s="44" t="s">
        <v>494</v>
      </c>
      <c r="C478" s="25"/>
      <c r="D478" s="66"/>
      <c r="E478" s="25"/>
      <c r="F478" s="25">
        <f t="shared" si="34"/>
        <v>0</v>
      </c>
      <c r="G478" s="28"/>
    </row>
    <row r="479" spans="1:7" x14ac:dyDescent="0.2">
      <c r="A479" s="61">
        <v>9.1</v>
      </c>
      <c r="B479" s="47" t="s">
        <v>25</v>
      </c>
      <c r="C479" s="25">
        <v>956</v>
      </c>
      <c r="D479" s="51" t="s">
        <v>23</v>
      </c>
      <c r="E479" s="64"/>
      <c r="F479" s="25">
        <f t="shared" si="34"/>
        <v>0</v>
      </c>
      <c r="G479" s="28"/>
    </row>
    <row r="480" spans="1:7" ht="28.5" x14ac:dyDescent="0.2">
      <c r="A480" s="61">
        <v>9.1999999999999993</v>
      </c>
      <c r="B480" s="47" t="s">
        <v>24</v>
      </c>
      <c r="C480" s="25">
        <f>+C479</f>
        <v>956</v>
      </c>
      <c r="D480" s="51" t="s">
        <v>23</v>
      </c>
      <c r="E480" s="64"/>
      <c r="F480" s="25">
        <f t="shared" si="34"/>
        <v>0</v>
      </c>
      <c r="G480" s="28"/>
    </row>
    <row r="481" spans="1:7" x14ac:dyDescent="0.2">
      <c r="A481" s="61">
        <v>9.3000000000000007</v>
      </c>
      <c r="B481" s="47" t="s">
        <v>62</v>
      </c>
      <c r="C481" s="25">
        <f>+C480*0.0508*10</f>
        <v>485.64799999999997</v>
      </c>
      <c r="D481" s="51" t="s">
        <v>21</v>
      </c>
      <c r="E481" s="64"/>
      <c r="F481" s="25">
        <f t="shared" si="34"/>
        <v>0</v>
      </c>
      <c r="G481" s="28"/>
    </row>
    <row r="482" spans="1:7" x14ac:dyDescent="0.2">
      <c r="A482" s="61"/>
      <c r="B482" s="47"/>
      <c r="C482" s="25"/>
      <c r="D482" s="51"/>
      <c r="E482" s="64"/>
      <c r="F482" s="25"/>
      <c r="G482" s="28"/>
    </row>
    <row r="483" spans="1:7" ht="29.25" x14ac:dyDescent="0.2">
      <c r="A483" s="54">
        <v>10</v>
      </c>
      <c r="B483" s="53" t="s">
        <v>281</v>
      </c>
      <c r="C483" s="255">
        <f>+C451</f>
        <v>597</v>
      </c>
      <c r="D483" s="259" t="s">
        <v>20</v>
      </c>
      <c r="E483" s="255"/>
      <c r="F483" s="255">
        <f>ROUND(C483*E483,2)</f>
        <v>0</v>
      </c>
      <c r="G483" s="28"/>
    </row>
    <row r="484" spans="1:7" x14ac:dyDescent="0.2">
      <c r="A484" s="56"/>
      <c r="B484" s="57"/>
      <c r="C484" s="25"/>
      <c r="D484" s="51"/>
      <c r="E484" s="25"/>
      <c r="F484" s="25"/>
      <c r="G484" s="28"/>
    </row>
    <row r="485" spans="1:7" s="37" customFormat="1" ht="15" x14ac:dyDescent="0.2">
      <c r="A485" s="32"/>
      <c r="B485" s="33" t="s">
        <v>83</v>
      </c>
      <c r="C485" s="34"/>
      <c r="D485" s="35"/>
      <c r="E485" s="36"/>
      <c r="F485" s="36">
        <f>SUM(F451:F484)</f>
        <v>0</v>
      </c>
      <c r="G485" s="28"/>
    </row>
    <row r="486" spans="1:7" s="37" customFormat="1" ht="15" x14ac:dyDescent="0.2">
      <c r="A486" s="45"/>
      <c r="B486" s="73"/>
      <c r="C486" s="74"/>
      <c r="D486" s="75"/>
      <c r="E486" s="76"/>
      <c r="F486" s="76"/>
      <c r="G486" s="28"/>
    </row>
    <row r="487" spans="1:7" ht="45" x14ac:dyDescent="0.2">
      <c r="A487" s="58" t="s">
        <v>82</v>
      </c>
      <c r="B487" s="55" t="s">
        <v>72</v>
      </c>
      <c r="C487" s="25"/>
      <c r="D487" s="51"/>
      <c r="E487" s="25"/>
      <c r="F487" s="25"/>
      <c r="G487" s="28"/>
    </row>
    <row r="488" spans="1:7" ht="15" x14ac:dyDescent="0.2">
      <c r="A488" s="56"/>
      <c r="B488" s="22"/>
      <c r="C488" s="25"/>
      <c r="D488" s="51"/>
      <c r="E488" s="25"/>
      <c r="F488" s="25"/>
      <c r="G488" s="28"/>
    </row>
    <row r="489" spans="1:7" ht="15" x14ac:dyDescent="0.2">
      <c r="A489" s="45">
        <v>1</v>
      </c>
      <c r="B489" s="44" t="s">
        <v>52</v>
      </c>
      <c r="C489" s="23">
        <f>+'[18]Mov. de Tierra'!D235</f>
        <v>7970</v>
      </c>
      <c r="D489" s="46" t="s">
        <v>20</v>
      </c>
      <c r="E489" s="25"/>
      <c r="F489" s="25">
        <f>ROUND(C489*E489,2)</f>
        <v>0</v>
      </c>
      <c r="G489" s="28"/>
    </row>
    <row r="490" spans="1:7" ht="15" x14ac:dyDescent="0.2">
      <c r="A490" s="21"/>
      <c r="B490" s="47"/>
      <c r="C490" s="23"/>
      <c r="D490" s="24"/>
      <c r="E490" s="25"/>
      <c r="F490" s="25"/>
      <c r="G490" s="28"/>
    </row>
    <row r="491" spans="1:7" ht="15" x14ac:dyDescent="0.2">
      <c r="A491" s="60">
        <v>2</v>
      </c>
      <c r="B491" s="44" t="s">
        <v>65</v>
      </c>
      <c r="C491" s="26"/>
      <c r="D491" s="51"/>
      <c r="E491" s="25"/>
      <c r="F491" s="25">
        <f>ROUND(C491*E491,2)</f>
        <v>0</v>
      </c>
      <c r="G491" s="28"/>
    </row>
    <row r="492" spans="1:7" x14ac:dyDescent="0.2">
      <c r="A492" s="61">
        <v>2.1</v>
      </c>
      <c r="B492" s="47" t="s">
        <v>50</v>
      </c>
      <c r="C492" s="25">
        <f>7970*2</f>
        <v>15940</v>
      </c>
      <c r="D492" s="51" t="s">
        <v>20</v>
      </c>
      <c r="E492" s="25"/>
      <c r="F492" s="25">
        <f>ROUND(C492*E492,2)</f>
        <v>0</v>
      </c>
      <c r="G492" s="28"/>
    </row>
    <row r="493" spans="1:7" ht="16.5" x14ac:dyDescent="0.2">
      <c r="A493" s="61">
        <v>2.2000000000000002</v>
      </c>
      <c r="B493" s="47" t="s">
        <v>49</v>
      </c>
      <c r="C493" s="25">
        <f>7970*0.85</f>
        <v>6774.5</v>
      </c>
      <c r="D493" s="51" t="s">
        <v>282</v>
      </c>
      <c r="E493" s="25"/>
      <c r="F493" s="25">
        <f>ROUND(C493*E493,2)</f>
        <v>0</v>
      </c>
      <c r="G493" s="28"/>
    </row>
    <row r="494" spans="1:7" ht="28.5" x14ac:dyDescent="0.2">
      <c r="A494" s="61">
        <v>2.2999999999999998</v>
      </c>
      <c r="B494" s="47" t="s">
        <v>41</v>
      </c>
      <c r="C494" s="25">
        <f>+(C493*0.05)*1.3</f>
        <v>440.34250000000003</v>
      </c>
      <c r="D494" s="51" t="s">
        <v>40</v>
      </c>
      <c r="E494" s="25"/>
      <c r="F494" s="25">
        <f>ROUND(C494*E494,2)</f>
        <v>0</v>
      </c>
      <c r="G494" s="28"/>
    </row>
    <row r="495" spans="1:7" s="72" customFormat="1" x14ac:dyDescent="0.2">
      <c r="A495" s="67"/>
      <c r="B495" s="68"/>
      <c r="C495" s="69"/>
      <c r="D495" s="70"/>
      <c r="E495" s="69"/>
      <c r="F495" s="69"/>
      <c r="G495" s="28"/>
    </row>
    <row r="496" spans="1:7" ht="15" x14ac:dyDescent="0.2">
      <c r="A496" s="43">
        <v>3</v>
      </c>
      <c r="B496" s="44" t="s">
        <v>48</v>
      </c>
      <c r="C496" s="23"/>
      <c r="D496" s="46"/>
      <c r="E496" s="25"/>
      <c r="F496" s="25">
        <f t="shared" ref="F496:F510" si="35">ROUND(C496*E496,2)</f>
        <v>0</v>
      </c>
      <c r="G496" s="28"/>
    </row>
    <row r="497" spans="1:7" x14ac:dyDescent="0.2">
      <c r="A497" s="49">
        <v>3.1</v>
      </c>
      <c r="B497" s="50" t="s">
        <v>47</v>
      </c>
      <c r="C497" s="23">
        <f>+'[18]Mov. de Tierra'!G237</f>
        <v>9484.2999999999993</v>
      </c>
      <c r="D497" s="51" t="s">
        <v>64</v>
      </c>
      <c r="E497" s="25"/>
      <c r="F497" s="25">
        <f t="shared" si="35"/>
        <v>0</v>
      </c>
      <c r="G497" s="28"/>
    </row>
    <row r="498" spans="1:7" x14ac:dyDescent="0.2">
      <c r="A498" s="49">
        <v>3.2</v>
      </c>
      <c r="B498" s="62" t="s">
        <v>46</v>
      </c>
      <c r="C498" s="23">
        <f>+'[18]Mov. de Tierra'!J237</f>
        <v>717.3</v>
      </c>
      <c r="D498" s="51" t="s">
        <v>63</v>
      </c>
      <c r="E498" s="25"/>
      <c r="F498" s="25">
        <f t="shared" si="35"/>
        <v>0</v>
      </c>
      <c r="G498" s="28"/>
    </row>
    <row r="499" spans="1:7" ht="28.5" x14ac:dyDescent="0.2">
      <c r="A499" s="49">
        <v>3.3</v>
      </c>
      <c r="B499" s="52" t="s">
        <v>45</v>
      </c>
      <c r="C499" s="23">
        <f>+C500*0.2*1.2</f>
        <v>1853.5032000000001</v>
      </c>
      <c r="D499" s="51" t="s">
        <v>44</v>
      </c>
      <c r="E499" s="25"/>
      <c r="F499" s="25">
        <f t="shared" si="35"/>
        <v>0</v>
      </c>
      <c r="G499" s="28"/>
    </row>
    <row r="500" spans="1:7" ht="28.5" x14ac:dyDescent="0.2">
      <c r="A500" s="49">
        <v>3.4</v>
      </c>
      <c r="B500" s="52" t="s">
        <v>43</v>
      </c>
      <c r="C500" s="23">
        <f>+'[18]Mov. de Tierra'!J239</f>
        <v>7722.93</v>
      </c>
      <c r="D500" s="46" t="s">
        <v>42</v>
      </c>
      <c r="E500" s="25"/>
      <c r="F500" s="25">
        <f t="shared" si="35"/>
        <v>0</v>
      </c>
      <c r="G500" s="28"/>
    </row>
    <row r="501" spans="1:7" ht="28.5" x14ac:dyDescent="0.2">
      <c r="A501" s="49">
        <v>3.5</v>
      </c>
      <c r="B501" s="52" t="s">
        <v>41</v>
      </c>
      <c r="C501" s="23">
        <f>+'[18]Mov. de Tierra'!J241+'L.P. Ac. Sanchez'!C499</f>
        <v>3967.1432</v>
      </c>
      <c r="D501" s="51" t="s">
        <v>44</v>
      </c>
      <c r="E501" s="25"/>
      <c r="F501" s="25">
        <f t="shared" si="35"/>
        <v>0</v>
      </c>
      <c r="G501" s="28"/>
    </row>
    <row r="502" spans="1:7" x14ac:dyDescent="0.2">
      <c r="A502" s="304"/>
      <c r="B502" s="286"/>
      <c r="C502" s="287"/>
      <c r="D502" s="291"/>
      <c r="E502" s="284"/>
      <c r="F502" s="284">
        <f t="shared" si="35"/>
        <v>0</v>
      </c>
      <c r="G502" s="28"/>
    </row>
    <row r="503" spans="1:7" ht="15" x14ac:dyDescent="0.2">
      <c r="A503" s="45">
        <v>4</v>
      </c>
      <c r="B503" s="44" t="s">
        <v>39</v>
      </c>
      <c r="C503" s="23"/>
      <c r="D503" s="46"/>
      <c r="E503" s="25"/>
      <c r="F503" s="25">
        <f t="shared" si="35"/>
        <v>0</v>
      </c>
      <c r="G503" s="28"/>
    </row>
    <row r="504" spans="1:7" x14ac:dyDescent="0.2">
      <c r="A504" s="63">
        <v>4.0999999999999996</v>
      </c>
      <c r="B504" s="47" t="s">
        <v>71</v>
      </c>
      <c r="C504" s="23">
        <f>+'[18]Mov. de Tierra'!G252</f>
        <v>8288.7999999999993</v>
      </c>
      <c r="D504" s="46" t="s">
        <v>20</v>
      </c>
      <c r="E504" s="25"/>
      <c r="F504" s="25">
        <f t="shared" si="35"/>
        <v>0</v>
      </c>
      <c r="G504" s="28"/>
    </row>
    <row r="505" spans="1:7" ht="15" x14ac:dyDescent="0.2">
      <c r="A505" s="45"/>
      <c r="B505" s="47"/>
      <c r="C505" s="23"/>
      <c r="D505" s="46"/>
      <c r="E505" s="25"/>
      <c r="F505" s="25">
        <f t="shared" si="35"/>
        <v>0</v>
      </c>
      <c r="G505" s="28"/>
    </row>
    <row r="506" spans="1:7" ht="15" x14ac:dyDescent="0.2">
      <c r="A506" s="45">
        <v>5</v>
      </c>
      <c r="B506" s="44" t="s">
        <v>35</v>
      </c>
      <c r="C506" s="23"/>
      <c r="D506" s="46"/>
      <c r="E506" s="25"/>
      <c r="F506" s="25">
        <f t="shared" si="35"/>
        <v>0</v>
      </c>
      <c r="G506" s="28"/>
    </row>
    <row r="507" spans="1:7" x14ac:dyDescent="0.2">
      <c r="A507" s="63">
        <v>5.0999999999999996</v>
      </c>
      <c r="B507" s="47" t="s">
        <v>70</v>
      </c>
      <c r="C507" s="23">
        <f>+C489</f>
        <v>7970</v>
      </c>
      <c r="D507" s="46" t="s">
        <v>20</v>
      </c>
      <c r="E507" s="25"/>
      <c r="F507" s="25">
        <f t="shared" si="35"/>
        <v>0</v>
      </c>
      <c r="G507" s="28"/>
    </row>
    <row r="508" spans="1:7" ht="15" x14ac:dyDescent="0.2">
      <c r="A508" s="21"/>
      <c r="B508" s="47"/>
      <c r="C508" s="23"/>
      <c r="D508" s="24"/>
      <c r="E508" s="25"/>
      <c r="F508" s="25">
        <f t="shared" si="35"/>
        <v>0</v>
      </c>
      <c r="G508" s="28"/>
    </row>
    <row r="509" spans="1:7" ht="15" x14ac:dyDescent="0.2">
      <c r="A509" s="43">
        <v>6</v>
      </c>
      <c r="B509" s="44" t="s">
        <v>34</v>
      </c>
      <c r="C509" s="23"/>
      <c r="D509" s="24"/>
      <c r="E509" s="25"/>
      <c r="F509" s="25">
        <f t="shared" si="35"/>
        <v>0</v>
      </c>
      <c r="G509" s="28"/>
    </row>
    <row r="510" spans="1:7" x14ac:dyDescent="0.2">
      <c r="A510" s="63">
        <v>6.1</v>
      </c>
      <c r="B510" s="47" t="s">
        <v>70</v>
      </c>
      <c r="C510" s="23">
        <f>+C507</f>
        <v>7970</v>
      </c>
      <c r="D510" s="46" t="s">
        <v>20</v>
      </c>
      <c r="E510" s="25"/>
      <c r="F510" s="25">
        <f t="shared" si="35"/>
        <v>0</v>
      </c>
      <c r="G510" s="28"/>
    </row>
    <row r="511" spans="1:7" ht="15" x14ac:dyDescent="0.2">
      <c r="A511" s="43"/>
      <c r="B511" s="44"/>
      <c r="C511" s="23"/>
      <c r="D511" s="24"/>
      <c r="E511" s="25"/>
      <c r="F511" s="25"/>
      <c r="G511" s="28"/>
    </row>
    <row r="512" spans="1:7" ht="30" x14ac:dyDescent="0.2">
      <c r="A512" s="45">
        <v>7</v>
      </c>
      <c r="B512" s="44" t="s">
        <v>69</v>
      </c>
      <c r="C512" s="23">
        <v>0.15</v>
      </c>
      <c r="D512" s="24" t="s">
        <v>29</v>
      </c>
      <c r="E512" s="25"/>
      <c r="F512" s="25">
        <f t="shared" ref="F512:F519" si="36">ROUND(C512*E512,2)</f>
        <v>0</v>
      </c>
      <c r="G512" s="28"/>
    </row>
    <row r="513" spans="1:7" ht="15" x14ac:dyDescent="0.2">
      <c r="A513" s="45"/>
      <c r="B513" s="44"/>
      <c r="C513" s="23"/>
      <c r="D513" s="24"/>
      <c r="E513" s="25"/>
      <c r="F513" s="25">
        <f t="shared" si="36"/>
        <v>0</v>
      </c>
      <c r="G513" s="28"/>
    </row>
    <row r="514" spans="1:7" ht="72" x14ac:dyDescent="0.2">
      <c r="A514" s="45">
        <v>8</v>
      </c>
      <c r="B514" s="55" t="s">
        <v>280</v>
      </c>
      <c r="C514" s="23">
        <f>+C489</f>
        <v>7970</v>
      </c>
      <c r="D514" s="24" t="s">
        <v>20</v>
      </c>
      <c r="E514" s="25"/>
      <c r="F514" s="25">
        <f t="shared" si="36"/>
        <v>0</v>
      </c>
      <c r="G514" s="28"/>
    </row>
    <row r="515" spans="1:7" ht="15" x14ac:dyDescent="0.2">
      <c r="A515" s="45"/>
      <c r="B515" s="44"/>
      <c r="C515" s="23"/>
      <c r="D515" s="24"/>
      <c r="E515" s="25"/>
      <c r="F515" s="25">
        <f t="shared" si="36"/>
        <v>0</v>
      </c>
      <c r="G515" s="28"/>
    </row>
    <row r="516" spans="1:7" ht="15" x14ac:dyDescent="0.2">
      <c r="A516" s="65">
        <v>9</v>
      </c>
      <c r="B516" s="44" t="s">
        <v>26</v>
      </c>
      <c r="C516" s="25"/>
      <c r="D516" s="66"/>
      <c r="E516" s="25"/>
      <c r="F516" s="25">
        <f t="shared" si="36"/>
        <v>0</v>
      </c>
      <c r="G516" s="28"/>
    </row>
    <row r="517" spans="1:7" x14ac:dyDescent="0.2">
      <c r="A517" s="61">
        <v>9.1</v>
      </c>
      <c r="B517" s="47" t="s">
        <v>25</v>
      </c>
      <c r="C517" s="25">
        <f>+C493</f>
        <v>6774.5</v>
      </c>
      <c r="D517" s="51" t="s">
        <v>23</v>
      </c>
      <c r="E517" s="64"/>
      <c r="F517" s="25">
        <f t="shared" si="36"/>
        <v>0</v>
      </c>
      <c r="G517" s="28"/>
    </row>
    <row r="518" spans="1:7" ht="28.5" x14ac:dyDescent="0.2">
      <c r="A518" s="61">
        <v>9.1999999999999993</v>
      </c>
      <c r="B518" s="47" t="s">
        <v>24</v>
      </c>
      <c r="C518" s="255">
        <f>+C517</f>
        <v>6774.5</v>
      </c>
      <c r="D518" s="259" t="s">
        <v>23</v>
      </c>
      <c r="E518" s="262"/>
      <c r="F518" s="255">
        <f t="shared" si="36"/>
        <v>0</v>
      </c>
      <c r="G518" s="28"/>
    </row>
    <row r="519" spans="1:7" x14ac:dyDescent="0.2">
      <c r="A519" s="61">
        <v>9.3000000000000007</v>
      </c>
      <c r="B519" s="47" t="s">
        <v>62</v>
      </c>
      <c r="C519" s="25">
        <f>+C518*0.0508*10</f>
        <v>3441.4459999999999</v>
      </c>
      <c r="D519" s="51" t="s">
        <v>21</v>
      </c>
      <c r="E519" s="64"/>
      <c r="F519" s="25">
        <f t="shared" si="36"/>
        <v>0</v>
      </c>
      <c r="G519" s="28"/>
    </row>
    <row r="520" spans="1:7" s="72" customFormat="1" x14ac:dyDescent="0.2">
      <c r="A520" s="67"/>
      <c r="B520" s="68"/>
      <c r="C520" s="69"/>
      <c r="D520" s="70"/>
      <c r="E520" s="71"/>
      <c r="F520" s="69"/>
      <c r="G520" s="28"/>
    </row>
    <row r="521" spans="1:7" ht="29.25" x14ac:dyDescent="0.2">
      <c r="A521" s="54">
        <v>10</v>
      </c>
      <c r="B521" s="53" t="s">
        <v>281</v>
      </c>
      <c r="C521" s="255">
        <f>+C489</f>
        <v>7970</v>
      </c>
      <c r="D521" s="259" t="s">
        <v>20</v>
      </c>
      <c r="E521" s="255"/>
      <c r="F521" s="255">
        <f>ROUND(C521*E521,2)</f>
        <v>0</v>
      </c>
      <c r="G521" s="28"/>
    </row>
    <row r="522" spans="1:7" s="37" customFormat="1" ht="15" x14ac:dyDescent="0.2">
      <c r="A522" s="32"/>
      <c r="B522" s="33" t="s">
        <v>74</v>
      </c>
      <c r="C522" s="34"/>
      <c r="D522" s="35"/>
      <c r="E522" s="36"/>
      <c r="F522" s="36">
        <f>SUM(F488:F521)</f>
        <v>0</v>
      </c>
      <c r="G522" s="28"/>
    </row>
    <row r="523" spans="1:7" x14ac:dyDescent="0.2">
      <c r="A523" s="56"/>
      <c r="B523" s="57"/>
      <c r="C523" s="25"/>
      <c r="D523" s="51"/>
      <c r="E523" s="25"/>
      <c r="F523" s="25"/>
      <c r="G523" s="28"/>
    </row>
    <row r="524" spans="1:7" ht="30" x14ac:dyDescent="0.2">
      <c r="A524" s="58" t="s">
        <v>73</v>
      </c>
      <c r="B524" s="22" t="s">
        <v>66</v>
      </c>
      <c r="C524" s="25"/>
      <c r="D524" s="51"/>
      <c r="E524" s="25"/>
      <c r="F524" s="25"/>
      <c r="G524" s="28"/>
    </row>
    <row r="525" spans="1:7" x14ac:dyDescent="0.2">
      <c r="A525" s="56"/>
      <c r="B525" s="57"/>
      <c r="C525" s="25"/>
      <c r="D525" s="51"/>
      <c r="E525" s="25"/>
      <c r="F525" s="25"/>
      <c r="G525" s="28"/>
    </row>
    <row r="526" spans="1:7" ht="15" x14ac:dyDescent="0.2">
      <c r="A526" s="45">
        <v>1</v>
      </c>
      <c r="B526" s="44" t="s">
        <v>52</v>
      </c>
      <c r="C526" s="23">
        <f>+'[18]Mov. de Tierra'!D285</f>
        <v>15746</v>
      </c>
      <c r="D526" s="46" t="s">
        <v>20</v>
      </c>
      <c r="E526" s="25"/>
      <c r="F526" s="25">
        <f>ROUND(C526*E526,2)</f>
        <v>0</v>
      </c>
      <c r="G526" s="28"/>
    </row>
    <row r="527" spans="1:7" ht="15" x14ac:dyDescent="0.2">
      <c r="A527" s="21"/>
      <c r="B527" s="47"/>
      <c r="C527" s="23"/>
      <c r="D527" s="24"/>
      <c r="E527" s="25"/>
      <c r="F527" s="25"/>
      <c r="G527" s="28"/>
    </row>
    <row r="528" spans="1:7" ht="15" x14ac:dyDescent="0.2">
      <c r="A528" s="60">
        <v>2</v>
      </c>
      <c r="B528" s="44" t="s">
        <v>65</v>
      </c>
      <c r="C528" s="26"/>
      <c r="D528" s="51"/>
      <c r="E528" s="25"/>
      <c r="F528" s="25">
        <f>ROUND(C528*E528,2)</f>
        <v>0</v>
      </c>
      <c r="G528" s="28"/>
    </row>
    <row r="529" spans="1:8" x14ac:dyDescent="0.2">
      <c r="A529" s="61">
        <v>2.1</v>
      </c>
      <c r="B529" s="47" t="s">
        <v>50</v>
      </c>
      <c r="C529" s="25">
        <f>(1669+2688)*2</f>
        <v>8714</v>
      </c>
      <c r="D529" s="51" t="s">
        <v>20</v>
      </c>
      <c r="E529" s="25"/>
      <c r="F529" s="25">
        <f>ROUND(C529*E529,2)</f>
        <v>0</v>
      </c>
      <c r="G529" s="28"/>
      <c r="H529" s="48"/>
    </row>
    <row r="530" spans="1:8" ht="16.5" x14ac:dyDescent="0.2">
      <c r="A530" s="61">
        <v>2.2000000000000002</v>
      </c>
      <c r="B530" s="47" t="s">
        <v>49</v>
      </c>
      <c r="C530" s="25">
        <f>4327*0.65</f>
        <v>2812.55</v>
      </c>
      <c r="D530" s="51" t="s">
        <v>282</v>
      </c>
      <c r="E530" s="25"/>
      <c r="F530" s="25">
        <f>ROUND(C530*E530,2)</f>
        <v>0</v>
      </c>
      <c r="G530" s="28"/>
    </row>
    <row r="531" spans="1:8" ht="28.5" x14ac:dyDescent="0.2">
      <c r="A531" s="61">
        <v>2.2999999999999998</v>
      </c>
      <c r="B531" s="47" t="s">
        <v>41</v>
      </c>
      <c r="C531" s="25">
        <f>+(C530*0.05)*1.3</f>
        <v>182.81575000000004</v>
      </c>
      <c r="D531" s="51" t="s">
        <v>40</v>
      </c>
      <c r="E531" s="25"/>
      <c r="F531" s="25">
        <f>ROUND(C531*E531,2)</f>
        <v>0</v>
      </c>
      <c r="G531" s="28"/>
    </row>
    <row r="532" spans="1:8" s="72" customFormat="1" x14ac:dyDescent="0.2">
      <c r="A532" s="67"/>
      <c r="B532" s="68"/>
      <c r="C532" s="69"/>
      <c r="D532" s="70"/>
      <c r="E532" s="69"/>
      <c r="F532" s="69"/>
      <c r="G532" s="28"/>
    </row>
    <row r="533" spans="1:8" ht="15" x14ac:dyDescent="0.2">
      <c r="A533" s="43">
        <v>3</v>
      </c>
      <c r="B533" s="44" t="s">
        <v>48</v>
      </c>
      <c r="C533" s="23"/>
      <c r="D533" s="46"/>
      <c r="E533" s="25"/>
      <c r="F533" s="25">
        <f t="shared" ref="F533:F555" si="37">ROUND(C533*E533,2)</f>
        <v>0</v>
      </c>
      <c r="G533" s="28"/>
    </row>
    <row r="534" spans="1:8" x14ac:dyDescent="0.2">
      <c r="A534" s="49">
        <v>3.1</v>
      </c>
      <c r="B534" s="50" t="s">
        <v>47</v>
      </c>
      <c r="C534" s="23">
        <f>+'[18]Mov. de Tierra'!G287</f>
        <v>11651.55</v>
      </c>
      <c r="D534" s="51" t="s">
        <v>64</v>
      </c>
      <c r="E534" s="25"/>
      <c r="F534" s="25">
        <f t="shared" si="37"/>
        <v>0</v>
      </c>
      <c r="G534" s="28"/>
    </row>
    <row r="535" spans="1:8" x14ac:dyDescent="0.2">
      <c r="A535" s="49">
        <v>3.2</v>
      </c>
      <c r="B535" s="62" t="s">
        <v>46</v>
      </c>
      <c r="C535" s="23">
        <f>+'[18]Mov. de Tierra'!J287</f>
        <v>1118.9100000000001</v>
      </c>
      <c r="D535" s="51" t="s">
        <v>63</v>
      </c>
      <c r="E535" s="25"/>
      <c r="F535" s="25">
        <f t="shared" si="37"/>
        <v>0</v>
      </c>
      <c r="G535" s="28"/>
    </row>
    <row r="536" spans="1:8" ht="28.5" x14ac:dyDescent="0.2">
      <c r="A536" s="49">
        <v>3.3</v>
      </c>
      <c r="B536" s="52" t="s">
        <v>45</v>
      </c>
      <c r="C536" s="23">
        <f>+C537*0.2*1.2</f>
        <v>2368.3848000000003</v>
      </c>
      <c r="D536" s="51" t="s">
        <v>44</v>
      </c>
      <c r="E536" s="25"/>
      <c r="F536" s="25">
        <f t="shared" si="37"/>
        <v>0</v>
      </c>
      <c r="G536" s="28"/>
    </row>
    <row r="537" spans="1:8" ht="28.5" x14ac:dyDescent="0.2">
      <c r="A537" s="49">
        <v>3.4</v>
      </c>
      <c r="B537" s="52" t="s">
        <v>43</v>
      </c>
      <c r="C537" s="23">
        <f>+'[18]Mov. de Tierra'!J289</f>
        <v>9868.27</v>
      </c>
      <c r="D537" s="46" t="s">
        <v>42</v>
      </c>
      <c r="E537" s="25"/>
      <c r="F537" s="25">
        <f t="shared" si="37"/>
        <v>0</v>
      </c>
      <c r="G537" s="28"/>
    </row>
    <row r="538" spans="1:8" ht="28.5" x14ac:dyDescent="0.2">
      <c r="A538" s="49">
        <v>3.5</v>
      </c>
      <c r="B538" s="52" t="s">
        <v>41</v>
      </c>
      <c r="C538" s="23">
        <f>+'[18]Mov. de Tierra'!J291+'L.P. Ac. Sanchez'!C536</f>
        <v>4508.3248000000003</v>
      </c>
      <c r="D538" s="51" t="s">
        <v>44</v>
      </c>
      <c r="E538" s="25"/>
      <c r="F538" s="25">
        <f t="shared" si="37"/>
        <v>0</v>
      </c>
      <c r="G538" s="28"/>
    </row>
    <row r="539" spans="1:8" x14ac:dyDescent="0.2">
      <c r="A539" s="63"/>
      <c r="B539" s="47"/>
      <c r="C539" s="23"/>
      <c r="D539" s="46"/>
      <c r="E539" s="25"/>
      <c r="F539" s="25">
        <f t="shared" si="37"/>
        <v>0</v>
      </c>
      <c r="G539" s="28"/>
    </row>
    <row r="540" spans="1:8" ht="15" x14ac:dyDescent="0.2">
      <c r="A540" s="45">
        <v>4</v>
      </c>
      <c r="B540" s="44" t="s">
        <v>39</v>
      </c>
      <c r="C540" s="23"/>
      <c r="D540" s="46"/>
      <c r="E540" s="25"/>
      <c r="F540" s="25">
        <f t="shared" si="37"/>
        <v>0</v>
      </c>
      <c r="G540" s="28"/>
    </row>
    <row r="541" spans="1:8" x14ac:dyDescent="0.2">
      <c r="A541" s="63">
        <v>4.0999999999999996</v>
      </c>
      <c r="B541" s="47" t="s">
        <v>56</v>
      </c>
      <c r="C541" s="23">
        <f>+'[18]Mov. de Tierra'!G299</f>
        <v>1719.07</v>
      </c>
      <c r="D541" s="46" t="s">
        <v>20</v>
      </c>
      <c r="E541" s="25"/>
      <c r="F541" s="25">
        <f t="shared" si="37"/>
        <v>0</v>
      </c>
      <c r="G541" s="28"/>
    </row>
    <row r="542" spans="1:8" x14ac:dyDescent="0.2">
      <c r="A542" s="63">
        <v>4.2</v>
      </c>
      <c r="B542" s="47" t="s">
        <v>37</v>
      </c>
      <c r="C542" s="23">
        <f>+'[18]Mov. de Tierra'!G298</f>
        <v>2741.76</v>
      </c>
      <c r="D542" s="46" t="s">
        <v>20</v>
      </c>
      <c r="E542" s="25"/>
      <c r="F542" s="25">
        <f t="shared" si="37"/>
        <v>0</v>
      </c>
      <c r="G542" s="28"/>
    </row>
    <row r="543" spans="1:8" x14ac:dyDescent="0.2">
      <c r="A543" s="63">
        <v>4.3</v>
      </c>
      <c r="B543" s="47" t="s">
        <v>36</v>
      </c>
      <c r="C543" s="23">
        <f>+'[18]Mov. de Tierra'!G297</f>
        <v>11616.78</v>
      </c>
      <c r="D543" s="46" t="s">
        <v>20</v>
      </c>
      <c r="E543" s="25"/>
      <c r="F543" s="25">
        <f t="shared" si="37"/>
        <v>0</v>
      </c>
      <c r="G543" s="28"/>
    </row>
    <row r="544" spans="1:8" ht="15" x14ac:dyDescent="0.2">
      <c r="A544" s="45"/>
      <c r="B544" s="47"/>
      <c r="C544" s="23"/>
      <c r="D544" s="46"/>
      <c r="E544" s="25"/>
      <c r="F544" s="25">
        <f t="shared" si="37"/>
        <v>0</v>
      </c>
      <c r="G544" s="28"/>
    </row>
    <row r="545" spans="1:7" ht="15" x14ac:dyDescent="0.2">
      <c r="A545" s="45">
        <v>5</v>
      </c>
      <c r="B545" s="44" t="s">
        <v>35</v>
      </c>
      <c r="C545" s="23"/>
      <c r="D545" s="46"/>
      <c r="E545" s="25"/>
      <c r="F545" s="25">
        <f t="shared" si="37"/>
        <v>0</v>
      </c>
      <c r="G545" s="28"/>
    </row>
    <row r="546" spans="1:7" x14ac:dyDescent="0.2">
      <c r="A546" s="63">
        <v>5.0999999999999996</v>
      </c>
      <c r="B546" s="47" t="s">
        <v>55</v>
      </c>
      <c r="C546" s="23">
        <f>+'[18]Mov. de Tierra'!D273:D273</f>
        <v>1669</v>
      </c>
      <c r="D546" s="46" t="s">
        <v>20</v>
      </c>
      <c r="E546" s="25"/>
      <c r="F546" s="25">
        <f t="shared" si="37"/>
        <v>0</v>
      </c>
      <c r="G546" s="28"/>
    </row>
    <row r="547" spans="1:7" x14ac:dyDescent="0.2">
      <c r="A547" s="63">
        <v>5.2</v>
      </c>
      <c r="B547" s="47" t="s">
        <v>32</v>
      </c>
      <c r="C547" s="23">
        <f>+'[18]Mov. de Tierra'!D272</f>
        <v>2688</v>
      </c>
      <c r="D547" s="46" t="s">
        <v>20</v>
      </c>
      <c r="E547" s="25"/>
      <c r="F547" s="25">
        <f t="shared" si="37"/>
        <v>0</v>
      </c>
      <c r="G547" s="28"/>
    </row>
    <row r="548" spans="1:7" x14ac:dyDescent="0.2">
      <c r="A548" s="63">
        <v>5.3</v>
      </c>
      <c r="B548" s="47" t="s">
        <v>31</v>
      </c>
      <c r="C548" s="23">
        <f>+'[18]Mov. de Tierra'!D271</f>
        <v>11389</v>
      </c>
      <c r="D548" s="46" t="s">
        <v>20</v>
      </c>
      <c r="E548" s="25"/>
      <c r="F548" s="25">
        <f t="shared" si="37"/>
        <v>0</v>
      </c>
      <c r="G548" s="28"/>
    </row>
    <row r="549" spans="1:7" ht="15" x14ac:dyDescent="0.2">
      <c r="A549" s="21"/>
      <c r="B549" s="47"/>
      <c r="C549" s="23"/>
      <c r="D549" s="24"/>
      <c r="E549" s="25"/>
      <c r="F549" s="25">
        <f t="shared" si="37"/>
        <v>0</v>
      </c>
      <c r="G549" s="28"/>
    </row>
    <row r="550" spans="1:7" ht="15" x14ac:dyDescent="0.2">
      <c r="A550" s="43">
        <v>6</v>
      </c>
      <c r="B550" s="44" t="s">
        <v>34</v>
      </c>
      <c r="C550" s="23"/>
      <c r="D550" s="24"/>
      <c r="E550" s="25"/>
      <c r="F550" s="25">
        <f t="shared" si="37"/>
        <v>0</v>
      </c>
      <c r="G550" s="28"/>
    </row>
    <row r="551" spans="1:7" x14ac:dyDescent="0.2">
      <c r="A551" s="304">
        <v>6.1</v>
      </c>
      <c r="B551" s="286" t="s">
        <v>55</v>
      </c>
      <c r="C551" s="287">
        <f>+C546</f>
        <v>1669</v>
      </c>
      <c r="D551" s="291" t="s">
        <v>20</v>
      </c>
      <c r="E551" s="284"/>
      <c r="F551" s="284">
        <f t="shared" si="37"/>
        <v>0</v>
      </c>
      <c r="G551" s="28"/>
    </row>
    <row r="552" spans="1:7" x14ac:dyDescent="0.2">
      <c r="A552" s="63">
        <v>6.2</v>
      </c>
      <c r="B552" s="47" t="s">
        <v>32</v>
      </c>
      <c r="C552" s="23">
        <f>+C547</f>
        <v>2688</v>
      </c>
      <c r="D552" s="46" t="s">
        <v>20</v>
      </c>
      <c r="E552" s="25"/>
      <c r="F552" s="25">
        <f t="shared" si="37"/>
        <v>0</v>
      </c>
      <c r="G552" s="28"/>
    </row>
    <row r="553" spans="1:7" x14ac:dyDescent="0.2">
      <c r="A553" s="63">
        <v>6.3</v>
      </c>
      <c r="B553" s="47" t="s">
        <v>31</v>
      </c>
      <c r="C553" s="23">
        <f>+C548</f>
        <v>11389</v>
      </c>
      <c r="D553" s="46" t="s">
        <v>20</v>
      </c>
      <c r="E553" s="25"/>
      <c r="F553" s="25">
        <f t="shared" si="37"/>
        <v>0</v>
      </c>
      <c r="G553" s="28"/>
    </row>
    <row r="554" spans="1:7" ht="15" x14ac:dyDescent="0.2">
      <c r="A554" s="43"/>
      <c r="B554" s="47"/>
      <c r="C554" s="23"/>
      <c r="D554" s="24"/>
      <c r="E554" s="25"/>
      <c r="F554" s="25">
        <f t="shared" si="37"/>
        <v>0</v>
      </c>
      <c r="G554" s="28"/>
    </row>
    <row r="555" spans="1:7" ht="30" x14ac:dyDescent="0.2">
      <c r="A555" s="45">
        <v>7</v>
      </c>
      <c r="B555" s="44" t="s">
        <v>30</v>
      </c>
      <c r="C555" s="23">
        <v>0.15</v>
      </c>
      <c r="D555" s="24" t="s">
        <v>29</v>
      </c>
      <c r="E555" s="25"/>
      <c r="F555" s="25">
        <f t="shared" si="37"/>
        <v>0</v>
      </c>
      <c r="G555" s="28"/>
    </row>
    <row r="556" spans="1:7" ht="15" x14ac:dyDescent="0.2">
      <c r="A556" s="45"/>
      <c r="B556" s="44"/>
      <c r="C556" s="23"/>
      <c r="D556" s="24"/>
      <c r="E556" s="25"/>
      <c r="F556" s="25"/>
      <c r="G556" s="28"/>
    </row>
    <row r="557" spans="1:7" ht="72" x14ac:dyDescent="0.2">
      <c r="A557" s="45">
        <v>8</v>
      </c>
      <c r="B557" s="55" t="s">
        <v>280</v>
      </c>
      <c r="C557" s="23">
        <f>+C526</f>
        <v>15746</v>
      </c>
      <c r="D557" s="24" t="s">
        <v>20</v>
      </c>
      <c r="E557" s="25"/>
      <c r="F557" s="25">
        <f t="shared" ref="F557:F562" si="38">ROUND(C557*E557,2)</f>
        <v>0</v>
      </c>
      <c r="G557" s="28"/>
    </row>
    <row r="558" spans="1:7" ht="15" x14ac:dyDescent="0.2">
      <c r="A558" s="45"/>
      <c r="B558" s="44"/>
      <c r="C558" s="23"/>
      <c r="D558" s="24"/>
      <c r="E558" s="25"/>
      <c r="F558" s="25">
        <f t="shared" si="38"/>
        <v>0</v>
      </c>
      <c r="G558" s="28"/>
    </row>
    <row r="559" spans="1:7" ht="15" x14ac:dyDescent="0.2">
      <c r="A559" s="65">
        <v>9</v>
      </c>
      <c r="B559" s="44" t="s">
        <v>26</v>
      </c>
      <c r="C559" s="25"/>
      <c r="D559" s="66"/>
      <c r="E559" s="25"/>
      <c r="F559" s="25">
        <f t="shared" si="38"/>
        <v>0</v>
      </c>
      <c r="G559" s="28"/>
    </row>
    <row r="560" spans="1:7" x14ac:dyDescent="0.2">
      <c r="A560" s="61">
        <v>9.1</v>
      </c>
      <c r="B560" s="47" t="s">
        <v>25</v>
      </c>
      <c r="C560" s="25">
        <f>+C536</f>
        <v>2368.3848000000003</v>
      </c>
      <c r="D560" s="51" t="s">
        <v>23</v>
      </c>
      <c r="E560" s="64"/>
      <c r="F560" s="25">
        <f t="shared" si="38"/>
        <v>0</v>
      </c>
      <c r="G560" s="28"/>
    </row>
    <row r="561" spans="1:7" ht="28.5" x14ac:dyDescent="0.2">
      <c r="A561" s="61">
        <v>9.1999999999999993</v>
      </c>
      <c r="B561" s="47" t="s">
        <v>24</v>
      </c>
      <c r="C561" s="25">
        <f>+C560</f>
        <v>2368.3848000000003</v>
      </c>
      <c r="D561" s="51" t="s">
        <v>23</v>
      </c>
      <c r="E561" s="64"/>
      <c r="F561" s="25">
        <f t="shared" si="38"/>
        <v>0</v>
      </c>
      <c r="G561" s="28"/>
    </row>
    <row r="562" spans="1:7" x14ac:dyDescent="0.2">
      <c r="A562" s="61">
        <v>9.3000000000000007</v>
      </c>
      <c r="B562" s="47" t="s">
        <v>62</v>
      </c>
      <c r="C562" s="25">
        <f>+C561*0.0508*10</f>
        <v>1203.1394784000001</v>
      </c>
      <c r="D562" s="51" t="s">
        <v>21</v>
      </c>
      <c r="E562" s="64"/>
      <c r="F562" s="25">
        <f t="shared" si="38"/>
        <v>0</v>
      </c>
      <c r="G562" s="28"/>
    </row>
    <row r="563" spans="1:7" s="72" customFormat="1" x14ac:dyDescent="0.2">
      <c r="A563" s="67"/>
      <c r="B563" s="68"/>
      <c r="C563" s="69"/>
      <c r="D563" s="70"/>
      <c r="E563" s="64"/>
      <c r="F563" s="69"/>
      <c r="G563" s="28"/>
    </row>
    <row r="564" spans="1:7" ht="29.25" x14ac:dyDescent="0.2">
      <c r="A564" s="54">
        <v>10</v>
      </c>
      <c r="B564" s="53" t="s">
        <v>281</v>
      </c>
      <c r="C564" s="25">
        <f>+C526</f>
        <v>15746</v>
      </c>
      <c r="D564" s="51" t="s">
        <v>20</v>
      </c>
      <c r="E564" s="64"/>
      <c r="F564" s="25">
        <f>ROUND(C564*E564,2)</f>
        <v>0</v>
      </c>
      <c r="G564" s="28"/>
    </row>
    <row r="565" spans="1:7" s="37" customFormat="1" ht="15" x14ac:dyDescent="0.2">
      <c r="A565" s="32"/>
      <c r="B565" s="33" t="s">
        <v>68</v>
      </c>
      <c r="C565" s="34"/>
      <c r="D565" s="35"/>
      <c r="E565" s="36"/>
      <c r="F565" s="36">
        <f>SUM(F525:F564)</f>
        <v>0</v>
      </c>
      <c r="G565" s="28"/>
    </row>
    <row r="566" spans="1:7" x14ac:dyDescent="0.2">
      <c r="A566" s="56"/>
      <c r="B566" s="57"/>
      <c r="C566" s="25"/>
      <c r="D566" s="51"/>
      <c r="E566" s="25"/>
      <c r="F566" s="25"/>
      <c r="G566" s="28"/>
    </row>
    <row r="567" spans="1:7" ht="30" x14ac:dyDescent="0.2">
      <c r="A567" s="58" t="s">
        <v>67</v>
      </c>
      <c r="B567" s="22" t="s">
        <v>60</v>
      </c>
      <c r="C567" s="25"/>
      <c r="D567" s="51"/>
      <c r="E567" s="25"/>
      <c r="F567" s="25"/>
      <c r="G567" s="28"/>
    </row>
    <row r="568" spans="1:7" ht="15" x14ac:dyDescent="0.2">
      <c r="A568" s="56"/>
      <c r="B568" s="22"/>
      <c r="C568" s="25"/>
      <c r="D568" s="51"/>
      <c r="E568" s="25"/>
      <c r="F568" s="25"/>
      <c r="G568" s="28"/>
    </row>
    <row r="569" spans="1:7" ht="15" x14ac:dyDescent="0.2">
      <c r="A569" s="45">
        <v>1</v>
      </c>
      <c r="B569" s="44" t="s">
        <v>52</v>
      </c>
      <c r="C569" s="23">
        <f>+'[18]Mov. de Tierra'!D334</f>
        <v>16894</v>
      </c>
      <c r="D569" s="46" t="s">
        <v>20</v>
      </c>
      <c r="E569" s="25"/>
      <c r="F569" s="25">
        <f t="shared" ref="F569:F587" si="39">ROUND(C569*E569,2)</f>
        <v>0</v>
      </c>
      <c r="G569" s="28"/>
    </row>
    <row r="570" spans="1:7" ht="15" x14ac:dyDescent="0.2">
      <c r="A570" s="21"/>
      <c r="B570" s="47"/>
      <c r="C570" s="23"/>
      <c r="D570" s="24"/>
      <c r="E570" s="25"/>
      <c r="F570" s="25">
        <f t="shared" si="39"/>
        <v>0</v>
      </c>
      <c r="G570" s="28"/>
    </row>
    <row r="571" spans="1:7" ht="15" x14ac:dyDescent="0.2">
      <c r="A571" s="43">
        <v>2</v>
      </c>
      <c r="B571" s="44" t="s">
        <v>51</v>
      </c>
      <c r="C571" s="26"/>
      <c r="D571" s="46"/>
      <c r="E571" s="25"/>
      <c r="F571" s="25">
        <f t="shared" si="39"/>
        <v>0</v>
      </c>
      <c r="G571" s="28"/>
    </row>
    <row r="572" spans="1:7" x14ac:dyDescent="0.2">
      <c r="A572" s="49">
        <v>2.1</v>
      </c>
      <c r="B572" s="47" t="s">
        <v>50</v>
      </c>
      <c r="C572" s="23">
        <f>11625*2</f>
        <v>23250</v>
      </c>
      <c r="D572" s="46" t="s">
        <v>20</v>
      </c>
      <c r="E572" s="25"/>
      <c r="F572" s="25">
        <f t="shared" si="39"/>
        <v>0</v>
      </c>
      <c r="G572" s="28"/>
    </row>
    <row r="573" spans="1:7" ht="16.5" x14ac:dyDescent="0.2">
      <c r="A573" s="49">
        <v>2.2000000000000002</v>
      </c>
      <c r="B573" s="47" t="s">
        <v>49</v>
      </c>
      <c r="C573" s="23">
        <f>11625*0.8</f>
        <v>9300</v>
      </c>
      <c r="D573" s="51" t="s">
        <v>282</v>
      </c>
      <c r="E573" s="25"/>
      <c r="F573" s="25">
        <f t="shared" si="39"/>
        <v>0</v>
      </c>
      <c r="G573" s="28"/>
    </row>
    <row r="574" spans="1:7" ht="28.5" x14ac:dyDescent="0.2">
      <c r="A574" s="49">
        <v>2.2999999999999998</v>
      </c>
      <c r="B574" s="47" t="s">
        <v>41</v>
      </c>
      <c r="C574" s="23">
        <f>+(C573*0.05)*1.3</f>
        <v>604.5</v>
      </c>
      <c r="D574" s="51" t="s">
        <v>40</v>
      </c>
      <c r="E574" s="25"/>
      <c r="F574" s="25">
        <f t="shared" si="39"/>
        <v>0</v>
      </c>
      <c r="G574" s="28"/>
    </row>
    <row r="575" spans="1:7" ht="15" x14ac:dyDescent="0.2">
      <c r="A575" s="21"/>
      <c r="B575" s="47"/>
      <c r="C575" s="23"/>
      <c r="D575" s="24"/>
      <c r="E575" s="25"/>
      <c r="F575" s="25">
        <f t="shared" si="39"/>
        <v>0</v>
      </c>
      <c r="G575" s="28"/>
    </row>
    <row r="576" spans="1:7" ht="15" x14ac:dyDescent="0.2">
      <c r="A576" s="43">
        <v>3</v>
      </c>
      <c r="B576" s="44" t="s">
        <v>48</v>
      </c>
      <c r="C576" s="23"/>
      <c r="D576" s="46"/>
      <c r="E576" s="25"/>
      <c r="F576" s="25">
        <f t="shared" si="39"/>
        <v>0</v>
      </c>
      <c r="G576" s="28"/>
    </row>
    <row r="577" spans="1:7" x14ac:dyDescent="0.2">
      <c r="A577" s="49">
        <v>3.1</v>
      </c>
      <c r="B577" s="50" t="s">
        <v>47</v>
      </c>
      <c r="C577" s="23">
        <f>+'[18]Mov. de Tierra'!G336</f>
        <v>13483.49</v>
      </c>
      <c r="D577" s="51" t="s">
        <v>40</v>
      </c>
      <c r="E577" s="25"/>
      <c r="F577" s="25">
        <f t="shared" si="39"/>
        <v>0</v>
      </c>
      <c r="G577" s="28"/>
    </row>
    <row r="578" spans="1:7" x14ac:dyDescent="0.2">
      <c r="A578" s="49">
        <v>3.2</v>
      </c>
      <c r="B578" s="62" t="s">
        <v>46</v>
      </c>
      <c r="C578" s="23">
        <f>+'[18]Mov. de Tierra'!J336</f>
        <v>1240.58</v>
      </c>
      <c r="D578" s="51" t="s">
        <v>40</v>
      </c>
      <c r="E578" s="25"/>
      <c r="F578" s="25">
        <f t="shared" si="39"/>
        <v>0</v>
      </c>
      <c r="G578" s="28"/>
    </row>
    <row r="579" spans="1:7" ht="28.5" x14ac:dyDescent="0.2">
      <c r="A579" s="49">
        <v>3.3</v>
      </c>
      <c r="B579" s="52" t="s">
        <v>45</v>
      </c>
      <c r="C579" s="23">
        <f>+C580*0.2*1.2</f>
        <v>2736.0288000000005</v>
      </c>
      <c r="D579" s="51" t="s">
        <v>44</v>
      </c>
      <c r="E579" s="25"/>
      <c r="F579" s="25">
        <f t="shared" si="39"/>
        <v>0</v>
      </c>
      <c r="G579" s="28"/>
    </row>
    <row r="580" spans="1:7" ht="28.5" x14ac:dyDescent="0.2">
      <c r="A580" s="49">
        <v>3.4</v>
      </c>
      <c r="B580" s="52" t="s">
        <v>43</v>
      </c>
      <c r="C580" s="23">
        <f>+'[18]Mov. de Tierra'!J338</f>
        <v>11400.12</v>
      </c>
      <c r="D580" s="46" t="s">
        <v>42</v>
      </c>
      <c r="E580" s="25"/>
      <c r="F580" s="25">
        <f t="shared" si="39"/>
        <v>0</v>
      </c>
      <c r="G580" s="28"/>
    </row>
    <row r="581" spans="1:7" ht="28.5" x14ac:dyDescent="0.2">
      <c r="A581" s="49">
        <v>3.5</v>
      </c>
      <c r="B581" s="52" t="s">
        <v>41</v>
      </c>
      <c r="C581" s="23">
        <f>+'[18]Mov. de Tierra'!J340+'L.P. Ac. Sanchez'!C579</f>
        <v>5236.0688000000009</v>
      </c>
      <c r="D581" s="51" t="s">
        <v>40</v>
      </c>
      <c r="E581" s="25"/>
      <c r="F581" s="25">
        <f t="shared" si="39"/>
        <v>0</v>
      </c>
      <c r="G581" s="28"/>
    </row>
    <row r="582" spans="1:7" x14ac:dyDescent="0.2">
      <c r="A582" s="63"/>
      <c r="B582" s="47"/>
      <c r="C582" s="23"/>
      <c r="D582" s="46"/>
      <c r="E582" s="25"/>
      <c r="F582" s="25">
        <f t="shared" si="39"/>
        <v>0</v>
      </c>
      <c r="G582" s="28"/>
    </row>
    <row r="583" spans="1:7" ht="15" x14ac:dyDescent="0.2">
      <c r="A583" s="45">
        <v>4</v>
      </c>
      <c r="B583" s="44" t="s">
        <v>39</v>
      </c>
      <c r="C583" s="23"/>
      <c r="D583" s="46"/>
      <c r="E583" s="25"/>
      <c r="F583" s="25">
        <f t="shared" si="39"/>
        <v>0</v>
      </c>
      <c r="G583" s="28"/>
    </row>
    <row r="584" spans="1:7" x14ac:dyDescent="0.2">
      <c r="A584" s="63">
        <v>4.0999999999999996</v>
      </c>
      <c r="B584" s="47" t="s">
        <v>38</v>
      </c>
      <c r="C584" s="23">
        <f>+'[18]Mov. de Tierra'!G349</f>
        <v>978.5</v>
      </c>
      <c r="D584" s="46" t="s">
        <v>20</v>
      </c>
      <c r="E584" s="25"/>
      <c r="F584" s="25">
        <f t="shared" si="39"/>
        <v>0</v>
      </c>
      <c r="G584" s="28"/>
    </row>
    <row r="585" spans="1:7" x14ac:dyDescent="0.2">
      <c r="A585" s="63">
        <v>4.2</v>
      </c>
      <c r="B585" s="47" t="s">
        <v>56</v>
      </c>
      <c r="C585" s="23">
        <f>+'[18]Mov. de Tierra'!G348</f>
        <v>4995.5</v>
      </c>
      <c r="D585" s="46" t="s">
        <v>20</v>
      </c>
      <c r="E585" s="25"/>
      <c r="F585" s="25">
        <f t="shared" si="39"/>
        <v>0</v>
      </c>
      <c r="G585" s="28"/>
    </row>
    <row r="586" spans="1:7" x14ac:dyDescent="0.2">
      <c r="A586" s="63">
        <v>4.3</v>
      </c>
      <c r="B586" s="47" t="s">
        <v>37</v>
      </c>
      <c r="C586" s="23">
        <f>+'[18]Mov. de Tierra'!G347</f>
        <v>5941.5</v>
      </c>
      <c r="D586" s="46" t="s">
        <v>20</v>
      </c>
      <c r="E586" s="25"/>
      <c r="F586" s="25">
        <f t="shared" si="39"/>
        <v>0</v>
      </c>
      <c r="G586" s="28"/>
    </row>
    <row r="587" spans="1:7" x14ac:dyDescent="0.2">
      <c r="A587" s="63">
        <v>4.4000000000000004</v>
      </c>
      <c r="B587" s="47" t="s">
        <v>36</v>
      </c>
      <c r="C587" s="23">
        <f>+'[18]Mov. de Tierra'!G346</f>
        <v>5374.38</v>
      </c>
      <c r="D587" s="46" t="s">
        <v>20</v>
      </c>
      <c r="E587" s="25"/>
      <c r="F587" s="25">
        <f t="shared" si="39"/>
        <v>0</v>
      </c>
      <c r="G587" s="28"/>
    </row>
    <row r="588" spans="1:7" x14ac:dyDescent="0.2">
      <c r="A588" s="63"/>
      <c r="B588" s="47"/>
      <c r="C588" s="23"/>
      <c r="D588" s="46"/>
      <c r="E588" s="25"/>
      <c r="F588" s="25"/>
      <c r="G588" s="28"/>
    </row>
    <row r="589" spans="1:7" ht="15" x14ac:dyDescent="0.2">
      <c r="A589" s="45">
        <v>5</v>
      </c>
      <c r="B589" s="44" t="s">
        <v>35</v>
      </c>
      <c r="C589" s="23"/>
      <c r="D589" s="46"/>
      <c r="E589" s="25"/>
      <c r="F589" s="25">
        <f t="shared" ref="F589:F601" si="40">ROUND(C589*E589,2)</f>
        <v>0</v>
      </c>
      <c r="G589" s="28"/>
    </row>
    <row r="590" spans="1:7" x14ac:dyDescent="0.2">
      <c r="A590" s="63">
        <v>5.0999999999999996</v>
      </c>
      <c r="B590" s="47" t="s">
        <v>33</v>
      </c>
      <c r="C590" s="23">
        <v>950</v>
      </c>
      <c r="D590" s="46" t="s">
        <v>20</v>
      </c>
      <c r="E590" s="25"/>
      <c r="F590" s="25">
        <f t="shared" si="40"/>
        <v>0</v>
      </c>
      <c r="G590" s="28"/>
    </row>
    <row r="591" spans="1:7" x14ac:dyDescent="0.2">
      <c r="A591" s="63">
        <v>5.2</v>
      </c>
      <c r="B591" s="47" t="s">
        <v>55</v>
      </c>
      <c r="C591" s="23">
        <v>4850</v>
      </c>
      <c r="D591" s="46" t="s">
        <v>20</v>
      </c>
      <c r="E591" s="25"/>
      <c r="F591" s="25">
        <f t="shared" si="40"/>
        <v>0</v>
      </c>
      <c r="G591" s="28"/>
    </row>
    <row r="592" spans="1:7" x14ac:dyDescent="0.2">
      <c r="A592" s="63">
        <v>5.3</v>
      </c>
      <c r="B592" s="47" t="s">
        <v>32</v>
      </c>
      <c r="C592" s="23">
        <v>5825</v>
      </c>
      <c r="D592" s="46" t="s">
        <v>20</v>
      </c>
      <c r="E592" s="25"/>
      <c r="F592" s="25">
        <f t="shared" si="40"/>
        <v>0</v>
      </c>
      <c r="G592" s="28"/>
    </row>
    <row r="593" spans="1:7" x14ac:dyDescent="0.2">
      <c r="A593" s="63">
        <v>5.4</v>
      </c>
      <c r="B593" s="47" t="s">
        <v>31</v>
      </c>
      <c r="C593" s="23">
        <v>5269</v>
      </c>
      <c r="D593" s="46" t="s">
        <v>20</v>
      </c>
      <c r="E593" s="25"/>
      <c r="F593" s="25">
        <f t="shared" si="40"/>
        <v>0</v>
      </c>
      <c r="G593" s="28"/>
    </row>
    <row r="594" spans="1:7" ht="15" x14ac:dyDescent="0.2">
      <c r="A594" s="21"/>
      <c r="B594" s="47"/>
      <c r="C594" s="23"/>
      <c r="D594" s="24"/>
      <c r="E594" s="25"/>
      <c r="F594" s="25">
        <f t="shared" si="40"/>
        <v>0</v>
      </c>
      <c r="G594" s="28"/>
    </row>
    <row r="595" spans="1:7" ht="15" x14ac:dyDescent="0.2">
      <c r="A595" s="43">
        <v>6</v>
      </c>
      <c r="B595" s="44" t="s">
        <v>34</v>
      </c>
      <c r="C595" s="23"/>
      <c r="D595" s="24"/>
      <c r="E595" s="25"/>
      <c r="F595" s="25">
        <f t="shared" si="40"/>
        <v>0</v>
      </c>
      <c r="G595" s="28"/>
    </row>
    <row r="596" spans="1:7" x14ac:dyDescent="0.2">
      <c r="A596" s="63">
        <v>6.1</v>
      </c>
      <c r="B596" s="47" t="s">
        <v>33</v>
      </c>
      <c r="C596" s="23">
        <f>+C590</f>
        <v>950</v>
      </c>
      <c r="D596" s="46" t="s">
        <v>20</v>
      </c>
      <c r="E596" s="25"/>
      <c r="F596" s="25">
        <f t="shared" si="40"/>
        <v>0</v>
      </c>
      <c r="G596" s="28"/>
    </row>
    <row r="597" spans="1:7" x14ac:dyDescent="0.2">
      <c r="A597" s="63">
        <v>6.2</v>
      </c>
      <c r="B597" s="47" t="s">
        <v>55</v>
      </c>
      <c r="C597" s="23">
        <f>+C591</f>
        <v>4850</v>
      </c>
      <c r="D597" s="46" t="s">
        <v>20</v>
      </c>
      <c r="E597" s="25"/>
      <c r="F597" s="25">
        <f t="shared" si="40"/>
        <v>0</v>
      </c>
      <c r="G597" s="28"/>
    </row>
    <row r="598" spans="1:7" x14ac:dyDescent="0.2">
      <c r="A598" s="63">
        <v>6.3</v>
      </c>
      <c r="B598" s="47" t="s">
        <v>32</v>
      </c>
      <c r="C598" s="23">
        <f>+C592</f>
        <v>5825</v>
      </c>
      <c r="D598" s="46" t="s">
        <v>20</v>
      </c>
      <c r="E598" s="25"/>
      <c r="F598" s="25">
        <f t="shared" si="40"/>
        <v>0</v>
      </c>
      <c r="G598" s="28"/>
    </row>
    <row r="599" spans="1:7" x14ac:dyDescent="0.2">
      <c r="A599" s="49">
        <v>6.4</v>
      </c>
      <c r="B599" s="47" t="s">
        <v>31</v>
      </c>
      <c r="C599" s="23">
        <f>+C593</f>
        <v>5269</v>
      </c>
      <c r="D599" s="46" t="s">
        <v>20</v>
      </c>
      <c r="E599" s="25"/>
      <c r="F599" s="25">
        <f t="shared" si="40"/>
        <v>0</v>
      </c>
      <c r="G599" s="28"/>
    </row>
    <row r="600" spans="1:7" ht="15" x14ac:dyDescent="0.2">
      <c r="A600" s="285"/>
      <c r="B600" s="286"/>
      <c r="C600" s="287"/>
      <c r="D600" s="288"/>
      <c r="E600" s="284"/>
      <c r="F600" s="284">
        <f t="shared" si="40"/>
        <v>0</v>
      </c>
      <c r="G600" s="28"/>
    </row>
    <row r="601" spans="1:7" ht="30" x14ac:dyDescent="0.2">
      <c r="A601" s="45">
        <v>7</v>
      </c>
      <c r="B601" s="44" t="s">
        <v>30</v>
      </c>
      <c r="C601" s="263">
        <v>0.15</v>
      </c>
      <c r="D601" s="24" t="s">
        <v>29</v>
      </c>
      <c r="E601" s="25"/>
      <c r="F601" s="25">
        <f t="shared" si="40"/>
        <v>0</v>
      </c>
      <c r="G601" s="28"/>
    </row>
    <row r="602" spans="1:7" ht="15" x14ac:dyDescent="0.2">
      <c r="A602" s="45"/>
      <c r="B602" s="44"/>
      <c r="C602" s="23"/>
      <c r="D602" s="24"/>
      <c r="E602" s="25"/>
      <c r="F602" s="25"/>
      <c r="G602" s="28"/>
    </row>
    <row r="603" spans="1:7" ht="72" x14ac:dyDescent="0.2">
      <c r="A603" s="45">
        <v>8</v>
      </c>
      <c r="B603" s="55" t="s">
        <v>285</v>
      </c>
      <c r="C603" s="23">
        <f>+C569</f>
        <v>16894</v>
      </c>
      <c r="D603" s="24" t="s">
        <v>20</v>
      </c>
      <c r="E603" s="25"/>
      <c r="F603" s="25">
        <f t="shared" ref="F603:F610" si="41">ROUND(C603*E603,2)</f>
        <v>0</v>
      </c>
      <c r="G603" s="28"/>
    </row>
    <row r="604" spans="1:7" ht="15" x14ac:dyDescent="0.2">
      <c r="A604" s="45"/>
      <c r="B604" s="44"/>
      <c r="C604" s="23"/>
      <c r="D604" s="24"/>
      <c r="E604" s="25"/>
      <c r="F604" s="25">
        <f t="shared" si="41"/>
        <v>0</v>
      </c>
      <c r="G604" s="28"/>
    </row>
    <row r="605" spans="1:7" ht="15" x14ac:dyDescent="0.2">
      <c r="A605" s="65">
        <v>9</v>
      </c>
      <c r="B605" s="44" t="s">
        <v>26</v>
      </c>
      <c r="C605" s="25"/>
      <c r="D605" s="66"/>
      <c r="E605" s="25"/>
      <c r="F605" s="25">
        <f t="shared" si="41"/>
        <v>0</v>
      </c>
      <c r="G605" s="28"/>
    </row>
    <row r="606" spans="1:7" x14ac:dyDescent="0.2">
      <c r="A606" s="61">
        <v>9.1</v>
      </c>
      <c r="B606" s="47" t="s">
        <v>25</v>
      </c>
      <c r="C606" s="25">
        <f>+C573</f>
        <v>9300</v>
      </c>
      <c r="D606" s="51" t="s">
        <v>23</v>
      </c>
      <c r="E606" s="64"/>
      <c r="F606" s="25">
        <f t="shared" si="41"/>
        <v>0</v>
      </c>
      <c r="G606" s="28"/>
    </row>
    <row r="607" spans="1:7" ht="28.5" x14ac:dyDescent="0.2">
      <c r="A607" s="61">
        <v>9.1999999999999993</v>
      </c>
      <c r="B607" s="47" t="s">
        <v>24</v>
      </c>
      <c r="C607" s="25">
        <f>+C606</f>
        <v>9300</v>
      </c>
      <c r="D607" s="51" t="s">
        <v>23</v>
      </c>
      <c r="E607" s="64"/>
      <c r="F607" s="25">
        <f t="shared" si="41"/>
        <v>0</v>
      </c>
      <c r="G607" s="28"/>
    </row>
    <row r="608" spans="1:7" x14ac:dyDescent="0.2">
      <c r="A608" s="61">
        <v>9.3000000000000007</v>
      </c>
      <c r="B608" s="47" t="s">
        <v>22</v>
      </c>
      <c r="C608" s="25">
        <f>+C607*0.0508*12</f>
        <v>5669.28</v>
      </c>
      <c r="D608" s="51" t="s">
        <v>21</v>
      </c>
      <c r="E608" s="64"/>
      <c r="F608" s="25">
        <f t="shared" si="41"/>
        <v>0</v>
      </c>
      <c r="G608" s="28"/>
    </row>
    <row r="609" spans="1:7" ht="15" x14ac:dyDescent="0.2">
      <c r="A609" s="45"/>
      <c r="B609" s="44"/>
      <c r="C609" s="23"/>
      <c r="D609" s="24"/>
      <c r="E609" s="64"/>
      <c r="F609" s="25">
        <f t="shared" si="41"/>
        <v>0</v>
      </c>
      <c r="G609" s="28"/>
    </row>
    <row r="610" spans="1:7" ht="29.25" x14ac:dyDescent="0.2">
      <c r="A610" s="54">
        <v>10</v>
      </c>
      <c r="B610" s="53" t="s">
        <v>281</v>
      </c>
      <c r="C610" s="25">
        <f>+C569</f>
        <v>16894</v>
      </c>
      <c r="D610" s="51" t="s">
        <v>20</v>
      </c>
      <c r="E610" s="64"/>
      <c r="F610" s="25">
        <f t="shared" si="41"/>
        <v>0</v>
      </c>
      <c r="G610" s="28"/>
    </row>
    <row r="611" spans="1:7" ht="15" x14ac:dyDescent="0.2">
      <c r="A611" s="102"/>
      <c r="B611" s="103" t="s">
        <v>209</v>
      </c>
      <c r="C611" s="104"/>
      <c r="D611" s="105"/>
      <c r="E611" s="106"/>
      <c r="F611" s="107">
        <f>SUM(F569:F610)</f>
        <v>0</v>
      </c>
      <c r="G611" s="28"/>
    </row>
    <row r="612" spans="1:7" x14ac:dyDescent="0.2">
      <c r="A612" s="56"/>
      <c r="B612" s="57"/>
      <c r="C612" s="25"/>
      <c r="D612" s="51"/>
      <c r="E612" s="25"/>
      <c r="F612" s="25"/>
      <c r="G612" s="28"/>
    </row>
    <row r="613" spans="1:7" ht="30" x14ac:dyDescent="0.2">
      <c r="A613" s="58" t="s">
        <v>61</v>
      </c>
      <c r="B613" s="22" t="s">
        <v>57</v>
      </c>
      <c r="C613" s="25"/>
      <c r="D613" s="51"/>
      <c r="E613" s="25"/>
      <c r="F613" s="25"/>
      <c r="G613" s="28"/>
    </row>
    <row r="614" spans="1:7" ht="15" x14ac:dyDescent="0.2">
      <c r="A614" s="56"/>
      <c r="B614" s="22"/>
      <c r="C614" s="25"/>
      <c r="D614" s="51"/>
      <c r="E614" s="25"/>
      <c r="F614" s="25"/>
      <c r="G614" s="28"/>
    </row>
    <row r="615" spans="1:7" ht="15" x14ac:dyDescent="0.2">
      <c r="A615" s="45">
        <v>1</v>
      </c>
      <c r="B615" s="44" t="s">
        <v>52</v>
      </c>
      <c r="C615" s="23">
        <f>+'[18]Mov. de Tierra'!D384</f>
        <v>15973</v>
      </c>
      <c r="D615" s="46" t="s">
        <v>20</v>
      </c>
      <c r="E615" s="25"/>
      <c r="F615" s="25">
        <f t="shared" ref="F615:F632" si="42">ROUND(C615*E615,2)</f>
        <v>0</v>
      </c>
      <c r="G615" s="28"/>
    </row>
    <row r="616" spans="1:7" ht="15" x14ac:dyDescent="0.2">
      <c r="A616" s="21"/>
      <c r="B616" s="47"/>
      <c r="C616" s="23"/>
      <c r="D616" s="24"/>
      <c r="E616" s="25"/>
      <c r="F616" s="25">
        <f t="shared" si="42"/>
        <v>0</v>
      </c>
      <c r="G616" s="28"/>
    </row>
    <row r="617" spans="1:7" ht="15" x14ac:dyDescent="0.2">
      <c r="A617" s="60">
        <v>2</v>
      </c>
      <c r="B617" s="44" t="s">
        <v>51</v>
      </c>
      <c r="C617" s="26"/>
      <c r="D617" s="51"/>
      <c r="E617" s="25"/>
      <c r="F617" s="25">
        <f t="shared" si="42"/>
        <v>0</v>
      </c>
      <c r="G617" s="28"/>
    </row>
    <row r="618" spans="1:7" x14ac:dyDescent="0.2">
      <c r="A618" s="61">
        <v>2.1</v>
      </c>
      <c r="B618" s="47" t="s">
        <v>50</v>
      </c>
      <c r="C618" s="25">
        <f>15973*2</f>
        <v>31946</v>
      </c>
      <c r="D618" s="51" t="s">
        <v>20</v>
      </c>
      <c r="E618" s="25"/>
      <c r="F618" s="25">
        <f t="shared" si="42"/>
        <v>0</v>
      </c>
      <c r="G618" s="28"/>
    </row>
    <row r="619" spans="1:7" ht="16.5" x14ac:dyDescent="0.2">
      <c r="A619" s="61">
        <v>2.2000000000000002</v>
      </c>
      <c r="B619" s="47" t="s">
        <v>49</v>
      </c>
      <c r="C619" s="25">
        <f>15973*0.65</f>
        <v>10382.450000000001</v>
      </c>
      <c r="D619" s="51" t="s">
        <v>282</v>
      </c>
      <c r="E619" s="25"/>
      <c r="F619" s="25">
        <f t="shared" si="42"/>
        <v>0</v>
      </c>
      <c r="G619" s="28"/>
    </row>
    <row r="620" spans="1:7" ht="28.5" x14ac:dyDescent="0.2">
      <c r="A620" s="61">
        <v>2.2999999999999998</v>
      </c>
      <c r="B620" s="47" t="s">
        <v>41</v>
      </c>
      <c r="C620" s="25">
        <f>+(C619*0.05)*1.3</f>
        <v>674.85925000000009</v>
      </c>
      <c r="D620" s="51" t="s">
        <v>40</v>
      </c>
      <c r="E620" s="25"/>
      <c r="F620" s="25">
        <f t="shared" si="42"/>
        <v>0</v>
      </c>
      <c r="G620" s="28"/>
    </row>
    <row r="621" spans="1:7" ht="15" x14ac:dyDescent="0.2">
      <c r="A621" s="21"/>
      <c r="B621" s="47"/>
      <c r="C621" s="23"/>
      <c r="D621" s="24"/>
      <c r="E621" s="25"/>
      <c r="F621" s="25">
        <f t="shared" si="42"/>
        <v>0</v>
      </c>
      <c r="G621" s="28"/>
    </row>
    <row r="622" spans="1:7" ht="15" x14ac:dyDescent="0.2">
      <c r="A622" s="43">
        <v>3</v>
      </c>
      <c r="B622" s="44" t="s">
        <v>48</v>
      </c>
      <c r="C622" s="23"/>
      <c r="D622" s="46"/>
      <c r="E622" s="25"/>
      <c r="F622" s="25">
        <f t="shared" si="42"/>
        <v>0</v>
      </c>
      <c r="G622" s="28"/>
    </row>
    <row r="623" spans="1:7" x14ac:dyDescent="0.2">
      <c r="A623" s="49">
        <v>3.1</v>
      </c>
      <c r="B623" s="50" t="s">
        <v>47</v>
      </c>
      <c r="C623" s="23">
        <f>+'[18]Mov. de Tierra'!G386</f>
        <v>12065.08</v>
      </c>
      <c r="D623" s="51" t="s">
        <v>40</v>
      </c>
      <c r="E623" s="25"/>
      <c r="F623" s="25">
        <f t="shared" si="42"/>
        <v>0</v>
      </c>
      <c r="G623" s="28"/>
    </row>
    <row r="624" spans="1:7" x14ac:dyDescent="0.2">
      <c r="A624" s="49">
        <v>3.2</v>
      </c>
      <c r="B624" s="62" t="s">
        <v>46</v>
      </c>
      <c r="C624" s="23">
        <f>+'[18]Mov. de Tierra'!J386</f>
        <v>1148.99</v>
      </c>
      <c r="D624" s="51" t="s">
        <v>40</v>
      </c>
      <c r="E624" s="25"/>
      <c r="F624" s="25">
        <f t="shared" si="42"/>
        <v>0</v>
      </c>
      <c r="G624" s="28"/>
    </row>
    <row r="625" spans="1:7" ht="28.5" x14ac:dyDescent="0.2">
      <c r="A625" s="49">
        <v>3.3</v>
      </c>
      <c r="B625" s="52" t="s">
        <v>45</v>
      </c>
      <c r="C625" s="23">
        <f>+C626*0.2*1.2</f>
        <v>2450.1624000000002</v>
      </c>
      <c r="D625" s="51" t="s">
        <v>44</v>
      </c>
      <c r="E625" s="25"/>
      <c r="F625" s="25">
        <f t="shared" si="42"/>
        <v>0</v>
      </c>
      <c r="G625" s="28"/>
    </row>
    <row r="626" spans="1:7" ht="28.5" x14ac:dyDescent="0.2">
      <c r="A626" s="49">
        <v>3.4</v>
      </c>
      <c r="B626" s="52" t="s">
        <v>43</v>
      </c>
      <c r="C626" s="23">
        <f>+'[18]Mov. de Tierra'!J388</f>
        <v>10209.01</v>
      </c>
      <c r="D626" s="46" t="s">
        <v>42</v>
      </c>
      <c r="E626" s="25"/>
      <c r="F626" s="25">
        <f t="shared" si="42"/>
        <v>0</v>
      </c>
      <c r="G626" s="28"/>
    </row>
    <row r="627" spans="1:7" ht="28.5" x14ac:dyDescent="0.2">
      <c r="A627" s="49">
        <v>3.5</v>
      </c>
      <c r="B627" s="52" t="s">
        <v>41</v>
      </c>
      <c r="C627" s="23">
        <f>+'[18]Mov. de Tierra'!J390+'L.P. Ac. Sanchez'!C625</f>
        <v>4677.4423999999999</v>
      </c>
      <c r="D627" s="51" t="s">
        <v>40</v>
      </c>
      <c r="E627" s="25"/>
      <c r="F627" s="25">
        <f t="shared" si="42"/>
        <v>0</v>
      </c>
      <c r="G627" s="28"/>
    </row>
    <row r="628" spans="1:7" x14ac:dyDescent="0.2">
      <c r="A628" s="63"/>
      <c r="B628" s="47"/>
      <c r="C628" s="23"/>
      <c r="D628" s="46"/>
      <c r="E628" s="25"/>
      <c r="F628" s="25">
        <f t="shared" si="42"/>
        <v>0</v>
      </c>
      <c r="G628" s="28"/>
    </row>
    <row r="629" spans="1:7" ht="15" x14ac:dyDescent="0.2">
      <c r="A629" s="45">
        <v>4</v>
      </c>
      <c r="B629" s="44" t="s">
        <v>39</v>
      </c>
      <c r="C629" s="23"/>
      <c r="D629" s="46"/>
      <c r="E629" s="25"/>
      <c r="F629" s="25">
        <f t="shared" si="42"/>
        <v>0</v>
      </c>
      <c r="G629" s="28"/>
    </row>
    <row r="630" spans="1:7" x14ac:dyDescent="0.2">
      <c r="A630" s="63">
        <v>4.0999999999999996</v>
      </c>
      <c r="B630" s="47" t="s">
        <v>56</v>
      </c>
      <c r="C630" s="23">
        <f>+'[18]Mov. de Tierra'!G398</f>
        <v>3180.64</v>
      </c>
      <c r="D630" s="46" t="s">
        <v>20</v>
      </c>
      <c r="E630" s="25"/>
      <c r="F630" s="25">
        <f t="shared" si="42"/>
        <v>0</v>
      </c>
      <c r="G630" s="28"/>
    </row>
    <row r="631" spans="1:7" x14ac:dyDescent="0.2">
      <c r="A631" s="63">
        <v>4.2</v>
      </c>
      <c r="B631" s="47" t="s">
        <v>37</v>
      </c>
      <c r="C631" s="23">
        <f>+'[18]Mov. de Tierra'!G397</f>
        <v>2903.94</v>
      </c>
      <c r="D631" s="46" t="s">
        <v>20</v>
      </c>
      <c r="E631" s="25"/>
      <c r="F631" s="25">
        <f t="shared" si="42"/>
        <v>0</v>
      </c>
      <c r="G631" s="28"/>
    </row>
    <row r="632" spans="1:7" x14ac:dyDescent="0.2">
      <c r="A632" s="63">
        <v>4.3</v>
      </c>
      <c r="B632" s="47" t="s">
        <v>36</v>
      </c>
      <c r="C632" s="23">
        <f>+'[18]Mov. de Tierra'!G396</f>
        <v>10238.76</v>
      </c>
      <c r="D632" s="46" t="s">
        <v>20</v>
      </c>
      <c r="E632" s="25"/>
      <c r="F632" s="25">
        <f t="shared" si="42"/>
        <v>0</v>
      </c>
      <c r="G632" s="28"/>
    </row>
    <row r="633" spans="1:7" x14ac:dyDescent="0.2">
      <c r="A633" s="63"/>
      <c r="B633" s="47"/>
      <c r="C633" s="23"/>
      <c r="D633" s="46"/>
      <c r="E633" s="25"/>
      <c r="F633" s="25"/>
      <c r="G633" s="28"/>
    </row>
    <row r="634" spans="1:7" ht="15" x14ac:dyDescent="0.2">
      <c r="A634" s="45">
        <v>5</v>
      </c>
      <c r="B634" s="44" t="s">
        <v>35</v>
      </c>
      <c r="C634" s="23"/>
      <c r="D634" s="46"/>
      <c r="E634" s="25"/>
      <c r="F634" s="25">
        <f t="shared" ref="F634:F653" si="43">ROUND(C634*E634,2)</f>
        <v>0</v>
      </c>
      <c r="G634" s="28"/>
    </row>
    <row r="635" spans="1:7" x14ac:dyDescent="0.2">
      <c r="A635" s="63">
        <v>5.0999999999999996</v>
      </c>
      <c r="B635" s="47" t="s">
        <v>55</v>
      </c>
      <c r="C635" s="23">
        <f>+'[18]Mov. de Tierra'!D372</f>
        <v>3088</v>
      </c>
      <c r="D635" s="46" t="s">
        <v>20</v>
      </c>
      <c r="E635" s="25"/>
      <c r="F635" s="25">
        <f t="shared" si="43"/>
        <v>0</v>
      </c>
      <c r="G635" s="28"/>
    </row>
    <row r="636" spans="1:7" x14ac:dyDescent="0.2">
      <c r="A636" s="63">
        <v>5.2</v>
      </c>
      <c r="B636" s="47" t="s">
        <v>32</v>
      </c>
      <c r="C636" s="23">
        <f>+'[18]Mov. de Tierra'!D371</f>
        <v>2847</v>
      </c>
      <c r="D636" s="46" t="s">
        <v>20</v>
      </c>
      <c r="E636" s="25"/>
      <c r="F636" s="25">
        <f t="shared" si="43"/>
        <v>0</v>
      </c>
      <c r="G636" s="28"/>
    </row>
    <row r="637" spans="1:7" x14ac:dyDescent="0.2">
      <c r="A637" s="63">
        <v>5.3</v>
      </c>
      <c r="B637" s="47" t="s">
        <v>31</v>
      </c>
      <c r="C637" s="23">
        <f>+'[18]Mov. de Tierra'!D370</f>
        <v>10038</v>
      </c>
      <c r="D637" s="46" t="s">
        <v>20</v>
      </c>
      <c r="E637" s="25"/>
      <c r="F637" s="25">
        <f t="shared" si="43"/>
        <v>0</v>
      </c>
      <c r="G637" s="28"/>
    </row>
    <row r="638" spans="1:7" ht="15" x14ac:dyDescent="0.2">
      <c r="A638" s="21"/>
      <c r="B638" s="47"/>
      <c r="C638" s="23"/>
      <c r="D638" s="24"/>
      <c r="E638" s="25"/>
      <c r="F638" s="25">
        <f t="shared" si="43"/>
        <v>0</v>
      </c>
      <c r="G638" s="28"/>
    </row>
    <row r="639" spans="1:7" ht="15" x14ac:dyDescent="0.2">
      <c r="A639" s="43">
        <v>6</v>
      </c>
      <c r="B639" s="44" t="s">
        <v>34</v>
      </c>
      <c r="C639" s="23"/>
      <c r="D639" s="24"/>
      <c r="E639" s="25"/>
      <c r="F639" s="25">
        <f t="shared" si="43"/>
        <v>0</v>
      </c>
      <c r="G639" s="28"/>
    </row>
    <row r="640" spans="1:7" x14ac:dyDescent="0.2">
      <c r="A640" s="63">
        <v>6.1</v>
      </c>
      <c r="B640" s="47" t="s">
        <v>55</v>
      </c>
      <c r="C640" s="23">
        <f>+C635</f>
        <v>3088</v>
      </c>
      <c r="D640" s="46" t="s">
        <v>20</v>
      </c>
      <c r="E640" s="25"/>
      <c r="F640" s="25">
        <f t="shared" si="43"/>
        <v>0</v>
      </c>
      <c r="G640" s="28"/>
    </row>
    <row r="641" spans="1:7" x14ac:dyDescent="0.2">
      <c r="A641" s="63">
        <v>6.2</v>
      </c>
      <c r="B641" s="47" t="s">
        <v>32</v>
      </c>
      <c r="C641" s="23">
        <f>+C636</f>
        <v>2847</v>
      </c>
      <c r="D641" s="46" t="s">
        <v>20</v>
      </c>
      <c r="E641" s="25"/>
      <c r="F641" s="25">
        <f t="shared" si="43"/>
        <v>0</v>
      </c>
      <c r="G641" s="28"/>
    </row>
    <row r="642" spans="1:7" x14ac:dyDescent="0.2">
      <c r="A642" s="49">
        <v>6.3</v>
      </c>
      <c r="B642" s="47" t="s">
        <v>31</v>
      </c>
      <c r="C642" s="23">
        <f>+C637</f>
        <v>10038</v>
      </c>
      <c r="D642" s="46" t="s">
        <v>20</v>
      </c>
      <c r="E642" s="25"/>
      <c r="F642" s="25">
        <f t="shared" si="43"/>
        <v>0</v>
      </c>
      <c r="G642" s="28"/>
    </row>
    <row r="643" spans="1:7" ht="15" x14ac:dyDescent="0.2">
      <c r="A643" s="43"/>
      <c r="B643" s="47"/>
      <c r="C643" s="23"/>
      <c r="D643" s="24"/>
      <c r="E643" s="25"/>
      <c r="F643" s="25">
        <f t="shared" si="43"/>
        <v>0</v>
      </c>
      <c r="G643" s="28"/>
    </row>
    <row r="644" spans="1:7" ht="30" x14ac:dyDescent="0.2">
      <c r="A644" s="45">
        <v>7</v>
      </c>
      <c r="B644" s="44" t="s">
        <v>30</v>
      </c>
      <c r="C644" s="23">
        <v>0.15</v>
      </c>
      <c r="D644" s="24" t="s">
        <v>29</v>
      </c>
      <c r="E644" s="25"/>
      <c r="F644" s="25">
        <f t="shared" si="43"/>
        <v>0</v>
      </c>
      <c r="G644" s="28"/>
    </row>
    <row r="645" spans="1:7" ht="15" x14ac:dyDescent="0.2">
      <c r="A645" s="289"/>
      <c r="B645" s="290"/>
      <c r="C645" s="287"/>
      <c r="D645" s="288"/>
      <c r="E645" s="284"/>
      <c r="F645" s="284">
        <f t="shared" si="43"/>
        <v>0</v>
      </c>
      <c r="G645" s="28"/>
    </row>
    <row r="646" spans="1:7" ht="72" x14ac:dyDescent="0.2">
      <c r="A646" s="45">
        <v>8</v>
      </c>
      <c r="B646" s="55" t="s">
        <v>280</v>
      </c>
      <c r="C646" s="23">
        <f>+C615</f>
        <v>15973</v>
      </c>
      <c r="D646" s="24" t="s">
        <v>20</v>
      </c>
      <c r="E646" s="25"/>
      <c r="F646" s="25">
        <f t="shared" si="43"/>
        <v>0</v>
      </c>
      <c r="G646" s="28"/>
    </row>
    <row r="647" spans="1:7" ht="15" x14ac:dyDescent="0.2">
      <c r="A647" s="45"/>
      <c r="B647" s="44"/>
      <c r="C647" s="23"/>
      <c r="D647" s="24"/>
      <c r="E647" s="25"/>
      <c r="F647" s="25">
        <f t="shared" si="43"/>
        <v>0</v>
      </c>
      <c r="G647" s="28"/>
    </row>
    <row r="648" spans="1:7" ht="15" x14ac:dyDescent="0.2">
      <c r="A648" s="65">
        <v>9</v>
      </c>
      <c r="B648" s="44" t="s">
        <v>26</v>
      </c>
      <c r="C648" s="25"/>
      <c r="D648" s="66"/>
      <c r="E648" s="25"/>
      <c r="F648" s="25">
        <f t="shared" si="43"/>
        <v>0</v>
      </c>
      <c r="G648" s="28"/>
    </row>
    <row r="649" spans="1:7" x14ac:dyDescent="0.2">
      <c r="A649" s="61">
        <v>9.1</v>
      </c>
      <c r="B649" s="47" t="s">
        <v>25</v>
      </c>
      <c r="C649" s="25">
        <f>+C619</f>
        <v>10382.450000000001</v>
      </c>
      <c r="D649" s="51" t="s">
        <v>23</v>
      </c>
      <c r="E649" s="64"/>
      <c r="F649" s="25">
        <f t="shared" si="43"/>
        <v>0</v>
      </c>
      <c r="G649" s="28"/>
    </row>
    <row r="650" spans="1:7" ht="28.5" x14ac:dyDescent="0.2">
      <c r="A650" s="61">
        <v>9.1999999999999993</v>
      </c>
      <c r="B650" s="47" t="s">
        <v>24</v>
      </c>
      <c r="C650" s="25">
        <f>+C649</f>
        <v>10382.450000000001</v>
      </c>
      <c r="D650" s="51" t="s">
        <v>23</v>
      </c>
      <c r="E650" s="64"/>
      <c r="F650" s="25">
        <f t="shared" si="43"/>
        <v>0</v>
      </c>
      <c r="G650" s="28"/>
    </row>
    <row r="651" spans="1:7" x14ac:dyDescent="0.2">
      <c r="A651" s="61">
        <v>9.3000000000000007</v>
      </c>
      <c r="B651" s="47" t="s">
        <v>22</v>
      </c>
      <c r="C651" s="25">
        <f>+C650*0.0508*12</f>
        <v>6329.1415199999992</v>
      </c>
      <c r="D651" s="51" t="s">
        <v>21</v>
      </c>
      <c r="E651" s="64"/>
      <c r="F651" s="25">
        <f t="shared" si="43"/>
        <v>0</v>
      </c>
      <c r="G651" s="28"/>
    </row>
    <row r="652" spans="1:7" ht="15" x14ac:dyDescent="0.2">
      <c r="A652" s="45"/>
      <c r="B652" s="44"/>
      <c r="C652" s="23"/>
      <c r="D652" s="24"/>
      <c r="E652" s="64"/>
      <c r="F652" s="25">
        <f t="shared" si="43"/>
        <v>0</v>
      </c>
      <c r="G652" s="28"/>
    </row>
    <row r="653" spans="1:7" ht="29.25" x14ac:dyDescent="0.2">
      <c r="A653" s="54">
        <v>10</v>
      </c>
      <c r="B653" s="53" t="s">
        <v>281</v>
      </c>
      <c r="C653" s="25">
        <f>+C615</f>
        <v>15973</v>
      </c>
      <c r="D653" s="51" t="s">
        <v>20</v>
      </c>
      <c r="E653" s="64"/>
      <c r="F653" s="25">
        <f t="shared" si="43"/>
        <v>0</v>
      </c>
      <c r="G653" s="28"/>
    </row>
    <row r="654" spans="1:7" ht="15" x14ac:dyDescent="0.2">
      <c r="A654" s="102"/>
      <c r="B654" s="103" t="s">
        <v>59</v>
      </c>
      <c r="C654" s="104"/>
      <c r="D654" s="105"/>
      <c r="E654" s="106"/>
      <c r="F654" s="107">
        <f>SUM(F615:F653)</f>
        <v>0</v>
      </c>
      <c r="G654" s="28"/>
    </row>
    <row r="655" spans="1:7" x14ac:dyDescent="0.2">
      <c r="A655" s="56"/>
      <c r="B655" s="57"/>
      <c r="C655" s="25"/>
      <c r="D655" s="51"/>
      <c r="E655" s="25"/>
      <c r="F655" s="25"/>
      <c r="G655" s="28"/>
    </row>
    <row r="656" spans="1:7" ht="30" x14ac:dyDescent="0.2">
      <c r="A656" s="58" t="s">
        <v>58</v>
      </c>
      <c r="B656" s="22" t="s">
        <v>53</v>
      </c>
      <c r="C656" s="25"/>
      <c r="D656" s="51"/>
      <c r="E656" s="25"/>
      <c r="F656" s="25"/>
      <c r="G656" s="28"/>
    </row>
    <row r="657" spans="1:7" ht="15" x14ac:dyDescent="0.2">
      <c r="A657" s="56"/>
      <c r="B657" s="22"/>
      <c r="C657" s="25"/>
      <c r="D657" s="51"/>
      <c r="E657" s="25"/>
      <c r="F657" s="25"/>
      <c r="G657" s="28"/>
    </row>
    <row r="658" spans="1:7" ht="15" x14ac:dyDescent="0.2">
      <c r="A658" s="45">
        <v>1</v>
      </c>
      <c r="B658" s="44" t="s">
        <v>52</v>
      </c>
      <c r="C658" s="23">
        <f>+'[18]Mov. de Tierra'!D453</f>
        <v>12004</v>
      </c>
      <c r="D658" s="46" t="s">
        <v>20</v>
      </c>
      <c r="E658" s="25"/>
      <c r="F658" s="25">
        <f t="shared" ref="F658:F675" si="44">ROUND(C658*E658,2)</f>
        <v>0</v>
      </c>
      <c r="G658" s="28"/>
    </row>
    <row r="659" spans="1:7" ht="15" x14ac:dyDescent="0.2">
      <c r="A659" s="21"/>
      <c r="B659" s="47"/>
      <c r="C659" s="23"/>
      <c r="D659" s="24"/>
      <c r="E659" s="25"/>
      <c r="F659" s="25">
        <f t="shared" si="44"/>
        <v>0</v>
      </c>
      <c r="G659" s="28"/>
    </row>
    <row r="660" spans="1:7" ht="15" x14ac:dyDescent="0.2">
      <c r="A660" s="43">
        <v>2</v>
      </c>
      <c r="B660" s="44" t="s">
        <v>51</v>
      </c>
      <c r="C660" s="26"/>
      <c r="D660" s="46"/>
      <c r="E660" s="25"/>
      <c r="F660" s="25">
        <f t="shared" si="44"/>
        <v>0</v>
      </c>
      <c r="G660" s="28"/>
    </row>
    <row r="661" spans="1:7" x14ac:dyDescent="0.2">
      <c r="A661" s="61">
        <v>2.1</v>
      </c>
      <c r="B661" s="47" t="s">
        <v>50</v>
      </c>
      <c r="C661" s="25">
        <f>6043*2</f>
        <v>12086</v>
      </c>
      <c r="D661" s="51" t="s">
        <v>20</v>
      </c>
      <c r="E661" s="25"/>
      <c r="F661" s="25">
        <f t="shared" si="44"/>
        <v>0</v>
      </c>
      <c r="G661" s="28"/>
    </row>
    <row r="662" spans="1:7" ht="16.5" x14ac:dyDescent="0.2">
      <c r="A662" s="61">
        <v>2.2000000000000002</v>
      </c>
      <c r="B662" s="47" t="s">
        <v>49</v>
      </c>
      <c r="C662" s="25">
        <f>6043*0.8</f>
        <v>4834.4000000000005</v>
      </c>
      <c r="D662" s="51" t="s">
        <v>282</v>
      </c>
      <c r="E662" s="25"/>
      <c r="F662" s="25">
        <f t="shared" si="44"/>
        <v>0</v>
      </c>
      <c r="G662" s="28"/>
    </row>
    <row r="663" spans="1:7" ht="28.5" x14ac:dyDescent="0.2">
      <c r="A663" s="61">
        <v>2.2999999999999998</v>
      </c>
      <c r="B663" s="47" t="s">
        <v>41</v>
      </c>
      <c r="C663" s="25">
        <f>+(C662*0.05)*1.3</f>
        <v>314.23600000000005</v>
      </c>
      <c r="D663" s="51" t="s">
        <v>40</v>
      </c>
      <c r="E663" s="25"/>
      <c r="F663" s="25">
        <f t="shared" si="44"/>
        <v>0</v>
      </c>
      <c r="G663" s="28"/>
    </row>
    <row r="664" spans="1:7" ht="15" x14ac:dyDescent="0.2">
      <c r="A664" s="21"/>
      <c r="B664" s="47"/>
      <c r="C664" s="23"/>
      <c r="D664" s="24"/>
      <c r="E664" s="25"/>
      <c r="F664" s="25">
        <f t="shared" si="44"/>
        <v>0</v>
      </c>
      <c r="G664" s="28"/>
    </row>
    <row r="665" spans="1:7" ht="15" x14ac:dyDescent="0.2">
      <c r="A665" s="43">
        <v>3</v>
      </c>
      <c r="B665" s="44" t="s">
        <v>48</v>
      </c>
      <c r="C665" s="23"/>
      <c r="D665" s="46"/>
      <c r="E665" s="25"/>
      <c r="F665" s="25">
        <f t="shared" si="44"/>
        <v>0</v>
      </c>
      <c r="G665" s="28"/>
    </row>
    <row r="666" spans="1:7" x14ac:dyDescent="0.2">
      <c r="A666" s="49">
        <v>3.1</v>
      </c>
      <c r="B666" s="50" t="s">
        <v>47</v>
      </c>
      <c r="C666" s="23">
        <f>+'[18]Mov. de Tierra'!G455</f>
        <v>9084.49</v>
      </c>
      <c r="D666" s="51" t="s">
        <v>40</v>
      </c>
      <c r="E666" s="25"/>
      <c r="F666" s="25">
        <f t="shared" si="44"/>
        <v>0</v>
      </c>
      <c r="G666" s="28"/>
    </row>
    <row r="667" spans="1:7" x14ac:dyDescent="0.2">
      <c r="A667" s="49">
        <v>3.2</v>
      </c>
      <c r="B667" s="62" t="s">
        <v>46</v>
      </c>
      <c r="C667" s="23">
        <f>+'[18]Mov. de Tierra'!J455</f>
        <v>847.45</v>
      </c>
      <c r="D667" s="51" t="s">
        <v>40</v>
      </c>
      <c r="E667" s="25"/>
      <c r="F667" s="25">
        <f t="shared" si="44"/>
        <v>0</v>
      </c>
      <c r="G667" s="28"/>
    </row>
    <row r="668" spans="1:7" ht="28.5" x14ac:dyDescent="0.2">
      <c r="A668" s="49">
        <v>3.3</v>
      </c>
      <c r="B668" s="52" t="s">
        <v>45</v>
      </c>
      <c r="C668" s="23">
        <f>+C669*0.2*1.2</f>
        <v>1850.2224000000001</v>
      </c>
      <c r="D668" s="51" t="s">
        <v>44</v>
      </c>
      <c r="E668" s="25"/>
      <c r="F668" s="25">
        <f t="shared" si="44"/>
        <v>0</v>
      </c>
      <c r="G668" s="28"/>
    </row>
    <row r="669" spans="1:7" ht="28.5" x14ac:dyDescent="0.2">
      <c r="A669" s="49">
        <v>3.4</v>
      </c>
      <c r="B669" s="52" t="s">
        <v>43</v>
      </c>
      <c r="C669" s="23">
        <f>+'[18]Mov. de Tierra'!J457</f>
        <v>7709.26</v>
      </c>
      <c r="D669" s="46" t="s">
        <v>42</v>
      </c>
      <c r="E669" s="25"/>
      <c r="F669" s="25">
        <f t="shared" si="44"/>
        <v>0</v>
      </c>
      <c r="G669" s="28"/>
    </row>
    <row r="670" spans="1:7" ht="28.5" x14ac:dyDescent="0.2">
      <c r="A670" s="49">
        <v>3.5</v>
      </c>
      <c r="B670" s="52" t="s">
        <v>41</v>
      </c>
      <c r="C670" s="100">
        <f>+'[18]Mov. de Tierra'!J459+'L.P. Ac. Sanchez'!C668</f>
        <v>3500.5024000000003</v>
      </c>
      <c r="D670" s="51" t="s">
        <v>40</v>
      </c>
      <c r="E670" s="25"/>
      <c r="F670" s="25">
        <f t="shared" si="44"/>
        <v>0</v>
      </c>
      <c r="G670" s="28"/>
    </row>
    <row r="671" spans="1:7" x14ac:dyDescent="0.2">
      <c r="A671" s="63"/>
      <c r="B671" s="47"/>
      <c r="C671" s="23"/>
      <c r="D671" s="46"/>
      <c r="E671" s="25"/>
      <c r="F671" s="25">
        <f t="shared" si="44"/>
        <v>0</v>
      </c>
      <c r="G671" s="28"/>
    </row>
    <row r="672" spans="1:7" ht="15" x14ac:dyDescent="0.2">
      <c r="A672" s="45">
        <v>4</v>
      </c>
      <c r="B672" s="44" t="s">
        <v>39</v>
      </c>
      <c r="C672" s="23"/>
      <c r="D672" s="46"/>
      <c r="E672" s="25"/>
      <c r="F672" s="25">
        <f t="shared" si="44"/>
        <v>0</v>
      </c>
      <c r="G672" s="28"/>
    </row>
    <row r="673" spans="1:7" x14ac:dyDescent="0.2">
      <c r="A673" s="63">
        <v>4.0999999999999996</v>
      </c>
      <c r="B673" s="47" t="s">
        <v>38</v>
      </c>
      <c r="C673" s="23">
        <f>+'[18]Mov. de Tierra'!G468</f>
        <v>738.51</v>
      </c>
      <c r="D673" s="46" t="s">
        <v>20</v>
      </c>
      <c r="E673" s="25"/>
      <c r="F673" s="25">
        <f t="shared" si="44"/>
        <v>0</v>
      </c>
      <c r="G673" s="28"/>
    </row>
    <row r="674" spans="1:7" x14ac:dyDescent="0.2">
      <c r="A674" s="63">
        <v>4.2</v>
      </c>
      <c r="B674" s="47" t="s">
        <v>37</v>
      </c>
      <c r="C674" s="23">
        <f>+'[18]Mov. de Tierra'!G466</f>
        <v>5363.16</v>
      </c>
      <c r="D674" s="46" t="s">
        <v>20</v>
      </c>
      <c r="E674" s="25"/>
      <c r="F674" s="25">
        <f t="shared" si="44"/>
        <v>0</v>
      </c>
      <c r="G674" s="28"/>
    </row>
    <row r="675" spans="1:7" x14ac:dyDescent="0.2">
      <c r="A675" s="63">
        <v>4.3</v>
      </c>
      <c r="B675" s="47" t="s">
        <v>36</v>
      </c>
      <c r="C675" s="23">
        <f>+'[18]Mov. de Tierra'!G465</f>
        <v>6149.58</v>
      </c>
      <c r="D675" s="46" t="s">
        <v>20</v>
      </c>
      <c r="E675" s="25"/>
      <c r="F675" s="25">
        <f t="shared" si="44"/>
        <v>0</v>
      </c>
      <c r="G675" s="28"/>
    </row>
    <row r="676" spans="1:7" x14ac:dyDescent="0.2">
      <c r="A676" s="63"/>
      <c r="B676" s="47"/>
      <c r="C676" s="23"/>
      <c r="D676" s="46"/>
      <c r="E676" s="25"/>
      <c r="F676" s="25"/>
      <c r="G676" s="28"/>
    </row>
    <row r="677" spans="1:7" ht="15" x14ac:dyDescent="0.2">
      <c r="A677" s="45">
        <v>5</v>
      </c>
      <c r="B677" s="44" t="s">
        <v>35</v>
      </c>
      <c r="C677" s="23"/>
      <c r="D677" s="46"/>
      <c r="E677" s="25"/>
      <c r="F677" s="25">
        <f t="shared" ref="F677:F687" si="45">ROUND(C677*E677,2)</f>
        <v>0</v>
      </c>
      <c r="G677" s="28"/>
    </row>
    <row r="678" spans="1:7" x14ac:dyDescent="0.2">
      <c r="A678" s="63">
        <v>5.0999999999999996</v>
      </c>
      <c r="B678" s="47" t="s">
        <v>33</v>
      </c>
      <c r="C678" s="23">
        <f>+'[18]Mov. de Tierra'!D442</f>
        <v>717</v>
      </c>
      <c r="D678" s="46" t="s">
        <v>20</v>
      </c>
      <c r="E678" s="25"/>
      <c r="F678" s="25">
        <f t="shared" si="45"/>
        <v>0</v>
      </c>
      <c r="G678" s="28"/>
    </row>
    <row r="679" spans="1:7" x14ac:dyDescent="0.2">
      <c r="A679" s="63">
        <v>5.2</v>
      </c>
      <c r="B679" s="47" t="s">
        <v>32</v>
      </c>
      <c r="C679" s="23">
        <f>+'[18]Mov. de Tierra'!D440</f>
        <v>5258</v>
      </c>
      <c r="D679" s="46" t="s">
        <v>20</v>
      </c>
      <c r="E679" s="25"/>
      <c r="F679" s="25">
        <f t="shared" si="45"/>
        <v>0</v>
      </c>
      <c r="G679" s="28"/>
    </row>
    <row r="680" spans="1:7" x14ac:dyDescent="0.2">
      <c r="A680" s="63">
        <v>5.3</v>
      </c>
      <c r="B680" s="47" t="s">
        <v>31</v>
      </c>
      <c r="C680" s="23">
        <f>+'[18]Mov. de Tierra'!D439</f>
        <v>6029</v>
      </c>
      <c r="D680" s="46" t="s">
        <v>20</v>
      </c>
      <c r="E680" s="25"/>
      <c r="F680" s="25">
        <f t="shared" si="45"/>
        <v>0</v>
      </c>
      <c r="G680" s="28"/>
    </row>
    <row r="681" spans="1:7" ht="15" x14ac:dyDescent="0.2">
      <c r="A681" s="21"/>
      <c r="B681" s="47"/>
      <c r="C681" s="23"/>
      <c r="D681" s="24"/>
      <c r="E681" s="25"/>
      <c r="F681" s="25">
        <f t="shared" si="45"/>
        <v>0</v>
      </c>
      <c r="G681" s="28"/>
    </row>
    <row r="682" spans="1:7" ht="15" x14ac:dyDescent="0.2">
      <c r="A682" s="43">
        <v>6</v>
      </c>
      <c r="B682" s="44" t="s">
        <v>34</v>
      </c>
      <c r="C682" s="23"/>
      <c r="D682" s="24"/>
      <c r="E682" s="25"/>
      <c r="F682" s="25">
        <f t="shared" si="45"/>
        <v>0</v>
      </c>
      <c r="G682" s="28"/>
    </row>
    <row r="683" spans="1:7" x14ac:dyDescent="0.2">
      <c r="A683" s="63">
        <v>6.1</v>
      </c>
      <c r="B683" s="47" t="s">
        <v>33</v>
      </c>
      <c r="C683" s="23">
        <f>+C678</f>
        <v>717</v>
      </c>
      <c r="D683" s="46" t="s">
        <v>20</v>
      </c>
      <c r="E683" s="25"/>
      <c r="F683" s="25">
        <f t="shared" si="45"/>
        <v>0</v>
      </c>
      <c r="G683" s="28"/>
    </row>
    <row r="684" spans="1:7" x14ac:dyDescent="0.2">
      <c r="A684" s="63">
        <v>6.2</v>
      </c>
      <c r="B684" s="47" t="s">
        <v>32</v>
      </c>
      <c r="C684" s="23">
        <f>+C679</f>
        <v>5258</v>
      </c>
      <c r="D684" s="46" t="s">
        <v>20</v>
      </c>
      <c r="E684" s="25"/>
      <c r="F684" s="25">
        <f t="shared" si="45"/>
        <v>0</v>
      </c>
      <c r="G684" s="28"/>
    </row>
    <row r="685" spans="1:7" x14ac:dyDescent="0.2">
      <c r="A685" s="49">
        <v>6.3</v>
      </c>
      <c r="B685" s="47" t="s">
        <v>31</v>
      </c>
      <c r="C685" s="23">
        <f>+C680</f>
        <v>6029</v>
      </c>
      <c r="D685" s="46" t="s">
        <v>20</v>
      </c>
      <c r="E685" s="25"/>
      <c r="F685" s="25">
        <f t="shared" si="45"/>
        <v>0</v>
      </c>
      <c r="G685" s="28"/>
    </row>
    <row r="686" spans="1:7" ht="15" x14ac:dyDescent="0.2">
      <c r="A686" s="43"/>
      <c r="B686" s="47"/>
      <c r="C686" s="23"/>
      <c r="D686" s="24"/>
      <c r="E686" s="25"/>
      <c r="F686" s="25">
        <f t="shared" si="45"/>
        <v>0</v>
      </c>
      <c r="G686" s="28"/>
    </row>
    <row r="687" spans="1:7" ht="30" x14ac:dyDescent="0.2">
      <c r="A687" s="45">
        <v>7</v>
      </c>
      <c r="B687" s="44" t="s">
        <v>30</v>
      </c>
      <c r="C687" s="23">
        <v>0.15</v>
      </c>
      <c r="D687" s="24" t="s">
        <v>29</v>
      </c>
      <c r="E687" s="25"/>
      <c r="F687" s="25">
        <f t="shared" si="45"/>
        <v>0</v>
      </c>
      <c r="G687" s="28"/>
    </row>
    <row r="688" spans="1:7" ht="15" x14ac:dyDescent="0.2">
      <c r="A688" s="45"/>
      <c r="B688" s="44"/>
      <c r="C688" s="23"/>
      <c r="D688" s="24"/>
      <c r="E688" s="25"/>
      <c r="F688" s="25"/>
      <c r="G688" s="28"/>
    </row>
    <row r="689" spans="1:7" ht="30" x14ac:dyDescent="0.2">
      <c r="A689" s="45">
        <v>8</v>
      </c>
      <c r="B689" s="108" t="s">
        <v>28</v>
      </c>
      <c r="C689" s="23"/>
      <c r="D689" s="24"/>
      <c r="E689" s="25"/>
      <c r="F689" s="25">
        <f>ROUND(C689*E689,2)</f>
        <v>0</v>
      </c>
      <c r="G689" s="28"/>
    </row>
    <row r="690" spans="1:7" ht="15" x14ac:dyDescent="0.2">
      <c r="A690" s="45">
        <v>8.1</v>
      </c>
      <c r="B690" s="47" t="s">
        <v>27</v>
      </c>
      <c r="C690" s="23">
        <v>3433</v>
      </c>
      <c r="D690" s="46" t="s">
        <v>17</v>
      </c>
      <c r="E690" s="25"/>
      <c r="F690" s="25">
        <f>ROUND(C690*E690,2)</f>
        <v>0</v>
      </c>
      <c r="G690" s="28"/>
    </row>
    <row r="691" spans="1:7" x14ac:dyDescent="0.2">
      <c r="A691" s="300"/>
      <c r="B691" s="286"/>
      <c r="C691" s="287"/>
      <c r="D691" s="291"/>
      <c r="E691" s="284"/>
      <c r="F691" s="284"/>
      <c r="G691" s="28"/>
    </row>
    <row r="692" spans="1:7" ht="72" x14ac:dyDescent="0.2">
      <c r="A692" s="45">
        <v>9</v>
      </c>
      <c r="B692" s="55" t="s">
        <v>280</v>
      </c>
      <c r="C692" s="23">
        <f>+C658</f>
        <v>12004</v>
      </c>
      <c r="D692" s="24" t="s">
        <v>20</v>
      </c>
      <c r="E692" s="25"/>
      <c r="F692" s="25">
        <f t="shared" ref="F692:F699" si="46">ROUND(C692*E692,2)</f>
        <v>0</v>
      </c>
      <c r="G692" s="28"/>
    </row>
    <row r="693" spans="1:7" ht="15" x14ac:dyDescent="0.2">
      <c r="A693" s="45"/>
      <c r="B693" s="44"/>
      <c r="C693" s="23"/>
      <c r="D693" s="24"/>
      <c r="E693" s="25"/>
      <c r="F693" s="25">
        <f t="shared" si="46"/>
        <v>0</v>
      </c>
      <c r="G693" s="28"/>
    </row>
    <row r="694" spans="1:7" ht="15" x14ac:dyDescent="0.2">
      <c r="A694" s="65">
        <v>10</v>
      </c>
      <c r="B694" s="44" t="s">
        <v>26</v>
      </c>
      <c r="C694" s="25"/>
      <c r="D694" s="66"/>
      <c r="E694" s="25"/>
      <c r="F694" s="25">
        <f t="shared" si="46"/>
        <v>0</v>
      </c>
      <c r="G694" s="28"/>
    </row>
    <row r="695" spans="1:7" x14ac:dyDescent="0.2">
      <c r="A695" s="61">
        <v>10.1</v>
      </c>
      <c r="B695" s="47" t="s">
        <v>25</v>
      </c>
      <c r="C695" s="25">
        <f>+C662</f>
        <v>4834.4000000000005</v>
      </c>
      <c r="D695" s="51" t="s">
        <v>23</v>
      </c>
      <c r="E695" s="64"/>
      <c r="F695" s="25">
        <f t="shared" si="46"/>
        <v>0</v>
      </c>
      <c r="G695" s="28"/>
    </row>
    <row r="696" spans="1:7" ht="28.5" x14ac:dyDescent="0.2">
      <c r="A696" s="61">
        <v>10.199999999999999</v>
      </c>
      <c r="B696" s="47" t="s">
        <v>24</v>
      </c>
      <c r="C696" s="25">
        <f>+C695</f>
        <v>4834.4000000000005</v>
      </c>
      <c r="D696" s="51" t="s">
        <v>23</v>
      </c>
      <c r="E696" s="64"/>
      <c r="F696" s="25">
        <f t="shared" si="46"/>
        <v>0</v>
      </c>
      <c r="G696" s="28"/>
    </row>
    <row r="697" spans="1:7" x14ac:dyDescent="0.2">
      <c r="A697" s="61">
        <v>10.3</v>
      </c>
      <c r="B697" s="47" t="s">
        <v>22</v>
      </c>
      <c r="C697" s="25">
        <f>+C696*0.0508*12</f>
        <v>2947.05024</v>
      </c>
      <c r="D697" s="51" t="s">
        <v>21</v>
      </c>
      <c r="E697" s="64"/>
      <c r="F697" s="25">
        <f t="shared" si="46"/>
        <v>0</v>
      </c>
      <c r="G697" s="28"/>
    </row>
    <row r="698" spans="1:7" ht="15" x14ac:dyDescent="0.2">
      <c r="A698" s="65"/>
      <c r="B698" s="44"/>
      <c r="C698" s="25"/>
      <c r="D698" s="66"/>
      <c r="E698" s="64"/>
      <c r="F698" s="25">
        <f t="shared" si="46"/>
        <v>0</v>
      </c>
      <c r="G698" s="28"/>
    </row>
    <row r="699" spans="1:7" ht="29.25" x14ac:dyDescent="0.2">
      <c r="A699" s="109">
        <v>11</v>
      </c>
      <c r="B699" s="53" t="s">
        <v>286</v>
      </c>
      <c r="C699" s="25">
        <f>+C658</f>
        <v>12004</v>
      </c>
      <c r="D699" s="51" t="s">
        <v>20</v>
      </c>
      <c r="E699" s="64"/>
      <c r="F699" s="25">
        <f t="shared" si="46"/>
        <v>0</v>
      </c>
      <c r="G699" s="28"/>
    </row>
    <row r="700" spans="1:7" ht="15" x14ac:dyDescent="0.2">
      <c r="A700" s="102"/>
      <c r="B700" s="103" t="s">
        <v>54</v>
      </c>
      <c r="C700" s="104"/>
      <c r="D700" s="105"/>
      <c r="E700" s="106"/>
      <c r="F700" s="107">
        <f>SUM(F658:F699)</f>
        <v>0</v>
      </c>
      <c r="G700" s="28"/>
    </row>
    <row r="701" spans="1:7" ht="15" x14ac:dyDescent="0.2">
      <c r="A701" s="21"/>
      <c r="B701" s="110"/>
      <c r="C701" s="23"/>
      <c r="D701" s="24"/>
      <c r="E701" s="46"/>
      <c r="F701" s="111"/>
      <c r="G701" s="28"/>
    </row>
    <row r="702" spans="1:7" ht="15" x14ac:dyDescent="0.2">
      <c r="A702" s="112" t="s">
        <v>19</v>
      </c>
      <c r="B702" s="113" t="s">
        <v>18</v>
      </c>
      <c r="C702" s="114"/>
      <c r="D702" s="115"/>
      <c r="E702" s="116"/>
      <c r="F702" s="117"/>
      <c r="G702" s="28"/>
    </row>
    <row r="703" spans="1:7" ht="57.75" customHeight="1" x14ac:dyDescent="0.2">
      <c r="A703" s="118">
        <v>1</v>
      </c>
      <c r="B703" s="250" t="s">
        <v>475</v>
      </c>
      <c r="C703" s="264">
        <v>5</v>
      </c>
      <c r="D703" s="257" t="s">
        <v>17</v>
      </c>
      <c r="E703" s="265"/>
      <c r="F703" s="266">
        <f>+C703*E703</f>
        <v>0</v>
      </c>
      <c r="G703" s="28"/>
    </row>
    <row r="704" spans="1:7" ht="28.5" x14ac:dyDescent="0.2">
      <c r="A704" s="118">
        <v>2</v>
      </c>
      <c r="B704" s="119" t="s">
        <v>495</v>
      </c>
      <c r="C704" s="114">
        <v>58</v>
      </c>
      <c r="D704" s="120" t="s">
        <v>496</v>
      </c>
      <c r="E704" s="121"/>
      <c r="F704" s="121">
        <f>+C704*E704</f>
        <v>0</v>
      </c>
      <c r="G704" s="28"/>
    </row>
    <row r="705" spans="1:236" ht="29.25" x14ac:dyDescent="0.2">
      <c r="A705" s="31">
        <v>3</v>
      </c>
      <c r="B705" s="119" t="s">
        <v>287</v>
      </c>
      <c r="C705" s="264"/>
      <c r="D705" s="267" t="s">
        <v>16</v>
      </c>
      <c r="E705" s="268"/>
      <c r="F705" s="268">
        <f>+C705*E705</f>
        <v>0</v>
      </c>
      <c r="G705" s="28"/>
    </row>
    <row r="706" spans="1:236" ht="15" x14ac:dyDescent="0.2">
      <c r="A706" s="122"/>
      <c r="B706" s="103" t="s">
        <v>15</v>
      </c>
      <c r="C706" s="123"/>
      <c r="D706" s="122"/>
      <c r="E706" s="123"/>
      <c r="F706" s="124">
        <f>SUM(F703:F705)</f>
        <v>0</v>
      </c>
      <c r="G706" s="28"/>
    </row>
    <row r="707" spans="1:236" x14ac:dyDescent="0.2">
      <c r="A707" s="26"/>
      <c r="B707" s="26"/>
      <c r="C707" s="25"/>
      <c r="D707" s="26"/>
      <c r="E707" s="25"/>
      <c r="F707" s="26"/>
      <c r="G707" s="28"/>
    </row>
    <row r="708" spans="1:236" ht="15" x14ac:dyDescent="0.2">
      <c r="A708" s="244"/>
      <c r="B708" s="245" t="s">
        <v>14</v>
      </c>
      <c r="C708" s="246"/>
      <c r="D708" s="247"/>
      <c r="E708" s="248"/>
      <c r="F708" s="249">
        <f>+F706+F700+F654+F611+F565+F522+F485+F447+F326+F289+F267+F245+F165</f>
        <v>0</v>
      </c>
      <c r="G708" s="125"/>
      <c r="HW708" s="126"/>
      <c r="HX708" s="127"/>
      <c r="HY708" s="37"/>
      <c r="IB708" s="126"/>
    </row>
    <row r="709" spans="1:236" x14ac:dyDescent="0.2">
      <c r="A709" s="26"/>
      <c r="B709" s="26"/>
      <c r="C709" s="25"/>
      <c r="D709" s="26"/>
      <c r="E709" s="25"/>
      <c r="F709" s="26"/>
      <c r="HW709" s="128"/>
      <c r="HX709" s="129"/>
      <c r="HY709" s="130"/>
      <c r="HZ709" s="13"/>
      <c r="IB709" s="128"/>
    </row>
    <row r="710" spans="1:236" ht="15" x14ac:dyDescent="0.2">
      <c r="A710" s="131"/>
      <c r="B710" s="132" t="s">
        <v>13</v>
      </c>
      <c r="C710" s="23"/>
      <c r="D710" s="46"/>
      <c r="E710" s="25"/>
      <c r="F710" s="74"/>
      <c r="HW710" s="128"/>
      <c r="HX710" s="129"/>
      <c r="HY710" s="130"/>
      <c r="HZ710" s="13"/>
      <c r="IB710" s="128"/>
    </row>
    <row r="711" spans="1:236" x14ac:dyDescent="0.2">
      <c r="A711" s="131"/>
      <c r="B711" s="38" t="s">
        <v>12</v>
      </c>
      <c r="C711" s="133">
        <v>0.1</v>
      </c>
      <c r="D711" s="133"/>
      <c r="E711" s="25"/>
      <c r="F711" s="23">
        <f t="shared" ref="F711:F717" si="47">ROUND(F$708*C711,2)</f>
        <v>0</v>
      </c>
      <c r="G711" s="28"/>
      <c r="HW711" s="128"/>
      <c r="HX711" s="129"/>
      <c r="HY711" s="130"/>
      <c r="HZ711" s="13"/>
      <c r="IB711" s="128"/>
    </row>
    <row r="712" spans="1:236" x14ac:dyDescent="0.2">
      <c r="A712" s="131"/>
      <c r="B712" s="38" t="s">
        <v>11</v>
      </c>
      <c r="C712" s="133">
        <v>0.03</v>
      </c>
      <c r="D712" s="133"/>
      <c r="E712" s="25"/>
      <c r="F712" s="23">
        <f t="shared" si="47"/>
        <v>0</v>
      </c>
      <c r="G712" s="28"/>
      <c r="HW712" s="128"/>
      <c r="HX712" s="129"/>
      <c r="HY712" s="130"/>
      <c r="HZ712" s="13"/>
      <c r="IB712" s="128"/>
    </row>
    <row r="713" spans="1:236" x14ac:dyDescent="0.2">
      <c r="A713" s="131"/>
      <c r="B713" s="38" t="s">
        <v>10</v>
      </c>
      <c r="C713" s="133">
        <v>0.04</v>
      </c>
      <c r="D713" s="133"/>
      <c r="E713" s="25"/>
      <c r="F713" s="23">
        <f t="shared" si="47"/>
        <v>0</v>
      </c>
      <c r="G713" s="28"/>
      <c r="HW713" s="128"/>
      <c r="HX713" s="129"/>
      <c r="HY713" s="130"/>
      <c r="HZ713" s="13"/>
      <c r="IB713" s="128"/>
    </row>
    <row r="714" spans="1:236" x14ac:dyDescent="0.2">
      <c r="A714" s="131"/>
      <c r="B714" s="38" t="s">
        <v>9</v>
      </c>
      <c r="C714" s="133">
        <v>0.04</v>
      </c>
      <c r="D714" s="133"/>
      <c r="E714" s="25"/>
      <c r="F714" s="23">
        <f t="shared" si="47"/>
        <v>0</v>
      </c>
      <c r="G714" s="28"/>
      <c r="HW714" s="128"/>
      <c r="HX714" s="129"/>
      <c r="HY714" s="130"/>
      <c r="HZ714" s="13"/>
      <c r="IB714" s="128"/>
    </row>
    <row r="715" spans="1:236" x14ac:dyDescent="0.2">
      <c r="A715" s="131"/>
      <c r="B715" s="38" t="s">
        <v>8</v>
      </c>
      <c r="C715" s="133">
        <v>0.05</v>
      </c>
      <c r="D715" s="133"/>
      <c r="E715" s="25"/>
      <c r="F715" s="23">
        <f t="shared" si="47"/>
        <v>0</v>
      </c>
      <c r="G715" s="28"/>
      <c r="HW715" s="128"/>
      <c r="HX715" s="129"/>
      <c r="HY715" s="130"/>
      <c r="HZ715" s="13"/>
      <c r="IB715" s="128"/>
    </row>
    <row r="716" spans="1:236" x14ac:dyDescent="0.2">
      <c r="A716" s="131"/>
      <c r="B716" s="38" t="s">
        <v>7</v>
      </c>
      <c r="C716" s="133">
        <v>0.1</v>
      </c>
      <c r="D716" s="133"/>
      <c r="E716" s="25"/>
      <c r="F716" s="23">
        <f t="shared" si="47"/>
        <v>0</v>
      </c>
      <c r="G716" s="28"/>
      <c r="HW716" s="128"/>
      <c r="HX716" s="129"/>
      <c r="HY716" s="130"/>
      <c r="HZ716" s="13"/>
      <c r="IB716" s="128"/>
    </row>
    <row r="717" spans="1:236" x14ac:dyDescent="0.2">
      <c r="A717" s="131"/>
      <c r="B717" s="38" t="s">
        <v>6</v>
      </c>
      <c r="C717" s="134">
        <v>1.4999999999999999E-2</v>
      </c>
      <c r="D717" s="133"/>
      <c r="E717" s="25"/>
      <c r="F717" s="23">
        <f t="shared" si="47"/>
        <v>0</v>
      </c>
      <c r="G717" s="28"/>
      <c r="HW717" s="128"/>
      <c r="HX717" s="129"/>
      <c r="HY717" s="130"/>
      <c r="HZ717" s="13"/>
      <c r="IB717" s="128"/>
    </row>
    <row r="718" spans="1:236" x14ac:dyDescent="0.2">
      <c r="A718" s="131"/>
      <c r="B718" s="135" t="s">
        <v>5</v>
      </c>
      <c r="C718" s="136">
        <v>0.18</v>
      </c>
      <c r="D718" s="133"/>
      <c r="E718" s="25"/>
      <c r="F718" s="23">
        <f>+F711*C718</f>
        <v>0</v>
      </c>
      <c r="G718" s="28"/>
      <c r="HW718" s="128"/>
      <c r="HX718" s="129"/>
      <c r="HY718" s="130"/>
      <c r="HZ718" s="13"/>
      <c r="IB718" s="128"/>
    </row>
    <row r="719" spans="1:236" x14ac:dyDescent="0.2">
      <c r="A719" s="131"/>
      <c r="B719" s="38" t="s">
        <v>4</v>
      </c>
      <c r="C719" s="133">
        <v>0.01</v>
      </c>
      <c r="D719" s="133"/>
      <c r="E719" s="25"/>
      <c r="F719" s="23">
        <f>ROUND(F$708*C719,2)</f>
        <v>0</v>
      </c>
      <c r="G719" s="28"/>
      <c r="HW719" s="128"/>
      <c r="HX719" s="129"/>
      <c r="HZ719" s="13"/>
      <c r="IB719" s="128"/>
    </row>
    <row r="720" spans="1:236" x14ac:dyDescent="0.2">
      <c r="A720" s="131"/>
      <c r="B720" s="137" t="s">
        <v>3</v>
      </c>
      <c r="C720" s="133">
        <v>1E-3</v>
      </c>
      <c r="D720" s="133"/>
      <c r="E720" s="25"/>
      <c r="F720" s="23">
        <f>ROUND(F$708*C720,2)</f>
        <v>0</v>
      </c>
      <c r="G720" s="28"/>
      <c r="HW720" s="128"/>
      <c r="HX720" s="129"/>
      <c r="HY720" s="130"/>
      <c r="HZ720" s="13"/>
      <c r="IB720" s="128"/>
    </row>
    <row r="721" spans="1:236" x14ac:dyDescent="0.2">
      <c r="A721" s="131"/>
      <c r="B721" s="38" t="s">
        <v>2</v>
      </c>
      <c r="C721" s="133">
        <v>0.05</v>
      </c>
      <c r="D721" s="133"/>
      <c r="E721" s="25"/>
      <c r="F721" s="23">
        <f>ROUND(F$708*C721,2)</f>
        <v>0</v>
      </c>
      <c r="G721" s="28"/>
      <c r="HW721" s="128"/>
      <c r="HX721" s="129"/>
      <c r="HY721" s="130"/>
      <c r="HZ721" s="13"/>
      <c r="IB721" s="128"/>
    </row>
    <row r="722" spans="1:236" ht="15" x14ac:dyDescent="0.2">
      <c r="A722" s="138"/>
      <c r="B722" s="139" t="s">
        <v>1</v>
      </c>
      <c r="C722" s="140"/>
      <c r="D722" s="141"/>
      <c r="E722" s="142"/>
      <c r="F722" s="143">
        <f>SUM(F711:F721)</f>
        <v>0</v>
      </c>
      <c r="G722" s="28"/>
      <c r="HW722" s="128"/>
      <c r="HX722" s="129"/>
      <c r="HY722" s="130"/>
      <c r="HZ722" s="13"/>
      <c r="IB722" s="128"/>
    </row>
    <row r="723" spans="1:236" ht="15" x14ac:dyDescent="0.2">
      <c r="A723" s="144"/>
      <c r="B723" s="132"/>
      <c r="C723" s="145"/>
      <c r="D723" s="146"/>
      <c r="E723" s="76"/>
      <c r="F723" s="74"/>
      <c r="HW723" s="128"/>
      <c r="HX723" s="129"/>
      <c r="HY723" s="130"/>
      <c r="HZ723" s="13"/>
      <c r="IB723" s="128"/>
    </row>
    <row r="724" spans="1:236" ht="15" x14ac:dyDescent="0.2">
      <c r="A724" s="147"/>
      <c r="B724" s="148" t="s">
        <v>0</v>
      </c>
      <c r="C724" s="149"/>
      <c r="D724" s="150"/>
      <c r="E724" s="151"/>
      <c r="F724" s="152">
        <f>+F722+F708</f>
        <v>0</v>
      </c>
      <c r="G724" s="28"/>
      <c r="H724" s="28"/>
      <c r="HW724" s="128"/>
      <c r="HX724" s="129"/>
      <c r="HY724" s="130"/>
    </row>
    <row r="728" spans="1:236" s="155" customFormat="1" ht="15" x14ac:dyDescent="0.2">
      <c r="A728" s="153"/>
      <c r="B728" s="153"/>
      <c r="C728" s="308"/>
      <c r="D728" s="308"/>
      <c r="E728" s="308"/>
      <c r="F728" s="308"/>
      <c r="G728" s="154"/>
    </row>
    <row r="729" spans="1:236" s="155" customFormat="1" ht="15" x14ac:dyDescent="0.2">
      <c r="A729" s="313"/>
      <c r="B729" s="312"/>
      <c r="C729" s="312"/>
      <c r="D729" s="312"/>
      <c r="E729" s="312"/>
      <c r="F729" s="312"/>
      <c r="G729" s="154"/>
    </row>
    <row r="730" spans="1:236" s="155" customFormat="1" ht="15" x14ac:dyDescent="0.2">
      <c r="A730" s="153"/>
      <c r="B730" s="153"/>
      <c r="C730" s="153"/>
      <c r="D730" s="153"/>
      <c r="E730" s="153"/>
      <c r="F730" s="153"/>
      <c r="G730" s="154"/>
    </row>
    <row r="731" spans="1:236" s="6" customFormat="1" x14ac:dyDescent="0.2">
      <c r="A731" s="156"/>
      <c r="B731" s="156"/>
      <c r="C731" s="156"/>
      <c r="D731" s="156"/>
      <c r="E731" s="157"/>
      <c r="F731" s="156"/>
      <c r="G731" s="154"/>
    </row>
    <row r="732" spans="1:236" s="6" customFormat="1" x14ac:dyDescent="0.2">
      <c r="A732" s="156"/>
      <c r="B732" s="156"/>
      <c r="C732" s="156"/>
      <c r="D732" s="156"/>
      <c r="E732" s="157"/>
      <c r="F732" s="158"/>
      <c r="G732" s="154"/>
    </row>
    <row r="733" spans="1:236" s="155" customFormat="1" ht="15" x14ac:dyDescent="0.2">
      <c r="A733" s="312"/>
      <c r="B733" s="312"/>
      <c r="C733" s="312"/>
      <c r="D733" s="312"/>
      <c r="E733" s="312"/>
      <c r="F733" s="312"/>
      <c r="G733" s="154"/>
    </row>
    <row r="734" spans="1:236" s="6" customFormat="1" x14ac:dyDescent="0.2">
      <c r="A734" s="311"/>
      <c r="B734" s="311"/>
      <c r="C734" s="311"/>
      <c r="D734" s="311"/>
      <c r="E734" s="311"/>
      <c r="F734" s="311"/>
      <c r="G734" s="154"/>
    </row>
    <row r="735" spans="1:236" s="6" customFormat="1" x14ac:dyDescent="0.2">
      <c r="A735" s="159"/>
      <c r="B735" s="159"/>
      <c r="C735" s="159"/>
      <c r="D735" s="159"/>
      <c r="E735" s="157"/>
      <c r="F735" s="159"/>
      <c r="G735" s="154"/>
    </row>
    <row r="736" spans="1:236" s="6" customFormat="1" x14ac:dyDescent="0.2">
      <c r="A736" s="159"/>
      <c r="B736" s="159"/>
      <c r="C736" s="159"/>
      <c r="D736" s="159"/>
      <c r="E736" s="157"/>
      <c r="F736" s="159"/>
      <c r="G736" s="154"/>
    </row>
    <row r="737" spans="1:7" s="6" customFormat="1" x14ac:dyDescent="0.2">
      <c r="A737" s="159"/>
      <c r="B737" s="159"/>
      <c r="C737" s="159"/>
      <c r="D737" s="159"/>
      <c r="E737" s="157"/>
      <c r="F737" s="159"/>
      <c r="G737" s="154"/>
    </row>
    <row r="738" spans="1:7" s="6" customFormat="1" x14ac:dyDescent="0.2">
      <c r="A738" s="159"/>
      <c r="B738" s="159"/>
      <c r="C738" s="159"/>
      <c r="D738" s="159"/>
      <c r="E738" s="157"/>
      <c r="F738" s="159"/>
      <c r="G738" s="154"/>
    </row>
    <row r="739" spans="1:7" s="155" customFormat="1" ht="12.75" customHeight="1" x14ac:dyDescent="0.2">
      <c r="A739" s="160"/>
      <c r="B739" s="161"/>
      <c r="C739" s="309"/>
      <c r="D739" s="309"/>
      <c r="E739" s="309"/>
      <c r="F739" s="309"/>
      <c r="G739" s="154"/>
    </row>
    <row r="740" spans="1:7" s="155" customFormat="1" ht="12.75" customHeight="1" x14ac:dyDescent="0.2">
      <c r="A740" s="160"/>
      <c r="B740" s="161"/>
      <c r="C740" s="162"/>
      <c r="D740" s="162"/>
      <c r="E740" s="162"/>
      <c r="F740" s="162"/>
      <c r="G740" s="154"/>
    </row>
    <row r="741" spans="1:7" s="155" customFormat="1" ht="12.75" customHeight="1" x14ac:dyDescent="0.2">
      <c r="A741" s="160"/>
      <c r="B741" s="161"/>
      <c r="C741" s="162"/>
      <c r="D741" s="162"/>
      <c r="E741" s="162"/>
      <c r="F741" s="162"/>
      <c r="G741" s="154"/>
    </row>
    <row r="742" spans="1:7" s="6" customFormat="1" x14ac:dyDescent="0.2">
      <c r="A742" s="163"/>
      <c r="B742" s="164"/>
      <c r="C742" s="165"/>
      <c r="D742" s="164"/>
      <c r="E742" s="166"/>
      <c r="F742" s="165"/>
      <c r="G742" s="154"/>
    </row>
    <row r="743" spans="1:7" s="6" customFormat="1" x14ac:dyDescent="0.2">
      <c r="A743" s="163"/>
      <c r="B743" s="164"/>
      <c r="C743" s="165"/>
      <c r="D743" s="164"/>
      <c r="E743" s="166"/>
      <c r="F743" s="165"/>
      <c r="G743" s="154"/>
    </row>
    <row r="744" spans="1:7" s="155" customFormat="1" ht="15" x14ac:dyDescent="0.2">
      <c r="A744" s="167"/>
      <c r="B744" s="168"/>
      <c r="C744" s="310"/>
      <c r="D744" s="310"/>
      <c r="E744" s="310"/>
      <c r="F744" s="310"/>
      <c r="G744" s="154"/>
    </row>
    <row r="745" spans="1:7" s="6" customFormat="1" x14ac:dyDescent="0.2">
      <c r="A745" s="159"/>
      <c r="B745" s="169"/>
      <c r="C745" s="307"/>
      <c r="D745" s="307"/>
      <c r="E745" s="307"/>
      <c r="F745" s="307"/>
      <c r="G745" s="154"/>
    </row>
    <row r="888" spans="1:242" s="28" customFormat="1" x14ac:dyDescent="0.2">
      <c r="A888" s="4"/>
      <c r="B888" s="4"/>
      <c r="D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  <c r="AA888" s="4"/>
      <c r="AB888" s="4"/>
      <c r="AC888" s="4"/>
      <c r="AD888" s="4"/>
      <c r="AE888" s="4"/>
      <c r="AF888" s="4"/>
      <c r="AG888" s="4"/>
      <c r="AH888" s="4"/>
      <c r="AI888" s="4"/>
      <c r="AJ888" s="4"/>
      <c r="AK888" s="4"/>
      <c r="AL888" s="4"/>
      <c r="AM888" s="4"/>
      <c r="AN888" s="4"/>
      <c r="AO888" s="4"/>
      <c r="AP888" s="4"/>
      <c r="AQ888" s="4"/>
      <c r="AR888" s="4"/>
      <c r="AS888" s="4"/>
      <c r="AT888" s="4"/>
      <c r="AU888" s="4"/>
      <c r="AV888" s="4"/>
      <c r="AW888" s="4"/>
      <c r="AX888" s="4"/>
      <c r="AY888" s="4"/>
      <c r="AZ888" s="4"/>
      <c r="BA888" s="4"/>
      <c r="BB888" s="4"/>
      <c r="BC888" s="4"/>
      <c r="BD888" s="4"/>
      <c r="BE888" s="4"/>
      <c r="BF888" s="4"/>
      <c r="BG888" s="4"/>
      <c r="BH888" s="4"/>
      <c r="BI888" s="4"/>
      <c r="BJ888" s="4"/>
      <c r="BK888" s="4"/>
      <c r="BL888" s="4"/>
      <c r="BM888" s="4"/>
      <c r="BN888" s="4"/>
      <c r="BO888" s="4"/>
      <c r="BP888" s="4"/>
      <c r="BQ888" s="4"/>
      <c r="BR888" s="4"/>
      <c r="BS888" s="4"/>
      <c r="BT888" s="4"/>
      <c r="BU888" s="4"/>
      <c r="BV888" s="4"/>
      <c r="BW888" s="4"/>
      <c r="BX888" s="4"/>
      <c r="BY888" s="4"/>
      <c r="BZ888" s="4"/>
      <c r="CA888" s="4"/>
      <c r="CB888" s="4"/>
      <c r="CC888" s="4"/>
      <c r="CD888" s="4"/>
      <c r="CE888" s="4"/>
      <c r="CF888" s="4"/>
      <c r="CG888" s="4"/>
      <c r="CH888" s="4"/>
      <c r="CI888" s="4"/>
      <c r="CJ888" s="4"/>
      <c r="CK888" s="4"/>
      <c r="CL888" s="4"/>
      <c r="CM888" s="4"/>
      <c r="CN888" s="4"/>
      <c r="CO888" s="4"/>
      <c r="CP888" s="4"/>
      <c r="CQ888" s="4"/>
      <c r="CR888" s="4"/>
      <c r="CS888" s="4"/>
      <c r="CT888" s="4"/>
      <c r="CU888" s="4"/>
      <c r="CV888" s="4"/>
      <c r="CW888" s="4"/>
      <c r="CX888" s="4"/>
      <c r="CY888" s="4"/>
      <c r="CZ888" s="4"/>
      <c r="DA888" s="4"/>
      <c r="DB888" s="4"/>
      <c r="DC888" s="4"/>
      <c r="DD888" s="4"/>
      <c r="DE888" s="4"/>
      <c r="DF888" s="4"/>
      <c r="DG888" s="4"/>
      <c r="DH888" s="4"/>
      <c r="DI888" s="4"/>
      <c r="DJ888" s="4"/>
      <c r="DK888" s="4"/>
      <c r="DL888" s="4"/>
      <c r="DM888" s="4"/>
      <c r="DN888" s="4"/>
      <c r="DO888" s="4"/>
      <c r="DP888" s="4"/>
      <c r="DQ888" s="4"/>
      <c r="DR888" s="4"/>
      <c r="DS888" s="4"/>
      <c r="DT888" s="4"/>
      <c r="DU888" s="4"/>
      <c r="DV888" s="4"/>
      <c r="DW888" s="4"/>
      <c r="DX888" s="4"/>
      <c r="DY888" s="4"/>
      <c r="DZ888" s="4"/>
      <c r="EA888" s="4"/>
      <c r="EB888" s="4"/>
      <c r="EC888" s="4"/>
      <c r="ED888" s="4"/>
      <c r="EE888" s="4"/>
      <c r="EF888" s="4"/>
      <c r="EG888" s="4"/>
      <c r="EH888" s="4"/>
      <c r="EI888" s="4"/>
      <c r="EJ888" s="4"/>
      <c r="EK888" s="4"/>
      <c r="EL888" s="4"/>
      <c r="EM888" s="4"/>
      <c r="EN888" s="4"/>
      <c r="EO888" s="4"/>
      <c r="EP888" s="4"/>
      <c r="EQ888" s="4"/>
      <c r="ER888" s="4"/>
      <c r="ES888" s="4"/>
      <c r="ET888" s="4"/>
      <c r="EU888" s="4"/>
      <c r="EV888" s="4"/>
      <c r="EW888" s="4"/>
      <c r="EX888" s="4"/>
      <c r="EY888" s="4"/>
      <c r="EZ888" s="4"/>
      <c r="FA888" s="4"/>
      <c r="FB888" s="4"/>
      <c r="FC888" s="4"/>
      <c r="FD888" s="4"/>
      <c r="FE888" s="4"/>
      <c r="FF888" s="4"/>
      <c r="FG888" s="4"/>
      <c r="FH888" s="4"/>
      <c r="FI888" s="4"/>
      <c r="FJ888" s="4"/>
      <c r="FK888" s="4"/>
      <c r="FL888" s="4"/>
      <c r="FM888" s="4"/>
      <c r="FN888" s="4"/>
      <c r="FO888" s="4"/>
      <c r="FP888" s="4"/>
      <c r="FQ888" s="4"/>
      <c r="FR888" s="4"/>
      <c r="FS888" s="4"/>
      <c r="FT888" s="4"/>
      <c r="FU888" s="4"/>
      <c r="FV888" s="4"/>
      <c r="FW888" s="4"/>
      <c r="FX888" s="4"/>
      <c r="FY888" s="4"/>
      <c r="FZ888" s="4"/>
      <c r="GA888" s="4"/>
      <c r="GB888" s="4"/>
      <c r="GC888" s="4"/>
      <c r="GD888" s="4"/>
      <c r="GE888" s="4"/>
      <c r="GF888" s="4"/>
      <c r="GG888" s="4"/>
      <c r="GH888" s="4"/>
      <c r="GI888" s="4"/>
      <c r="GJ888" s="4"/>
      <c r="GK888" s="4"/>
      <c r="GL888" s="4"/>
      <c r="GM888" s="4"/>
      <c r="GN888" s="4"/>
      <c r="GO888" s="4"/>
      <c r="GP888" s="4"/>
      <c r="GQ888" s="4"/>
      <c r="GR888" s="4"/>
      <c r="GS888" s="4"/>
      <c r="GT888" s="4"/>
      <c r="GU888" s="4"/>
      <c r="GV888" s="4"/>
      <c r="GW888" s="4"/>
      <c r="GX888" s="4"/>
      <c r="GY888" s="4"/>
      <c r="GZ888" s="4"/>
      <c r="HA888" s="4"/>
      <c r="HB888" s="4"/>
      <c r="HC888" s="4"/>
      <c r="HD888" s="4"/>
      <c r="HE888" s="4"/>
      <c r="HF888" s="4"/>
      <c r="HG888" s="4"/>
      <c r="HH888" s="4"/>
      <c r="HI888" s="4"/>
      <c r="HJ888" s="4"/>
      <c r="HK888" s="4"/>
      <c r="HL888" s="4"/>
      <c r="HM888" s="4"/>
      <c r="HN888" s="4"/>
      <c r="HO888" s="4"/>
      <c r="HP888" s="4"/>
      <c r="HQ888" s="4"/>
      <c r="HR888" s="4"/>
      <c r="HS888" s="4"/>
      <c r="HT888" s="4"/>
      <c r="HU888" s="4"/>
      <c r="HV888" s="4"/>
      <c r="HW888" s="4"/>
      <c r="HX888" s="4"/>
      <c r="HY888" s="4"/>
      <c r="HZ888" s="4"/>
      <c r="IA888" s="4"/>
      <c r="IB888" s="4"/>
      <c r="IC888" s="4"/>
      <c r="ID888" s="4"/>
      <c r="IE888" s="4"/>
      <c r="IF888" s="4"/>
      <c r="IG888" s="4"/>
      <c r="IH888" s="4"/>
    </row>
    <row r="889" spans="1:242" s="28" customFormat="1" x14ac:dyDescent="0.2">
      <c r="A889" s="4"/>
      <c r="B889" s="4"/>
      <c r="D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  <c r="AA889" s="4"/>
      <c r="AB889" s="4"/>
      <c r="AC889" s="4"/>
      <c r="AD889" s="4"/>
      <c r="AE889" s="4"/>
      <c r="AF889" s="4"/>
      <c r="AG889" s="4"/>
      <c r="AH889" s="4"/>
      <c r="AI889" s="4"/>
      <c r="AJ889" s="4"/>
      <c r="AK889" s="4"/>
      <c r="AL889" s="4"/>
      <c r="AM889" s="4"/>
      <c r="AN889" s="4"/>
      <c r="AO889" s="4"/>
      <c r="AP889" s="4"/>
      <c r="AQ889" s="4"/>
      <c r="AR889" s="4"/>
      <c r="AS889" s="4"/>
      <c r="AT889" s="4"/>
      <c r="AU889" s="4"/>
      <c r="AV889" s="4"/>
      <c r="AW889" s="4"/>
      <c r="AX889" s="4"/>
      <c r="AY889" s="4"/>
      <c r="AZ889" s="4"/>
      <c r="BA889" s="4"/>
      <c r="BB889" s="4"/>
      <c r="BC889" s="4"/>
      <c r="BD889" s="4"/>
      <c r="BE889" s="4"/>
      <c r="BF889" s="4"/>
      <c r="BG889" s="4"/>
      <c r="BH889" s="4"/>
      <c r="BI889" s="4"/>
      <c r="BJ889" s="4"/>
      <c r="BK889" s="4"/>
      <c r="BL889" s="4"/>
      <c r="BM889" s="4"/>
      <c r="BN889" s="4"/>
      <c r="BO889" s="4"/>
      <c r="BP889" s="4"/>
      <c r="BQ889" s="4"/>
      <c r="BR889" s="4"/>
      <c r="BS889" s="4"/>
      <c r="BT889" s="4"/>
      <c r="BU889" s="4"/>
      <c r="BV889" s="4"/>
      <c r="BW889" s="4"/>
      <c r="BX889" s="4"/>
      <c r="BY889" s="4"/>
      <c r="BZ889" s="4"/>
      <c r="CA889" s="4"/>
      <c r="CB889" s="4"/>
      <c r="CC889" s="4"/>
      <c r="CD889" s="4"/>
      <c r="CE889" s="4"/>
      <c r="CF889" s="4"/>
      <c r="CG889" s="4"/>
      <c r="CH889" s="4"/>
      <c r="CI889" s="4"/>
      <c r="CJ889" s="4"/>
      <c r="CK889" s="4"/>
      <c r="CL889" s="4"/>
      <c r="CM889" s="4"/>
      <c r="CN889" s="4"/>
      <c r="CO889" s="4"/>
      <c r="CP889" s="4"/>
      <c r="CQ889" s="4"/>
      <c r="CR889" s="4"/>
      <c r="CS889" s="4"/>
      <c r="CT889" s="4"/>
      <c r="CU889" s="4"/>
      <c r="CV889" s="4"/>
      <c r="CW889" s="4"/>
      <c r="CX889" s="4"/>
      <c r="CY889" s="4"/>
      <c r="CZ889" s="4"/>
      <c r="DA889" s="4"/>
      <c r="DB889" s="4"/>
      <c r="DC889" s="4"/>
      <c r="DD889" s="4"/>
      <c r="DE889" s="4"/>
      <c r="DF889" s="4"/>
      <c r="DG889" s="4"/>
      <c r="DH889" s="4"/>
      <c r="DI889" s="4"/>
      <c r="DJ889" s="4"/>
      <c r="DK889" s="4"/>
      <c r="DL889" s="4"/>
      <c r="DM889" s="4"/>
      <c r="DN889" s="4"/>
      <c r="DO889" s="4"/>
      <c r="DP889" s="4"/>
      <c r="DQ889" s="4"/>
      <c r="DR889" s="4"/>
      <c r="DS889" s="4"/>
      <c r="DT889" s="4"/>
      <c r="DU889" s="4"/>
      <c r="DV889" s="4"/>
      <c r="DW889" s="4"/>
      <c r="DX889" s="4"/>
      <c r="DY889" s="4"/>
      <c r="DZ889" s="4"/>
      <c r="EA889" s="4"/>
      <c r="EB889" s="4"/>
      <c r="EC889" s="4"/>
      <c r="ED889" s="4"/>
      <c r="EE889" s="4"/>
      <c r="EF889" s="4"/>
      <c r="EG889" s="4"/>
      <c r="EH889" s="4"/>
      <c r="EI889" s="4"/>
      <c r="EJ889" s="4"/>
      <c r="EK889" s="4"/>
      <c r="EL889" s="4"/>
      <c r="EM889" s="4"/>
      <c r="EN889" s="4"/>
      <c r="EO889" s="4"/>
      <c r="EP889" s="4"/>
      <c r="EQ889" s="4"/>
      <c r="ER889" s="4"/>
      <c r="ES889" s="4"/>
      <c r="ET889" s="4"/>
      <c r="EU889" s="4"/>
      <c r="EV889" s="4"/>
      <c r="EW889" s="4"/>
      <c r="EX889" s="4"/>
      <c r="EY889" s="4"/>
      <c r="EZ889" s="4"/>
      <c r="FA889" s="4"/>
      <c r="FB889" s="4"/>
      <c r="FC889" s="4"/>
      <c r="FD889" s="4"/>
      <c r="FE889" s="4"/>
      <c r="FF889" s="4"/>
      <c r="FG889" s="4"/>
      <c r="FH889" s="4"/>
      <c r="FI889" s="4"/>
      <c r="FJ889" s="4"/>
      <c r="FK889" s="4"/>
      <c r="FL889" s="4"/>
      <c r="FM889" s="4"/>
      <c r="FN889" s="4"/>
      <c r="FO889" s="4"/>
      <c r="FP889" s="4"/>
      <c r="FQ889" s="4"/>
      <c r="FR889" s="4"/>
      <c r="FS889" s="4"/>
      <c r="FT889" s="4"/>
      <c r="FU889" s="4"/>
      <c r="FV889" s="4"/>
      <c r="FW889" s="4"/>
      <c r="FX889" s="4"/>
      <c r="FY889" s="4"/>
      <c r="FZ889" s="4"/>
      <c r="GA889" s="4"/>
      <c r="GB889" s="4"/>
      <c r="GC889" s="4"/>
      <c r="GD889" s="4"/>
      <c r="GE889" s="4"/>
      <c r="GF889" s="4"/>
      <c r="GG889" s="4"/>
      <c r="GH889" s="4"/>
      <c r="GI889" s="4"/>
      <c r="GJ889" s="4"/>
      <c r="GK889" s="4"/>
      <c r="GL889" s="4"/>
      <c r="GM889" s="4"/>
      <c r="GN889" s="4"/>
      <c r="GO889" s="4"/>
      <c r="GP889" s="4"/>
      <c r="GQ889" s="4"/>
      <c r="GR889" s="4"/>
      <c r="GS889" s="4"/>
      <c r="GT889" s="4"/>
      <c r="GU889" s="4"/>
      <c r="GV889" s="4"/>
      <c r="GW889" s="4"/>
      <c r="GX889" s="4"/>
      <c r="GY889" s="4"/>
      <c r="GZ889" s="4"/>
      <c r="HA889" s="4"/>
      <c r="HB889" s="4"/>
      <c r="HC889" s="4"/>
      <c r="HD889" s="4"/>
      <c r="HE889" s="4"/>
      <c r="HF889" s="4"/>
      <c r="HG889" s="4"/>
      <c r="HH889" s="4"/>
      <c r="HI889" s="4"/>
      <c r="HJ889" s="4"/>
      <c r="HK889" s="4"/>
      <c r="HL889" s="4"/>
      <c r="HM889" s="4"/>
      <c r="HN889" s="4"/>
      <c r="HO889" s="4"/>
      <c r="HP889" s="4"/>
      <c r="HQ889" s="4"/>
      <c r="HR889" s="4"/>
      <c r="HS889" s="4"/>
      <c r="HT889" s="4"/>
      <c r="HU889" s="4"/>
      <c r="HV889" s="4"/>
      <c r="HW889" s="4"/>
      <c r="HX889" s="4"/>
      <c r="HY889" s="4"/>
      <c r="HZ889" s="4"/>
      <c r="IA889" s="4"/>
      <c r="IB889" s="4"/>
      <c r="IC889" s="4"/>
      <c r="ID889" s="4"/>
      <c r="IE889" s="4"/>
      <c r="IF889" s="4"/>
      <c r="IG889" s="4"/>
      <c r="IH889" s="4"/>
    </row>
    <row r="890" spans="1:242" s="28" customFormat="1" x14ac:dyDescent="0.2">
      <c r="A890" s="4"/>
      <c r="B890" s="4"/>
      <c r="D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  <c r="AA890" s="4"/>
      <c r="AB890" s="4"/>
      <c r="AC890" s="4"/>
      <c r="AD890" s="4"/>
      <c r="AE890" s="4"/>
      <c r="AF890" s="4"/>
      <c r="AG890" s="4"/>
      <c r="AH890" s="4"/>
      <c r="AI890" s="4"/>
      <c r="AJ890" s="4"/>
      <c r="AK890" s="4"/>
      <c r="AL890" s="4"/>
      <c r="AM890" s="4"/>
      <c r="AN890" s="4"/>
      <c r="AO890" s="4"/>
      <c r="AP890" s="4"/>
      <c r="AQ890" s="4"/>
      <c r="AR890" s="4"/>
      <c r="AS890" s="4"/>
      <c r="AT890" s="4"/>
      <c r="AU890" s="4"/>
      <c r="AV890" s="4"/>
      <c r="AW890" s="4"/>
      <c r="AX890" s="4"/>
      <c r="AY890" s="4"/>
      <c r="AZ890" s="4"/>
      <c r="BA890" s="4"/>
      <c r="BB890" s="4"/>
      <c r="BC890" s="4"/>
      <c r="BD890" s="4"/>
      <c r="BE890" s="4"/>
      <c r="BF890" s="4"/>
      <c r="BG890" s="4"/>
      <c r="BH890" s="4"/>
      <c r="BI890" s="4"/>
      <c r="BJ890" s="4"/>
      <c r="BK890" s="4"/>
      <c r="BL890" s="4"/>
      <c r="BM890" s="4"/>
      <c r="BN890" s="4"/>
      <c r="BO890" s="4"/>
      <c r="BP890" s="4"/>
      <c r="BQ890" s="4"/>
      <c r="BR890" s="4"/>
      <c r="BS890" s="4"/>
      <c r="BT890" s="4"/>
      <c r="BU890" s="4"/>
      <c r="BV890" s="4"/>
      <c r="BW890" s="4"/>
      <c r="BX890" s="4"/>
      <c r="BY890" s="4"/>
      <c r="BZ890" s="4"/>
      <c r="CA890" s="4"/>
      <c r="CB890" s="4"/>
      <c r="CC890" s="4"/>
      <c r="CD890" s="4"/>
      <c r="CE890" s="4"/>
      <c r="CF890" s="4"/>
      <c r="CG890" s="4"/>
      <c r="CH890" s="4"/>
      <c r="CI890" s="4"/>
      <c r="CJ890" s="4"/>
      <c r="CK890" s="4"/>
      <c r="CL890" s="4"/>
      <c r="CM890" s="4"/>
      <c r="CN890" s="4"/>
      <c r="CO890" s="4"/>
      <c r="CP890" s="4"/>
      <c r="CQ890" s="4"/>
      <c r="CR890" s="4"/>
      <c r="CS890" s="4"/>
      <c r="CT890" s="4"/>
      <c r="CU890" s="4"/>
      <c r="CV890" s="4"/>
      <c r="CW890" s="4"/>
      <c r="CX890" s="4"/>
      <c r="CY890" s="4"/>
      <c r="CZ890" s="4"/>
      <c r="DA890" s="4"/>
      <c r="DB890" s="4"/>
      <c r="DC890" s="4"/>
      <c r="DD890" s="4"/>
      <c r="DE890" s="4"/>
      <c r="DF890" s="4"/>
      <c r="DG890" s="4"/>
      <c r="DH890" s="4"/>
      <c r="DI890" s="4"/>
      <c r="DJ890" s="4"/>
      <c r="DK890" s="4"/>
      <c r="DL890" s="4"/>
      <c r="DM890" s="4"/>
      <c r="DN890" s="4"/>
      <c r="DO890" s="4"/>
      <c r="DP890" s="4"/>
      <c r="DQ890" s="4"/>
      <c r="DR890" s="4"/>
      <c r="DS890" s="4"/>
      <c r="DT890" s="4"/>
      <c r="DU890" s="4"/>
      <c r="DV890" s="4"/>
      <c r="DW890" s="4"/>
      <c r="DX890" s="4"/>
      <c r="DY890" s="4"/>
      <c r="DZ890" s="4"/>
      <c r="EA890" s="4"/>
      <c r="EB890" s="4"/>
      <c r="EC890" s="4"/>
      <c r="ED890" s="4"/>
      <c r="EE890" s="4"/>
      <c r="EF890" s="4"/>
      <c r="EG890" s="4"/>
      <c r="EH890" s="4"/>
      <c r="EI890" s="4"/>
      <c r="EJ890" s="4"/>
      <c r="EK890" s="4"/>
      <c r="EL890" s="4"/>
      <c r="EM890" s="4"/>
      <c r="EN890" s="4"/>
      <c r="EO890" s="4"/>
      <c r="EP890" s="4"/>
      <c r="EQ890" s="4"/>
      <c r="ER890" s="4"/>
      <c r="ES890" s="4"/>
      <c r="ET890" s="4"/>
      <c r="EU890" s="4"/>
      <c r="EV890" s="4"/>
      <c r="EW890" s="4"/>
      <c r="EX890" s="4"/>
      <c r="EY890" s="4"/>
      <c r="EZ890" s="4"/>
      <c r="FA890" s="4"/>
      <c r="FB890" s="4"/>
      <c r="FC890" s="4"/>
      <c r="FD890" s="4"/>
      <c r="FE890" s="4"/>
      <c r="FF890" s="4"/>
      <c r="FG890" s="4"/>
      <c r="FH890" s="4"/>
      <c r="FI890" s="4"/>
      <c r="FJ890" s="4"/>
      <c r="FK890" s="4"/>
      <c r="FL890" s="4"/>
      <c r="FM890" s="4"/>
      <c r="FN890" s="4"/>
      <c r="FO890" s="4"/>
      <c r="FP890" s="4"/>
      <c r="FQ890" s="4"/>
      <c r="FR890" s="4"/>
      <c r="FS890" s="4"/>
      <c r="FT890" s="4"/>
      <c r="FU890" s="4"/>
      <c r="FV890" s="4"/>
      <c r="FW890" s="4"/>
      <c r="FX890" s="4"/>
      <c r="FY890" s="4"/>
      <c r="FZ890" s="4"/>
      <c r="GA890" s="4"/>
      <c r="GB890" s="4"/>
      <c r="GC890" s="4"/>
      <c r="GD890" s="4"/>
      <c r="GE890" s="4"/>
      <c r="GF890" s="4"/>
      <c r="GG890" s="4"/>
      <c r="GH890" s="4"/>
      <c r="GI890" s="4"/>
      <c r="GJ890" s="4"/>
      <c r="GK890" s="4"/>
      <c r="GL890" s="4"/>
      <c r="GM890" s="4"/>
      <c r="GN890" s="4"/>
      <c r="GO890" s="4"/>
      <c r="GP890" s="4"/>
      <c r="GQ890" s="4"/>
      <c r="GR890" s="4"/>
      <c r="GS890" s="4"/>
      <c r="GT890" s="4"/>
      <c r="GU890" s="4"/>
      <c r="GV890" s="4"/>
      <c r="GW890" s="4"/>
      <c r="GX890" s="4"/>
      <c r="GY890" s="4"/>
      <c r="GZ890" s="4"/>
      <c r="HA890" s="4"/>
      <c r="HB890" s="4"/>
      <c r="HC890" s="4"/>
      <c r="HD890" s="4"/>
      <c r="HE890" s="4"/>
      <c r="HF890" s="4"/>
      <c r="HG890" s="4"/>
      <c r="HH890" s="4"/>
      <c r="HI890" s="4"/>
      <c r="HJ890" s="4"/>
      <c r="HK890" s="4"/>
      <c r="HL890" s="4"/>
      <c r="HM890" s="4"/>
      <c r="HN890" s="4"/>
      <c r="HO890" s="4"/>
      <c r="HP890" s="4"/>
      <c r="HQ890" s="4"/>
      <c r="HR890" s="4"/>
      <c r="HS890" s="4"/>
      <c r="HT890" s="4"/>
      <c r="HU890" s="4"/>
      <c r="HV890" s="4"/>
      <c r="HW890" s="4"/>
      <c r="HX890" s="4"/>
      <c r="HY890" s="4"/>
      <c r="HZ890" s="4"/>
      <c r="IA890" s="4"/>
      <c r="IB890" s="4"/>
      <c r="IC890" s="4"/>
      <c r="ID890" s="4"/>
      <c r="IE890" s="4"/>
      <c r="IF890" s="4"/>
      <c r="IG890" s="4"/>
      <c r="IH890" s="4"/>
    </row>
    <row r="891" spans="1:242" s="28" customFormat="1" x14ac:dyDescent="0.2">
      <c r="A891" s="4"/>
      <c r="B891" s="4"/>
      <c r="D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  <c r="AA891" s="4"/>
      <c r="AB891" s="4"/>
      <c r="AC891" s="4"/>
      <c r="AD891" s="4"/>
      <c r="AE891" s="4"/>
      <c r="AF891" s="4"/>
      <c r="AG891" s="4"/>
      <c r="AH891" s="4"/>
      <c r="AI891" s="4"/>
      <c r="AJ891" s="4"/>
      <c r="AK891" s="4"/>
      <c r="AL891" s="4"/>
      <c r="AM891" s="4"/>
      <c r="AN891" s="4"/>
      <c r="AO891" s="4"/>
      <c r="AP891" s="4"/>
      <c r="AQ891" s="4"/>
      <c r="AR891" s="4"/>
      <c r="AS891" s="4"/>
      <c r="AT891" s="4"/>
      <c r="AU891" s="4"/>
      <c r="AV891" s="4"/>
      <c r="AW891" s="4"/>
      <c r="AX891" s="4"/>
      <c r="AY891" s="4"/>
      <c r="AZ891" s="4"/>
      <c r="BA891" s="4"/>
      <c r="BB891" s="4"/>
      <c r="BC891" s="4"/>
      <c r="BD891" s="4"/>
      <c r="BE891" s="4"/>
      <c r="BF891" s="4"/>
      <c r="BG891" s="4"/>
      <c r="BH891" s="4"/>
      <c r="BI891" s="4"/>
      <c r="BJ891" s="4"/>
      <c r="BK891" s="4"/>
      <c r="BL891" s="4"/>
      <c r="BM891" s="4"/>
      <c r="BN891" s="4"/>
      <c r="BO891" s="4"/>
      <c r="BP891" s="4"/>
      <c r="BQ891" s="4"/>
      <c r="BR891" s="4"/>
      <c r="BS891" s="4"/>
      <c r="BT891" s="4"/>
      <c r="BU891" s="4"/>
      <c r="BV891" s="4"/>
      <c r="BW891" s="4"/>
      <c r="BX891" s="4"/>
      <c r="BY891" s="4"/>
      <c r="BZ891" s="4"/>
      <c r="CA891" s="4"/>
      <c r="CB891" s="4"/>
      <c r="CC891" s="4"/>
      <c r="CD891" s="4"/>
      <c r="CE891" s="4"/>
      <c r="CF891" s="4"/>
      <c r="CG891" s="4"/>
      <c r="CH891" s="4"/>
      <c r="CI891" s="4"/>
      <c r="CJ891" s="4"/>
      <c r="CK891" s="4"/>
      <c r="CL891" s="4"/>
      <c r="CM891" s="4"/>
      <c r="CN891" s="4"/>
      <c r="CO891" s="4"/>
      <c r="CP891" s="4"/>
      <c r="CQ891" s="4"/>
      <c r="CR891" s="4"/>
      <c r="CS891" s="4"/>
      <c r="CT891" s="4"/>
      <c r="CU891" s="4"/>
      <c r="CV891" s="4"/>
      <c r="CW891" s="4"/>
      <c r="CX891" s="4"/>
      <c r="CY891" s="4"/>
      <c r="CZ891" s="4"/>
      <c r="DA891" s="4"/>
      <c r="DB891" s="4"/>
      <c r="DC891" s="4"/>
      <c r="DD891" s="4"/>
      <c r="DE891" s="4"/>
      <c r="DF891" s="4"/>
      <c r="DG891" s="4"/>
      <c r="DH891" s="4"/>
      <c r="DI891" s="4"/>
      <c r="DJ891" s="4"/>
      <c r="DK891" s="4"/>
      <c r="DL891" s="4"/>
      <c r="DM891" s="4"/>
      <c r="DN891" s="4"/>
      <c r="DO891" s="4"/>
      <c r="DP891" s="4"/>
      <c r="DQ891" s="4"/>
      <c r="DR891" s="4"/>
      <c r="DS891" s="4"/>
      <c r="DT891" s="4"/>
      <c r="DU891" s="4"/>
      <c r="DV891" s="4"/>
      <c r="DW891" s="4"/>
      <c r="DX891" s="4"/>
      <c r="DY891" s="4"/>
      <c r="DZ891" s="4"/>
      <c r="EA891" s="4"/>
      <c r="EB891" s="4"/>
      <c r="EC891" s="4"/>
      <c r="ED891" s="4"/>
      <c r="EE891" s="4"/>
      <c r="EF891" s="4"/>
      <c r="EG891" s="4"/>
      <c r="EH891" s="4"/>
      <c r="EI891" s="4"/>
      <c r="EJ891" s="4"/>
      <c r="EK891" s="4"/>
      <c r="EL891" s="4"/>
      <c r="EM891" s="4"/>
      <c r="EN891" s="4"/>
      <c r="EO891" s="4"/>
      <c r="EP891" s="4"/>
      <c r="EQ891" s="4"/>
      <c r="ER891" s="4"/>
      <c r="ES891" s="4"/>
      <c r="ET891" s="4"/>
      <c r="EU891" s="4"/>
      <c r="EV891" s="4"/>
      <c r="EW891" s="4"/>
      <c r="EX891" s="4"/>
      <c r="EY891" s="4"/>
      <c r="EZ891" s="4"/>
      <c r="FA891" s="4"/>
      <c r="FB891" s="4"/>
      <c r="FC891" s="4"/>
      <c r="FD891" s="4"/>
      <c r="FE891" s="4"/>
      <c r="FF891" s="4"/>
      <c r="FG891" s="4"/>
      <c r="FH891" s="4"/>
      <c r="FI891" s="4"/>
      <c r="FJ891" s="4"/>
      <c r="FK891" s="4"/>
      <c r="FL891" s="4"/>
      <c r="FM891" s="4"/>
      <c r="FN891" s="4"/>
      <c r="FO891" s="4"/>
      <c r="FP891" s="4"/>
      <c r="FQ891" s="4"/>
      <c r="FR891" s="4"/>
      <c r="FS891" s="4"/>
      <c r="FT891" s="4"/>
      <c r="FU891" s="4"/>
      <c r="FV891" s="4"/>
      <c r="FW891" s="4"/>
      <c r="FX891" s="4"/>
      <c r="FY891" s="4"/>
      <c r="FZ891" s="4"/>
      <c r="GA891" s="4"/>
      <c r="GB891" s="4"/>
      <c r="GC891" s="4"/>
      <c r="GD891" s="4"/>
      <c r="GE891" s="4"/>
      <c r="GF891" s="4"/>
      <c r="GG891" s="4"/>
      <c r="GH891" s="4"/>
      <c r="GI891" s="4"/>
      <c r="GJ891" s="4"/>
      <c r="GK891" s="4"/>
      <c r="GL891" s="4"/>
      <c r="GM891" s="4"/>
      <c r="GN891" s="4"/>
      <c r="GO891" s="4"/>
      <c r="GP891" s="4"/>
      <c r="GQ891" s="4"/>
      <c r="GR891" s="4"/>
      <c r="GS891" s="4"/>
      <c r="GT891" s="4"/>
      <c r="GU891" s="4"/>
      <c r="GV891" s="4"/>
      <c r="GW891" s="4"/>
      <c r="GX891" s="4"/>
      <c r="GY891" s="4"/>
      <c r="GZ891" s="4"/>
      <c r="HA891" s="4"/>
      <c r="HB891" s="4"/>
      <c r="HC891" s="4"/>
      <c r="HD891" s="4"/>
      <c r="HE891" s="4"/>
      <c r="HF891" s="4"/>
      <c r="HG891" s="4"/>
      <c r="HH891" s="4"/>
      <c r="HI891" s="4"/>
      <c r="HJ891" s="4"/>
      <c r="HK891" s="4"/>
      <c r="HL891" s="4"/>
      <c r="HM891" s="4"/>
      <c r="HN891" s="4"/>
      <c r="HO891" s="4"/>
      <c r="HP891" s="4"/>
      <c r="HQ891" s="4"/>
      <c r="HR891" s="4"/>
      <c r="HS891" s="4"/>
      <c r="HT891" s="4"/>
      <c r="HU891" s="4"/>
      <c r="HV891" s="4"/>
      <c r="HW891" s="4"/>
      <c r="HX891" s="4"/>
      <c r="HY891" s="4"/>
      <c r="HZ891" s="4"/>
      <c r="IA891" s="4"/>
      <c r="IB891" s="4"/>
      <c r="IC891" s="4"/>
      <c r="ID891" s="4"/>
      <c r="IE891" s="4"/>
      <c r="IF891" s="4"/>
      <c r="IG891" s="4"/>
      <c r="IH891" s="4"/>
    </row>
    <row r="892" spans="1:242" s="28" customFormat="1" x14ac:dyDescent="0.2">
      <c r="A892" s="4"/>
      <c r="B892" s="4"/>
      <c r="D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  <c r="AA892" s="4"/>
      <c r="AB892" s="4"/>
      <c r="AC892" s="4"/>
      <c r="AD892" s="4"/>
      <c r="AE892" s="4"/>
      <c r="AF892" s="4"/>
      <c r="AG892" s="4"/>
      <c r="AH892" s="4"/>
      <c r="AI892" s="4"/>
      <c r="AJ892" s="4"/>
      <c r="AK892" s="4"/>
      <c r="AL892" s="4"/>
      <c r="AM892" s="4"/>
      <c r="AN892" s="4"/>
      <c r="AO892" s="4"/>
      <c r="AP892" s="4"/>
      <c r="AQ892" s="4"/>
      <c r="AR892" s="4"/>
      <c r="AS892" s="4"/>
      <c r="AT892" s="4"/>
      <c r="AU892" s="4"/>
      <c r="AV892" s="4"/>
      <c r="AW892" s="4"/>
      <c r="AX892" s="4"/>
      <c r="AY892" s="4"/>
      <c r="AZ892" s="4"/>
      <c r="BA892" s="4"/>
      <c r="BB892" s="4"/>
      <c r="BC892" s="4"/>
      <c r="BD892" s="4"/>
      <c r="BE892" s="4"/>
      <c r="BF892" s="4"/>
      <c r="BG892" s="4"/>
      <c r="BH892" s="4"/>
      <c r="BI892" s="4"/>
      <c r="BJ892" s="4"/>
      <c r="BK892" s="4"/>
      <c r="BL892" s="4"/>
      <c r="BM892" s="4"/>
      <c r="BN892" s="4"/>
      <c r="BO892" s="4"/>
      <c r="BP892" s="4"/>
      <c r="BQ892" s="4"/>
      <c r="BR892" s="4"/>
      <c r="BS892" s="4"/>
      <c r="BT892" s="4"/>
      <c r="BU892" s="4"/>
      <c r="BV892" s="4"/>
      <c r="BW892" s="4"/>
      <c r="BX892" s="4"/>
      <c r="BY892" s="4"/>
      <c r="BZ892" s="4"/>
      <c r="CA892" s="4"/>
      <c r="CB892" s="4"/>
      <c r="CC892" s="4"/>
      <c r="CD892" s="4"/>
      <c r="CE892" s="4"/>
      <c r="CF892" s="4"/>
      <c r="CG892" s="4"/>
      <c r="CH892" s="4"/>
      <c r="CI892" s="4"/>
      <c r="CJ892" s="4"/>
      <c r="CK892" s="4"/>
      <c r="CL892" s="4"/>
      <c r="CM892" s="4"/>
      <c r="CN892" s="4"/>
      <c r="CO892" s="4"/>
      <c r="CP892" s="4"/>
      <c r="CQ892" s="4"/>
      <c r="CR892" s="4"/>
      <c r="CS892" s="4"/>
      <c r="CT892" s="4"/>
      <c r="CU892" s="4"/>
      <c r="CV892" s="4"/>
      <c r="CW892" s="4"/>
      <c r="CX892" s="4"/>
      <c r="CY892" s="4"/>
      <c r="CZ892" s="4"/>
      <c r="DA892" s="4"/>
      <c r="DB892" s="4"/>
      <c r="DC892" s="4"/>
      <c r="DD892" s="4"/>
      <c r="DE892" s="4"/>
      <c r="DF892" s="4"/>
      <c r="DG892" s="4"/>
      <c r="DH892" s="4"/>
      <c r="DI892" s="4"/>
      <c r="DJ892" s="4"/>
      <c r="DK892" s="4"/>
      <c r="DL892" s="4"/>
      <c r="DM892" s="4"/>
      <c r="DN892" s="4"/>
      <c r="DO892" s="4"/>
      <c r="DP892" s="4"/>
      <c r="DQ892" s="4"/>
      <c r="DR892" s="4"/>
      <c r="DS892" s="4"/>
      <c r="DT892" s="4"/>
      <c r="DU892" s="4"/>
      <c r="DV892" s="4"/>
      <c r="DW892" s="4"/>
      <c r="DX892" s="4"/>
      <c r="DY892" s="4"/>
      <c r="DZ892" s="4"/>
      <c r="EA892" s="4"/>
      <c r="EB892" s="4"/>
      <c r="EC892" s="4"/>
      <c r="ED892" s="4"/>
      <c r="EE892" s="4"/>
      <c r="EF892" s="4"/>
      <c r="EG892" s="4"/>
      <c r="EH892" s="4"/>
      <c r="EI892" s="4"/>
      <c r="EJ892" s="4"/>
      <c r="EK892" s="4"/>
      <c r="EL892" s="4"/>
      <c r="EM892" s="4"/>
      <c r="EN892" s="4"/>
      <c r="EO892" s="4"/>
      <c r="EP892" s="4"/>
      <c r="EQ892" s="4"/>
      <c r="ER892" s="4"/>
      <c r="ES892" s="4"/>
      <c r="ET892" s="4"/>
      <c r="EU892" s="4"/>
      <c r="EV892" s="4"/>
      <c r="EW892" s="4"/>
      <c r="EX892" s="4"/>
      <c r="EY892" s="4"/>
      <c r="EZ892" s="4"/>
      <c r="FA892" s="4"/>
      <c r="FB892" s="4"/>
      <c r="FC892" s="4"/>
      <c r="FD892" s="4"/>
      <c r="FE892" s="4"/>
      <c r="FF892" s="4"/>
      <c r="FG892" s="4"/>
      <c r="FH892" s="4"/>
      <c r="FI892" s="4"/>
      <c r="FJ892" s="4"/>
      <c r="FK892" s="4"/>
      <c r="FL892" s="4"/>
      <c r="FM892" s="4"/>
      <c r="FN892" s="4"/>
      <c r="FO892" s="4"/>
      <c r="FP892" s="4"/>
      <c r="FQ892" s="4"/>
      <c r="FR892" s="4"/>
      <c r="FS892" s="4"/>
      <c r="FT892" s="4"/>
      <c r="FU892" s="4"/>
      <c r="FV892" s="4"/>
      <c r="FW892" s="4"/>
      <c r="FX892" s="4"/>
      <c r="FY892" s="4"/>
      <c r="FZ892" s="4"/>
      <c r="GA892" s="4"/>
      <c r="GB892" s="4"/>
      <c r="GC892" s="4"/>
      <c r="GD892" s="4"/>
      <c r="GE892" s="4"/>
      <c r="GF892" s="4"/>
      <c r="GG892" s="4"/>
      <c r="GH892" s="4"/>
      <c r="GI892" s="4"/>
      <c r="GJ892" s="4"/>
      <c r="GK892" s="4"/>
      <c r="GL892" s="4"/>
      <c r="GM892" s="4"/>
      <c r="GN892" s="4"/>
      <c r="GO892" s="4"/>
      <c r="GP892" s="4"/>
      <c r="GQ892" s="4"/>
      <c r="GR892" s="4"/>
      <c r="GS892" s="4"/>
      <c r="GT892" s="4"/>
      <c r="GU892" s="4"/>
      <c r="GV892" s="4"/>
      <c r="GW892" s="4"/>
      <c r="GX892" s="4"/>
      <c r="GY892" s="4"/>
      <c r="GZ892" s="4"/>
      <c r="HA892" s="4"/>
      <c r="HB892" s="4"/>
      <c r="HC892" s="4"/>
      <c r="HD892" s="4"/>
      <c r="HE892" s="4"/>
      <c r="HF892" s="4"/>
      <c r="HG892" s="4"/>
      <c r="HH892" s="4"/>
      <c r="HI892" s="4"/>
      <c r="HJ892" s="4"/>
      <c r="HK892" s="4"/>
      <c r="HL892" s="4"/>
      <c r="HM892" s="4"/>
      <c r="HN892" s="4"/>
      <c r="HO892" s="4"/>
      <c r="HP892" s="4"/>
      <c r="HQ892" s="4"/>
      <c r="HR892" s="4"/>
      <c r="HS892" s="4"/>
      <c r="HT892" s="4"/>
      <c r="HU892" s="4"/>
      <c r="HV892" s="4"/>
      <c r="HW892" s="4"/>
      <c r="HX892" s="4"/>
      <c r="HY892" s="4"/>
      <c r="HZ892" s="4"/>
      <c r="IA892" s="4"/>
      <c r="IB892" s="4"/>
      <c r="IC892" s="4"/>
      <c r="ID892" s="4"/>
      <c r="IE892" s="4"/>
      <c r="IF892" s="4"/>
      <c r="IG892" s="4"/>
      <c r="IH892" s="4"/>
    </row>
    <row r="893" spans="1:242" s="28" customFormat="1" x14ac:dyDescent="0.2">
      <c r="A893" s="4"/>
      <c r="B893" s="4"/>
      <c r="D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  <c r="AA893" s="4"/>
      <c r="AB893" s="4"/>
      <c r="AC893" s="4"/>
      <c r="AD893" s="4"/>
      <c r="AE893" s="4"/>
      <c r="AF893" s="4"/>
      <c r="AG893" s="4"/>
      <c r="AH893" s="4"/>
      <c r="AI893" s="4"/>
      <c r="AJ893" s="4"/>
      <c r="AK893" s="4"/>
      <c r="AL893" s="4"/>
      <c r="AM893" s="4"/>
      <c r="AN893" s="4"/>
      <c r="AO893" s="4"/>
      <c r="AP893" s="4"/>
      <c r="AQ893" s="4"/>
      <c r="AR893" s="4"/>
      <c r="AS893" s="4"/>
      <c r="AT893" s="4"/>
      <c r="AU893" s="4"/>
      <c r="AV893" s="4"/>
      <c r="AW893" s="4"/>
      <c r="AX893" s="4"/>
      <c r="AY893" s="4"/>
      <c r="AZ893" s="4"/>
      <c r="BA893" s="4"/>
      <c r="BB893" s="4"/>
      <c r="BC893" s="4"/>
      <c r="BD893" s="4"/>
      <c r="BE893" s="4"/>
      <c r="BF893" s="4"/>
      <c r="BG893" s="4"/>
      <c r="BH893" s="4"/>
      <c r="BI893" s="4"/>
      <c r="BJ893" s="4"/>
      <c r="BK893" s="4"/>
      <c r="BL893" s="4"/>
      <c r="BM893" s="4"/>
      <c r="BN893" s="4"/>
      <c r="BO893" s="4"/>
      <c r="BP893" s="4"/>
      <c r="BQ893" s="4"/>
      <c r="BR893" s="4"/>
      <c r="BS893" s="4"/>
      <c r="BT893" s="4"/>
      <c r="BU893" s="4"/>
      <c r="BV893" s="4"/>
      <c r="BW893" s="4"/>
      <c r="BX893" s="4"/>
      <c r="BY893" s="4"/>
      <c r="BZ893" s="4"/>
      <c r="CA893" s="4"/>
      <c r="CB893" s="4"/>
      <c r="CC893" s="4"/>
      <c r="CD893" s="4"/>
      <c r="CE893" s="4"/>
      <c r="CF893" s="4"/>
      <c r="CG893" s="4"/>
      <c r="CH893" s="4"/>
      <c r="CI893" s="4"/>
      <c r="CJ893" s="4"/>
      <c r="CK893" s="4"/>
      <c r="CL893" s="4"/>
      <c r="CM893" s="4"/>
      <c r="CN893" s="4"/>
      <c r="CO893" s="4"/>
      <c r="CP893" s="4"/>
      <c r="CQ893" s="4"/>
      <c r="CR893" s="4"/>
      <c r="CS893" s="4"/>
      <c r="CT893" s="4"/>
      <c r="CU893" s="4"/>
      <c r="CV893" s="4"/>
      <c r="CW893" s="4"/>
      <c r="CX893" s="4"/>
      <c r="CY893" s="4"/>
      <c r="CZ893" s="4"/>
      <c r="DA893" s="4"/>
      <c r="DB893" s="4"/>
      <c r="DC893" s="4"/>
      <c r="DD893" s="4"/>
      <c r="DE893" s="4"/>
      <c r="DF893" s="4"/>
      <c r="DG893" s="4"/>
      <c r="DH893" s="4"/>
      <c r="DI893" s="4"/>
      <c r="DJ893" s="4"/>
      <c r="DK893" s="4"/>
      <c r="DL893" s="4"/>
      <c r="DM893" s="4"/>
      <c r="DN893" s="4"/>
      <c r="DO893" s="4"/>
      <c r="DP893" s="4"/>
      <c r="DQ893" s="4"/>
      <c r="DR893" s="4"/>
      <c r="DS893" s="4"/>
      <c r="DT893" s="4"/>
      <c r="DU893" s="4"/>
      <c r="DV893" s="4"/>
      <c r="DW893" s="4"/>
      <c r="DX893" s="4"/>
      <c r="DY893" s="4"/>
      <c r="DZ893" s="4"/>
      <c r="EA893" s="4"/>
      <c r="EB893" s="4"/>
      <c r="EC893" s="4"/>
      <c r="ED893" s="4"/>
      <c r="EE893" s="4"/>
      <c r="EF893" s="4"/>
      <c r="EG893" s="4"/>
      <c r="EH893" s="4"/>
      <c r="EI893" s="4"/>
      <c r="EJ893" s="4"/>
      <c r="EK893" s="4"/>
      <c r="EL893" s="4"/>
      <c r="EM893" s="4"/>
      <c r="EN893" s="4"/>
      <c r="EO893" s="4"/>
      <c r="EP893" s="4"/>
      <c r="EQ893" s="4"/>
      <c r="ER893" s="4"/>
      <c r="ES893" s="4"/>
      <c r="ET893" s="4"/>
      <c r="EU893" s="4"/>
      <c r="EV893" s="4"/>
      <c r="EW893" s="4"/>
      <c r="EX893" s="4"/>
      <c r="EY893" s="4"/>
      <c r="EZ893" s="4"/>
      <c r="FA893" s="4"/>
      <c r="FB893" s="4"/>
      <c r="FC893" s="4"/>
      <c r="FD893" s="4"/>
      <c r="FE893" s="4"/>
      <c r="FF893" s="4"/>
      <c r="FG893" s="4"/>
      <c r="FH893" s="4"/>
      <c r="FI893" s="4"/>
      <c r="FJ893" s="4"/>
      <c r="FK893" s="4"/>
      <c r="FL893" s="4"/>
      <c r="FM893" s="4"/>
      <c r="FN893" s="4"/>
      <c r="FO893" s="4"/>
      <c r="FP893" s="4"/>
      <c r="FQ893" s="4"/>
      <c r="FR893" s="4"/>
      <c r="FS893" s="4"/>
      <c r="FT893" s="4"/>
      <c r="FU893" s="4"/>
      <c r="FV893" s="4"/>
      <c r="FW893" s="4"/>
      <c r="FX893" s="4"/>
      <c r="FY893" s="4"/>
      <c r="FZ893" s="4"/>
      <c r="GA893" s="4"/>
      <c r="GB893" s="4"/>
      <c r="GC893" s="4"/>
      <c r="GD893" s="4"/>
      <c r="GE893" s="4"/>
      <c r="GF893" s="4"/>
      <c r="GG893" s="4"/>
      <c r="GH893" s="4"/>
      <c r="GI893" s="4"/>
      <c r="GJ893" s="4"/>
      <c r="GK893" s="4"/>
      <c r="GL893" s="4"/>
      <c r="GM893" s="4"/>
      <c r="GN893" s="4"/>
      <c r="GO893" s="4"/>
      <c r="GP893" s="4"/>
      <c r="GQ893" s="4"/>
      <c r="GR893" s="4"/>
      <c r="GS893" s="4"/>
      <c r="GT893" s="4"/>
      <c r="GU893" s="4"/>
      <c r="GV893" s="4"/>
      <c r="GW893" s="4"/>
      <c r="GX893" s="4"/>
      <c r="GY893" s="4"/>
      <c r="GZ893" s="4"/>
      <c r="HA893" s="4"/>
      <c r="HB893" s="4"/>
      <c r="HC893" s="4"/>
      <c r="HD893" s="4"/>
      <c r="HE893" s="4"/>
      <c r="HF893" s="4"/>
      <c r="HG893" s="4"/>
      <c r="HH893" s="4"/>
      <c r="HI893" s="4"/>
      <c r="HJ893" s="4"/>
      <c r="HK893" s="4"/>
      <c r="HL893" s="4"/>
      <c r="HM893" s="4"/>
      <c r="HN893" s="4"/>
      <c r="HO893" s="4"/>
      <c r="HP893" s="4"/>
      <c r="HQ893" s="4"/>
      <c r="HR893" s="4"/>
      <c r="HS893" s="4"/>
      <c r="HT893" s="4"/>
      <c r="HU893" s="4"/>
      <c r="HV893" s="4"/>
      <c r="HW893" s="4"/>
      <c r="HX893" s="4"/>
      <c r="HY893" s="4"/>
      <c r="HZ893" s="4"/>
      <c r="IA893" s="4"/>
      <c r="IB893" s="4"/>
      <c r="IC893" s="4"/>
      <c r="ID893" s="4"/>
      <c r="IE893" s="4"/>
      <c r="IF893" s="4"/>
      <c r="IG893" s="4"/>
      <c r="IH893" s="4"/>
    </row>
    <row r="894" spans="1:242" s="28" customFormat="1" x14ac:dyDescent="0.2">
      <c r="A894" s="4"/>
      <c r="B894" s="4"/>
      <c r="D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  <c r="AA894" s="4"/>
      <c r="AB894" s="4"/>
      <c r="AC894" s="4"/>
      <c r="AD894" s="4"/>
      <c r="AE894" s="4"/>
      <c r="AF894" s="4"/>
      <c r="AG894" s="4"/>
      <c r="AH894" s="4"/>
      <c r="AI894" s="4"/>
      <c r="AJ894" s="4"/>
      <c r="AK894" s="4"/>
      <c r="AL894" s="4"/>
      <c r="AM894" s="4"/>
      <c r="AN894" s="4"/>
      <c r="AO894" s="4"/>
      <c r="AP894" s="4"/>
      <c r="AQ894" s="4"/>
      <c r="AR894" s="4"/>
      <c r="AS894" s="4"/>
      <c r="AT894" s="4"/>
      <c r="AU894" s="4"/>
      <c r="AV894" s="4"/>
      <c r="AW894" s="4"/>
      <c r="AX894" s="4"/>
      <c r="AY894" s="4"/>
      <c r="AZ894" s="4"/>
      <c r="BA894" s="4"/>
      <c r="BB894" s="4"/>
      <c r="BC894" s="4"/>
      <c r="BD894" s="4"/>
      <c r="BE894" s="4"/>
      <c r="BF894" s="4"/>
      <c r="BG894" s="4"/>
      <c r="BH894" s="4"/>
      <c r="BI894" s="4"/>
      <c r="BJ894" s="4"/>
      <c r="BK894" s="4"/>
      <c r="BL894" s="4"/>
      <c r="BM894" s="4"/>
      <c r="BN894" s="4"/>
      <c r="BO894" s="4"/>
      <c r="BP894" s="4"/>
      <c r="BQ894" s="4"/>
      <c r="BR894" s="4"/>
      <c r="BS894" s="4"/>
      <c r="BT894" s="4"/>
      <c r="BU894" s="4"/>
      <c r="BV894" s="4"/>
      <c r="BW894" s="4"/>
      <c r="BX894" s="4"/>
      <c r="BY894" s="4"/>
      <c r="BZ894" s="4"/>
      <c r="CA894" s="4"/>
      <c r="CB894" s="4"/>
      <c r="CC894" s="4"/>
      <c r="CD894" s="4"/>
      <c r="CE894" s="4"/>
      <c r="CF894" s="4"/>
      <c r="CG894" s="4"/>
      <c r="CH894" s="4"/>
      <c r="CI894" s="4"/>
      <c r="CJ894" s="4"/>
      <c r="CK894" s="4"/>
      <c r="CL894" s="4"/>
      <c r="CM894" s="4"/>
      <c r="CN894" s="4"/>
      <c r="CO894" s="4"/>
      <c r="CP894" s="4"/>
      <c r="CQ894" s="4"/>
      <c r="CR894" s="4"/>
      <c r="CS894" s="4"/>
      <c r="CT894" s="4"/>
      <c r="CU894" s="4"/>
      <c r="CV894" s="4"/>
      <c r="CW894" s="4"/>
      <c r="CX894" s="4"/>
      <c r="CY894" s="4"/>
      <c r="CZ894" s="4"/>
      <c r="DA894" s="4"/>
      <c r="DB894" s="4"/>
      <c r="DC894" s="4"/>
      <c r="DD894" s="4"/>
      <c r="DE894" s="4"/>
      <c r="DF894" s="4"/>
      <c r="DG894" s="4"/>
      <c r="DH894" s="4"/>
      <c r="DI894" s="4"/>
      <c r="DJ894" s="4"/>
      <c r="DK894" s="4"/>
      <c r="DL894" s="4"/>
      <c r="DM894" s="4"/>
      <c r="DN894" s="4"/>
      <c r="DO894" s="4"/>
      <c r="DP894" s="4"/>
      <c r="DQ894" s="4"/>
      <c r="DR894" s="4"/>
      <c r="DS894" s="4"/>
      <c r="DT894" s="4"/>
      <c r="DU894" s="4"/>
      <c r="DV894" s="4"/>
      <c r="DW894" s="4"/>
      <c r="DX894" s="4"/>
      <c r="DY894" s="4"/>
      <c r="DZ894" s="4"/>
      <c r="EA894" s="4"/>
      <c r="EB894" s="4"/>
      <c r="EC894" s="4"/>
      <c r="ED894" s="4"/>
      <c r="EE894" s="4"/>
      <c r="EF894" s="4"/>
      <c r="EG894" s="4"/>
      <c r="EH894" s="4"/>
      <c r="EI894" s="4"/>
      <c r="EJ894" s="4"/>
      <c r="EK894" s="4"/>
      <c r="EL894" s="4"/>
      <c r="EM894" s="4"/>
      <c r="EN894" s="4"/>
      <c r="EO894" s="4"/>
      <c r="EP894" s="4"/>
      <c r="EQ894" s="4"/>
      <c r="ER894" s="4"/>
      <c r="ES894" s="4"/>
      <c r="ET894" s="4"/>
      <c r="EU894" s="4"/>
      <c r="EV894" s="4"/>
      <c r="EW894" s="4"/>
      <c r="EX894" s="4"/>
      <c r="EY894" s="4"/>
      <c r="EZ894" s="4"/>
      <c r="FA894" s="4"/>
      <c r="FB894" s="4"/>
      <c r="FC894" s="4"/>
      <c r="FD894" s="4"/>
      <c r="FE894" s="4"/>
      <c r="FF894" s="4"/>
      <c r="FG894" s="4"/>
      <c r="FH894" s="4"/>
      <c r="FI894" s="4"/>
      <c r="FJ894" s="4"/>
      <c r="FK894" s="4"/>
      <c r="FL894" s="4"/>
      <c r="FM894" s="4"/>
      <c r="FN894" s="4"/>
      <c r="FO894" s="4"/>
      <c r="FP894" s="4"/>
      <c r="FQ894" s="4"/>
      <c r="FR894" s="4"/>
      <c r="FS894" s="4"/>
      <c r="FT894" s="4"/>
      <c r="FU894" s="4"/>
      <c r="FV894" s="4"/>
      <c r="FW894" s="4"/>
      <c r="FX894" s="4"/>
      <c r="FY894" s="4"/>
      <c r="FZ894" s="4"/>
      <c r="GA894" s="4"/>
      <c r="GB894" s="4"/>
      <c r="GC894" s="4"/>
      <c r="GD894" s="4"/>
      <c r="GE894" s="4"/>
      <c r="GF894" s="4"/>
      <c r="GG894" s="4"/>
      <c r="GH894" s="4"/>
      <c r="GI894" s="4"/>
      <c r="GJ894" s="4"/>
      <c r="GK894" s="4"/>
      <c r="GL894" s="4"/>
      <c r="GM894" s="4"/>
      <c r="GN894" s="4"/>
      <c r="GO894" s="4"/>
      <c r="GP894" s="4"/>
      <c r="GQ894" s="4"/>
      <c r="GR894" s="4"/>
      <c r="GS894" s="4"/>
      <c r="GT894" s="4"/>
      <c r="GU894" s="4"/>
      <c r="GV894" s="4"/>
      <c r="GW894" s="4"/>
      <c r="GX894" s="4"/>
      <c r="GY894" s="4"/>
      <c r="GZ894" s="4"/>
      <c r="HA894" s="4"/>
      <c r="HB894" s="4"/>
      <c r="HC894" s="4"/>
      <c r="HD894" s="4"/>
      <c r="HE894" s="4"/>
      <c r="HF894" s="4"/>
      <c r="HG894" s="4"/>
      <c r="HH894" s="4"/>
      <c r="HI894" s="4"/>
      <c r="HJ894" s="4"/>
      <c r="HK894" s="4"/>
      <c r="HL894" s="4"/>
      <c r="HM894" s="4"/>
      <c r="HN894" s="4"/>
      <c r="HO894" s="4"/>
      <c r="HP894" s="4"/>
      <c r="HQ894" s="4"/>
      <c r="HR894" s="4"/>
      <c r="HS894" s="4"/>
      <c r="HT894" s="4"/>
      <c r="HU894" s="4"/>
      <c r="HV894" s="4"/>
      <c r="HW894" s="4"/>
      <c r="HX894" s="4"/>
      <c r="HY894" s="4"/>
      <c r="HZ894" s="4"/>
      <c r="IA894" s="4"/>
      <c r="IB894" s="4"/>
      <c r="IC894" s="4"/>
      <c r="ID894" s="4"/>
      <c r="IE894" s="4"/>
      <c r="IF894" s="4"/>
      <c r="IG894" s="4"/>
      <c r="IH894" s="4"/>
    </row>
    <row r="895" spans="1:242" s="28" customFormat="1" x14ac:dyDescent="0.2">
      <c r="A895" s="4"/>
      <c r="B895" s="4"/>
      <c r="D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  <c r="AA895" s="4"/>
      <c r="AB895" s="4"/>
      <c r="AC895" s="4"/>
      <c r="AD895" s="4"/>
      <c r="AE895" s="4"/>
      <c r="AF895" s="4"/>
      <c r="AG895" s="4"/>
      <c r="AH895" s="4"/>
      <c r="AI895" s="4"/>
      <c r="AJ895" s="4"/>
      <c r="AK895" s="4"/>
      <c r="AL895" s="4"/>
      <c r="AM895" s="4"/>
      <c r="AN895" s="4"/>
      <c r="AO895" s="4"/>
      <c r="AP895" s="4"/>
      <c r="AQ895" s="4"/>
      <c r="AR895" s="4"/>
      <c r="AS895" s="4"/>
      <c r="AT895" s="4"/>
      <c r="AU895" s="4"/>
      <c r="AV895" s="4"/>
      <c r="AW895" s="4"/>
      <c r="AX895" s="4"/>
      <c r="AY895" s="4"/>
      <c r="AZ895" s="4"/>
      <c r="BA895" s="4"/>
      <c r="BB895" s="4"/>
      <c r="BC895" s="4"/>
      <c r="BD895" s="4"/>
      <c r="BE895" s="4"/>
      <c r="BF895" s="4"/>
      <c r="BG895" s="4"/>
      <c r="BH895" s="4"/>
      <c r="BI895" s="4"/>
      <c r="BJ895" s="4"/>
      <c r="BK895" s="4"/>
      <c r="BL895" s="4"/>
      <c r="BM895" s="4"/>
      <c r="BN895" s="4"/>
      <c r="BO895" s="4"/>
      <c r="BP895" s="4"/>
      <c r="BQ895" s="4"/>
      <c r="BR895" s="4"/>
      <c r="BS895" s="4"/>
      <c r="BT895" s="4"/>
      <c r="BU895" s="4"/>
      <c r="BV895" s="4"/>
      <c r="BW895" s="4"/>
      <c r="BX895" s="4"/>
      <c r="BY895" s="4"/>
      <c r="BZ895" s="4"/>
      <c r="CA895" s="4"/>
      <c r="CB895" s="4"/>
      <c r="CC895" s="4"/>
      <c r="CD895" s="4"/>
      <c r="CE895" s="4"/>
      <c r="CF895" s="4"/>
      <c r="CG895" s="4"/>
      <c r="CH895" s="4"/>
      <c r="CI895" s="4"/>
      <c r="CJ895" s="4"/>
      <c r="CK895" s="4"/>
      <c r="CL895" s="4"/>
      <c r="CM895" s="4"/>
      <c r="CN895" s="4"/>
      <c r="CO895" s="4"/>
      <c r="CP895" s="4"/>
      <c r="CQ895" s="4"/>
      <c r="CR895" s="4"/>
      <c r="CS895" s="4"/>
      <c r="CT895" s="4"/>
      <c r="CU895" s="4"/>
      <c r="CV895" s="4"/>
      <c r="CW895" s="4"/>
      <c r="CX895" s="4"/>
      <c r="CY895" s="4"/>
      <c r="CZ895" s="4"/>
      <c r="DA895" s="4"/>
      <c r="DB895" s="4"/>
      <c r="DC895" s="4"/>
      <c r="DD895" s="4"/>
      <c r="DE895" s="4"/>
      <c r="DF895" s="4"/>
      <c r="DG895" s="4"/>
      <c r="DH895" s="4"/>
      <c r="DI895" s="4"/>
      <c r="DJ895" s="4"/>
      <c r="DK895" s="4"/>
      <c r="DL895" s="4"/>
      <c r="DM895" s="4"/>
      <c r="DN895" s="4"/>
      <c r="DO895" s="4"/>
      <c r="DP895" s="4"/>
      <c r="DQ895" s="4"/>
      <c r="DR895" s="4"/>
      <c r="DS895" s="4"/>
      <c r="DT895" s="4"/>
      <c r="DU895" s="4"/>
      <c r="DV895" s="4"/>
      <c r="DW895" s="4"/>
      <c r="DX895" s="4"/>
      <c r="DY895" s="4"/>
      <c r="DZ895" s="4"/>
      <c r="EA895" s="4"/>
      <c r="EB895" s="4"/>
      <c r="EC895" s="4"/>
      <c r="ED895" s="4"/>
      <c r="EE895" s="4"/>
      <c r="EF895" s="4"/>
      <c r="EG895" s="4"/>
      <c r="EH895" s="4"/>
      <c r="EI895" s="4"/>
      <c r="EJ895" s="4"/>
      <c r="EK895" s="4"/>
      <c r="EL895" s="4"/>
      <c r="EM895" s="4"/>
      <c r="EN895" s="4"/>
      <c r="EO895" s="4"/>
      <c r="EP895" s="4"/>
      <c r="EQ895" s="4"/>
      <c r="ER895" s="4"/>
      <c r="ES895" s="4"/>
      <c r="ET895" s="4"/>
      <c r="EU895" s="4"/>
      <c r="EV895" s="4"/>
      <c r="EW895" s="4"/>
      <c r="EX895" s="4"/>
      <c r="EY895" s="4"/>
      <c r="EZ895" s="4"/>
      <c r="FA895" s="4"/>
      <c r="FB895" s="4"/>
      <c r="FC895" s="4"/>
      <c r="FD895" s="4"/>
      <c r="FE895" s="4"/>
      <c r="FF895" s="4"/>
      <c r="FG895" s="4"/>
      <c r="FH895" s="4"/>
      <c r="FI895" s="4"/>
      <c r="FJ895" s="4"/>
      <c r="FK895" s="4"/>
      <c r="FL895" s="4"/>
      <c r="FM895" s="4"/>
      <c r="FN895" s="4"/>
      <c r="FO895" s="4"/>
      <c r="FP895" s="4"/>
      <c r="FQ895" s="4"/>
      <c r="FR895" s="4"/>
      <c r="FS895" s="4"/>
      <c r="FT895" s="4"/>
      <c r="FU895" s="4"/>
      <c r="FV895" s="4"/>
      <c r="FW895" s="4"/>
      <c r="FX895" s="4"/>
      <c r="FY895" s="4"/>
      <c r="FZ895" s="4"/>
      <c r="GA895" s="4"/>
      <c r="GB895" s="4"/>
      <c r="GC895" s="4"/>
      <c r="GD895" s="4"/>
      <c r="GE895" s="4"/>
      <c r="GF895" s="4"/>
      <c r="GG895" s="4"/>
      <c r="GH895" s="4"/>
      <c r="GI895" s="4"/>
      <c r="GJ895" s="4"/>
      <c r="GK895" s="4"/>
      <c r="GL895" s="4"/>
      <c r="GM895" s="4"/>
      <c r="GN895" s="4"/>
      <c r="GO895" s="4"/>
      <c r="GP895" s="4"/>
      <c r="GQ895" s="4"/>
      <c r="GR895" s="4"/>
      <c r="GS895" s="4"/>
      <c r="GT895" s="4"/>
      <c r="GU895" s="4"/>
      <c r="GV895" s="4"/>
      <c r="GW895" s="4"/>
      <c r="GX895" s="4"/>
      <c r="GY895" s="4"/>
      <c r="GZ895" s="4"/>
      <c r="HA895" s="4"/>
      <c r="HB895" s="4"/>
      <c r="HC895" s="4"/>
      <c r="HD895" s="4"/>
      <c r="HE895" s="4"/>
      <c r="HF895" s="4"/>
      <c r="HG895" s="4"/>
      <c r="HH895" s="4"/>
      <c r="HI895" s="4"/>
      <c r="HJ895" s="4"/>
      <c r="HK895" s="4"/>
      <c r="HL895" s="4"/>
      <c r="HM895" s="4"/>
      <c r="HN895" s="4"/>
      <c r="HO895" s="4"/>
      <c r="HP895" s="4"/>
      <c r="HQ895" s="4"/>
      <c r="HR895" s="4"/>
      <c r="HS895" s="4"/>
      <c r="HT895" s="4"/>
      <c r="HU895" s="4"/>
      <c r="HV895" s="4"/>
      <c r="HW895" s="4"/>
      <c r="HX895" s="4"/>
      <c r="HY895" s="4"/>
      <c r="HZ895" s="4"/>
      <c r="IA895" s="4"/>
      <c r="IB895" s="4"/>
      <c r="IC895" s="4"/>
      <c r="ID895" s="4"/>
      <c r="IE895" s="4"/>
      <c r="IF895" s="4"/>
      <c r="IG895" s="4"/>
      <c r="IH895" s="4"/>
    </row>
    <row r="896" spans="1:242" s="28" customFormat="1" x14ac:dyDescent="0.2">
      <c r="A896" s="4"/>
      <c r="B896" s="4"/>
      <c r="D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  <c r="AA896" s="4"/>
      <c r="AB896" s="4"/>
      <c r="AC896" s="4"/>
      <c r="AD896" s="4"/>
      <c r="AE896" s="4"/>
      <c r="AF896" s="4"/>
      <c r="AG896" s="4"/>
      <c r="AH896" s="4"/>
      <c r="AI896" s="4"/>
      <c r="AJ896" s="4"/>
      <c r="AK896" s="4"/>
      <c r="AL896" s="4"/>
      <c r="AM896" s="4"/>
      <c r="AN896" s="4"/>
      <c r="AO896" s="4"/>
      <c r="AP896" s="4"/>
      <c r="AQ896" s="4"/>
      <c r="AR896" s="4"/>
      <c r="AS896" s="4"/>
      <c r="AT896" s="4"/>
      <c r="AU896" s="4"/>
      <c r="AV896" s="4"/>
      <c r="AW896" s="4"/>
      <c r="AX896" s="4"/>
      <c r="AY896" s="4"/>
      <c r="AZ896" s="4"/>
      <c r="BA896" s="4"/>
      <c r="BB896" s="4"/>
      <c r="BC896" s="4"/>
      <c r="BD896" s="4"/>
      <c r="BE896" s="4"/>
      <c r="BF896" s="4"/>
      <c r="BG896" s="4"/>
      <c r="BH896" s="4"/>
      <c r="BI896" s="4"/>
      <c r="BJ896" s="4"/>
      <c r="BK896" s="4"/>
      <c r="BL896" s="4"/>
      <c r="BM896" s="4"/>
      <c r="BN896" s="4"/>
      <c r="BO896" s="4"/>
      <c r="BP896" s="4"/>
      <c r="BQ896" s="4"/>
      <c r="BR896" s="4"/>
      <c r="BS896" s="4"/>
      <c r="BT896" s="4"/>
      <c r="BU896" s="4"/>
      <c r="BV896" s="4"/>
      <c r="BW896" s="4"/>
      <c r="BX896" s="4"/>
      <c r="BY896" s="4"/>
      <c r="BZ896" s="4"/>
      <c r="CA896" s="4"/>
      <c r="CB896" s="4"/>
      <c r="CC896" s="4"/>
      <c r="CD896" s="4"/>
      <c r="CE896" s="4"/>
      <c r="CF896" s="4"/>
      <c r="CG896" s="4"/>
      <c r="CH896" s="4"/>
      <c r="CI896" s="4"/>
      <c r="CJ896" s="4"/>
      <c r="CK896" s="4"/>
      <c r="CL896" s="4"/>
      <c r="CM896" s="4"/>
      <c r="CN896" s="4"/>
      <c r="CO896" s="4"/>
      <c r="CP896" s="4"/>
      <c r="CQ896" s="4"/>
      <c r="CR896" s="4"/>
      <c r="CS896" s="4"/>
      <c r="CT896" s="4"/>
      <c r="CU896" s="4"/>
      <c r="CV896" s="4"/>
      <c r="CW896" s="4"/>
      <c r="CX896" s="4"/>
      <c r="CY896" s="4"/>
      <c r="CZ896" s="4"/>
      <c r="DA896" s="4"/>
      <c r="DB896" s="4"/>
      <c r="DC896" s="4"/>
      <c r="DD896" s="4"/>
      <c r="DE896" s="4"/>
      <c r="DF896" s="4"/>
      <c r="DG896" s="4"/>
      <c r="DH896" s="4"/>
      <c r="DI896" s="4"/>
      <c r="DJ896" s="4"/>
      <c r="DK896" s="4"/>
      <c r="DL896" s="4"/>
      <c r="DM896" s="4"/>
      <c r="DN896" s="4"/>
      <c r="DO896" s="4"/>
      <c r="DP896" s="4"/>
      <c r="DQ896" s="4"/>
      <c r="DR896" s="4"/>
      <c r="DS896" s="4"/>
      <c r="DT896" s="4"/>
      <c r="DU896" s="4"/>
      <c r="DV896" s="4"/>
      <c r="DW896" s="4"/>
      <c r="DX896" s="4"/>
      <c r="DY896" s="4"/>
      <c r="DZ896" s="4"/>
      <c r="EA896" s="4"/>
      <c r="EB896" s="4"/>
      <c r="EC896" s="4"/>
      <c r="ED896" s="4"/>
      <c r="EE896" s="4"/>
      <c r="EF896" s="4"/>
      <c r="EG896" s="4"/>
      <c r="EH896" s="4"/>
      <c r="EI896" s="4"/>
      <c r="EJ896" s="4"/>
      <c r="EK896" s="4"/>
      <c r="EL896" s="4"/>
      <c r="EM896" s="4"/>
      <c r="EN896" s="4"/>
      <c r="EO896" s="4"/>
      <c r="EP896" s="4"/>
      <c r="EQ896" s="4"/>
      <c r="ER896" s="4"/>
      <c r="ES896" s="4"/>
      <c r="ET896" s="4"/>
      <c r="EU896" s="4"/>
      <c r="EV896" s="4"/>
      <c r="EW896" s="4"/>
      <c r="EX896" s="4"/>
      <c r="EY896" s="4"/>
      <c r="EZ896" s="4"/>
      <c r="FA896" s="4"/>
      <c r="FB896" s="4"/>
      <c r="FC896" s="4"/>
      <c r="FD896" s="4"/>
      <c r="FE896" s="4"/>
      <c r="FF896" s="4"/>
      <c r="FG896" s="4"/>
      <c r="FH896" s="4"/>
      <c r="FI896" s="4"/>
      <c r="FJ896" s="4"/>
      <c r="FK896" s="4"/>
      <c r="FL896" s="4"/>
      <c r="FM896" s="4"/>
      <c r="FN896" s="4"/>
      <c r="FO896" s="4"/>
      <c r="FP896" s="4"/>
      <c r="FQ896" s="4"/>
      <c r="FR896" s="4"/>
      <c r="FS896" s="4"/>
      <c r="FT896" s="4"/>
      <c r="FU896" s="4"/>
      <c r="FV896" s="4"/>
      <c r="FW896" s="4"/>
      <c r="FX896" s="4"/>
      <c r="FY896" s="4"/>
      <c r="FZ896" s="4"/>
      <c r="GA896" s="4"/>
      <c r="GB896" s="4"/>
      <c r="GC896" s="4"/>
      <c r="GD896" s="4"/>
      <c r="GE896" s="4"/>
      <c r="GF896" s="4"/>
      <c r="GG896" s="4"/>
      <c r="GH896" s="4"/>
      <c r="GI896" s="4"/>
      <c r="GJ896" s="4"/>
      <c r="GK896" s="4"/>
      <c r="GL896" s="4"/>
      <c r="GM896" s="4"/>
      <c r="GN896" s="4"/>
      <c r="GO896" s="4"/>
      <c r="GP896" s="4"/>
      <c r="GQ896" s="4"/>
      <c r="GR896" s="4"/>
      <c r="GS896" s="4"/>
      <c r="GT896" s="4"/>
      <c r="GU896" s="4"/>
      <c r="GV896" s="4"/>
      <c r="GW896" s="4"/>
      <c r="GX896" s="4"/>
      <c r="GY896" s="4"/>
      <c r="GZ896" s="4"/>
      <c r="HA896" s="4"/>
      <c r="HB896" s="4"/>
      <c r="HC896" s="4"/>
      <c r="HD896" s="4"/>
      <c r="HE896" s="4"/>
      <c r="HF896" s="4"/>
      <c r="HG896" s="4"/>
      <c r="HH896" s="4"/>
      <c r="HI896" s="4"/>
      <c r="HJ896" s="4"/>
      <c r="HK896" s="4"/>
      <c r="HL896" s="4"/>
      <c r="HM896" s="4"/>
      <c r="HN896" s="4"/>
      <c r="HO896" s="4"/>
      <c r="HP896" s="4"/>
      <c r="HQ896" s="4"/>
      <c r="HR896" s="4"/>
      <c r="HS896" s="4"/>
      <c r="HT896" s="4"/>
      <c r="HU896" s="4"/>
      <c r="HV896" s="4"/>
      <c r="HW896" s="4"/>
      <c r="HX896" s="4"/>
      <c r="HY896" s="4"/>
      <c r="HZ896" s="4"/>
      <c r="IA896" s="4"/>
      <c r="IB896" s="4"/>
      <c r="IC896" s="4"/>
      <c r="ID896" s="4"/>
      <c r="IE896" s="4"/>
      <c r="IF896" s="4"/>
      <c r="IG896" s="4"/>
      <c r="IH896" s="4"/>
    </row>
    <row r="897" spans="1:242" s="28" customFormat="1" x14ac:dyDescent="0.2">
      <c r="A897" s="4"/>
      <c r="B897" s="4"/>
      <c r="D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  <c r="AA897" s="4"/>
      <c r="AB897" s="4"/>
      <c r="AC897" s="4"/>
      <c r="AD897" s="4"/>
      <c r="AE897" s="4"/>
      <c r="AF897" s="4"/>
      <c r="AG897" s="4"/>
      <c r="AH897" s="4"/>
      <c r="AI897" s="4"/>
      <c r="AJ897" s="4"/>
      <c r="AK897" s="4"/>
      <c r="AL897" s="4"/>
      <c r="AM897" s="4"/>
      <c r="AN897" s="4"/>
      <c r="AO897" s="4"/>
      <c r="AP897" s="4"/>
      <c r="AQ897" s="4"/>
      <c r="AR897" s="4"/>
      <c r="AS897" s="4"/>
      <c r="AT897" s="4"/>
      <c r="AU897" s="4"/>
      <c r="AV897" s="4"/>
      <c r="AW897" s="4"/>
      <c r="AX897" s="4"/>
      <c r="AY897" s="4"/>
      <c r="AZ897" s="4"/>
      <c r="BA897" s="4"/>
      <c r="BB897" s="4"/>
      <c r="BC897" s="4"/>
      <c r="BD897" s="4"/>
      <c r="BE897" s="4"/>
      <c r="BF897" s="4"/>
      <c r="BG897" s="4"/>
      <c r="BH897" s="4"/>
      <c r="BI897" s="4"/>
      <c r="BJ897" s="4"/>
      <c r="BK897" s="4"/>
      <c r="BL897" s="4"/>
      <c r="BM897" s="4"/>
      <c r="BN897" s="4"/>
      <c r="BO897" s="4"/>
      <c r="BP897" s="4"/>
      <c r="BQ897" s="4"/>
      <c r="BR897" s="4"/>
      <c r="BS897" s="4"/>
      <c r="BT897" s="4"/>
      <c r="BU897" s="4"/>
      <c r="BV897" s="4"/>
      <c r="BW897" s="4"/>
      <c r="BX897" s="4"/>
      <c r="BY897" s="4"/>
      <c r="BZ897" s="4"/>
      <c r="CA897" s="4"/>
      <c r="CB897" s="4"/>
      <c r="CC897" s="4"/>
      <c r="CD897" s="4"/>
      <c r="CE897" s="4"/>
      <c r="CF897" s="4"/>
      <c r="CG897" s="4"/>
      <c r="CH897" s="4"/>
      <c r="CI897" s="4"/>
      <c r="CJ897" s="4"/>
      <c r="CK897" s="4"/>
      <c r="CL897" s="4"/>
      <c r="CM897" s="4"/>
      <c r="CN897" s="4"/>
      <c r="CO897" s="4"/>
      <c r="CP897" s="4"/>
      <c r="CQ897" s="4"/>
      <c r="CR897" s="4"/>
      <c r="CS897" s="4"/>
      <c r="CT897" s="4"/>
      <c r="CU897" s="4"/>
      <c r="CV897" s="4"/>
      <c r="CW897" s="4"/>
      <c r="CX897" s="4"/>
      <c r="CY897" s="4"/>
      <c r="CZ897" s="4"/>
      <c r="DA897" s="4"/>
      <c r="DB897" s="4"/>
      <c r="DC897" s="4"/>
      <c r="DD897" s="4"/>
      <c r="DE897" s="4"/>
      <c r="DF897" s="4"/>
      <c r="DG897" s="4"/>
      <c r="DH897" s="4"/>
      <c r="DI897" s="4"/>
      <c r="DJ897" s="4"/>
      <c r="DK897" s="4"/>
      <c r="DL897" s="4"/>
      <c r="DM897" s="4"/>
      <c r="DN897" s="4"/>
      <c r="DO897" s="4"/>
      <c r="DP897" s="4"/>
      <c r="DQ897" s="4"/>
      <c r="DR897" s="4"/>
      <c r="DS897" s="4"/>
      <c r="DT897" s="4"/>
      <c r="DU897" s="4"/>
      <c r="DV897" s="4"/>
      <c r="DW897" s="4"/>
      <c r="DX897" s="4"/>
      <c r="DY897" s="4"/>
      <c r="DZ897" s="4"/>
      <c r="EA897" s="4"/>
      <c r="EB897" s="4"/>
      <c r="EC897" s="4"/>
      <c r="ED897" s="4"/>
      <c r="EE897" s="4"/>
      <c r="EF897" s="4"/>
      <c r="EG897" s="4"/>
      <c r="EH897" s="4"/>
      <c r="EI897" s="4"/>
      <c r="EJ897" s="4"/>
      <c r="EK897" s="4"/>
      <c r="EL897" s="4"/>
      <c r="EM897" s="4"/>
      <c r="EN897" s="4"/>
      <c r="EO897" s="4"/>
      <c r="EP897" s="4"/>
      <c r="EQ897" s="4"/>
      <c r="ER897" s="4"/>
      <c r="ES897" s="4"/>
      <c r="ET897" s="4"/>
      <c r="EU897" s="4"/>
      <c r="EV897" s="4"/>
      <c r="EW897" s="4"/>
      <c r="EX897" s="4"/>
      <c r="EY897" s="4"/>
      <c r="EZ897" s="4"/>
      <c r="FA897" s="4"/>
      <c r="FB897" s="4"/>
      <c r="FC897" s="4"/>
      <c r="FD897" s="4"/>
      <c r="FE897" s="4"/>
      <c r="FF897" s="4"/>
      <c r="FG897" s="4"/>
      <c r="FH897" s="4"/>
      <c r="FI897" s="4"/>
      <c r="FJ897" s="4"/>
      <c r="FK897" s="4"/>
      <c r="FL897" s="4"/>
      <c r="FM897" s="4"/>
      <c r="FN897" s="4"/>
      <c r="FO897" s="4"/>
      <c r="FP897" s="4"/>
      <c r="FQ897" s="4"/>
      <c r="FR897" s="4"/>
      <c r="FS897" s="4"/>
      <c r="FT897" s="4"/>
      <c r="FU897" s="4"/>
      <c r="FV897" s="4"/>
      <c r="FW897" s="4"/>
      <c r="FX897" s="4"/>
      <c r="FY897" s="4"/>
      <c r="FZ897" s="4"/>
      <c r="GA897" s="4"/>
      <c r="GB897" s="4"/>
      <c r="GC897" s="4"/>
      <c r="GD897" s="4"/>
      <c r="GE897" s="4"/>
      <c r="GF897" s="4"/>
      <c r="GG897" s="4"/>
      <c r="GH897" s="4"/>
      <c r="GI897" s="4"/>
      <c r="GJ897" s="4"/>
      <c r="GK897" s="4"/>
      <c r="GL897" s="4"/>
      <c r="GM897" s="4"/>
      <c r="GN897" s="4"/>
      <c r="GO897" s="4"/>
      <c r="GP897" s="4"/>
      <c r="GQ897" s="4"/>
      <c r="GR897" s="4"/>
      <c r="GS897" s="4"/>
      <c r="GT897" s="4"/>
      <c r="GU897" s="4"/>
      <c r="GV897" s="4"/>
      <c r="GW897" s="4"/>
      <c r="GX897" s="4"/>
      <c r="GY897" s="4"/>
      <c r="GZ897" s="4"/>
      <c r="HA897" s="4"/>
      <c r="HB897" s="4"/>
      <c r="HC897" s="4"/>
      <c r="HD897" s="4"/>
      <c r="HE897" s="4"/>
      <c r="HF897" s="4"/>
      <c r="HG897" s="4"/>
      <c r="HH897" s="4"/>
      <c r="HI897" s="4"/>
      <c r="HJ897" s="4"/>
      <c r="HK897" s="4"/>
      <c r="HL897" s="4"/>
      <c r="HM897" s="4"/>
      <c r="HN897" s="4"/>
      <c r="HO897" s="4"/>
      <c r="HP897" s="4"/>
      <c r="HQ897" s="4"/>
      <c r="HR897" s="4"/>
      <c r="HS897" s="4"/>
      <c r="HT897" s="4"/>
      <c r="HU897" s="4"/>
      <c r="HV897" s="4"/>
      <c r="HW897" s="4"/>
      <c r="HX897" s="4"/>
      <c r="HY897" s="4"/>
      <c r="HZ897" s="4"/>
      <c r="IA897" s="4"/>
      <c r="IB897" s="4"/>
      <c r="IC897" s="4"/>
      <c r="ID897" s="4"/>
      <c r="IE897" s="4"/>
      <c r="IF897" s="4"/>
      <c r="IG897" s="4"/>
      <c r="IH897" s="4"/>
    </row>
    <row r="898" spans="1:242" s="28" customFormat="1" x14ac:dyDescent="0.2">
      <c r="A898" s="4"/>
      <c r="B898" s="4"/>
      <c r="D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  <c r="AA898" s="4"/>
      <c r="AB898" s="4"/>
      <c r="AC898" s="4"/>
      <c r="AD898" s="4"/>
      <c r="AE898" s="4"/>
      <c r="AF898" s="4"/>
      <c r="AG898" s="4"/>
      <c r="AH898" s="4"/>
      <c r="AI898" s="4"/>
      <c r="AJ898" s="4"/>
      <c r="AK898" s="4"/>
      <c r="AL898" s="4"/>
      <c r="AM898" s="4"/>
      <c r="AN898" s="4"/>
      <c r="AO898" s="4"/>
      <c r="AP898" s="4"/>
      <c r="AQ898" s="4"/>
      <c r="AR898" s="4"/>
      <c r="AS898" s="4"/>
      <c r="AT898" s="4"/>
      <c r="AU898" s="4"/>
      <c r="AV898" s="4"/>
      <c r="AW898" s="4"/>
      <c r="AX898" s="4"/>
      <c r="AY898" s="4"/>
      <c r="AZ898" s="4"/>
      <c r="BA898" s="4"/>
      <c r="BB898" s="4"/>
      <c r="BC898" s="4"/>
      <c r="BD898" s="4"/>
      <c r="BE898" s="4"/>
      <c r="BF898" s="4"/>
      <c r="BG898" s="4"/>
      <c r="BH898" s="4"/>
      <c r="BI898" s="4"/>
      <c r="BJ898" s="4"/>
      <c r="BK898" s="4"/>
      <c r="BL898" s="4"/>
      <c r="BM898" s="4"/>
      <c r="BN898" s="4"/>
      <c r="BO898" s="4"/>
      <c r="BP898" s="4"/>
      <c r="BQ898" s="4"/>
      <c r="BR898" s="4"/>
      <c r="BS898" s="4"/>
      <c r="BT898" s="4"/>
      <c r="BU898" s="4"/>
      <c r="BV898" s="4"/>
      <c r="BW898" s="4"/>
      <c r="BX898" s="4"/>
      <c r="BY898" s="4"/>
      <c r="BZ898" s="4"/>
      <c r="CA898" s="4"/>
      <c r="CB898" s="4"/>
      <c r="CC898" s="4"/>
      <c r="CD898" s="4"/>
      <c r="CE898" s="4"/>
      <c r="CF898" s="4"/>
      <c r="CG898" s="4"/>
      <c r="CH898" s="4"/>
      <c r="CI898" s="4"/>
      <c r="CJ898" s="4"/>
      <c r="CK898" s="4"/>
      <c r="CL898" s="4"/>
      <c r="CM898" s="4"/>
      <c r="CN898" s="4"/>
      <c r="CO898" s="4"/>
      <c r="CP898" s="4"/>
      <c r="CQ898" s="4"/>
      <c r="CR898" s="4"/>
      <c r="CS898" s="4"/>
      <c r="CT898" s="4"/>
      <c r="CU898" s="4"/>
      <c r="CV898" s="4"/>
      <c r="CW898" s="4"/>
      <c r="CX898" s="4"/>
      <c r="CY898" s="4"/>
      <c r="CZ898" s="4"/>
      <c r="DA898" s="4"/>
      <c r="DB898" s="4"/>
      <c r="DC898" s="4"/>
      <c r="DD898" s="4"/>
      <c r="DE898" s="4"/>
      <c r="DF898" s="4"/>
      <c r="DG898" s="4"/>
      <c r="DH898" s="4"/>
      <c r="DI898" s="4"/>
      <c r="DJ898" s="4"/>
      <c r="DK898" s="4"/>
      <c r="DL898" s="4"/>
      <c r="DM898" s="4"/>
      <c r="DN898" s="4"/>
      <c r="DO898" s="4"/>
      <c r="DP898" s="4"/>
      <c r="DQ898" s="4"/>
      <c r="DR898" s="4"/>
      <c r="DS898" s="4"/>
      <c r="DT898" s="4"/>
      <c r="DU898" s="4"/>
      <c r="DV898" s="4"/>
      <c r="DW898" s="4"/>
      <c r="DX898" s="4"/>
      <c r="DY898" s="4"/>
      <c r="DZ898" s="4"/>
      <c r="EA898" s="4"/>
      <c r="EB898" s="4"/>
      <c r="EC898" s="4"/>
      <c r="ED898" s="4"/>
      <c r="EE898" s="4"/>
      <c r="EF898" s="4"/>
      <c r="EG898" s="4"/>
      <c r="EH898" s="4"/>
      <c r="EI898" s="4"/>
      <c r="EJ898" s="4"/>
      <c r="EK898" s="4"/>
      <c r="EL898" s="4"/>
      <c r="EM898" s="4"/>
      <c r="EN898" s="4"/>
      <c r="EO898" s="4"/>
      <c r="EP898" s="4"/>
      <c r="EQ898" s="4"/>
      <c r="ER898" s="4"/>
      <c r="ES898" s="4"/>
      <c r="ET898" s="4"/>
      <c r="EU898" s="4"/>
      <c r="EV898" s="4"/>
      <c r="EW898" s="4"/>
      <c r="EX898" s="4"/>
      <c r="EY898" s="4"/>
      <c r="EZ898" s="4"/>
      <c r="FA898" s="4"/>
      <c r="FB898" s="4"/>
      <c r="FC898" s="4"/>
      <c r="FD898" s="4"/>
      <c r="FE898" s="4"/>
      <c r="FF898" s="4"/>
      <c r="FG898" s="4"/>
      <c r="FH898" s="4"/>
      <c r="FI898" s="4"/>
      <c r="FJ898" s="4"/>
      <c r="FK898" s="4"/>
      <c r="FL898" s="4"/>
      <c r="FM898" s="4"/>
      <c r="FN898" s="4"/>
      <c r="FO898" s="4"/>
      <c r="FP898" s="4"/>
      <c r="FQ898" s="4"/>
      <c r="FR898" s="4"/>
      <c r="FS898" s="4"/>
      <c r="FT898" s="4"/>
      <c r="FU898" s="4"/>
      <c r="FV898" s="4"/>
      <c r="FW898" s="4"/>
      <c r="FX898" s="4"/>
      <c r="FY898" s="4"/>
      <c r="FZ898" s="4"/>
      <c r="GA898" s="4"/>
      <c r="GB898" s="4"/>
      <c r="GC898" s="4"/>
      <c r="GD898" s="4"/>
      <c r="GE898" s="4"/>
      <c r="GF898" s="4"/>
      <c r="GG898" s="4"/>
      <c r="GH898" s="4"/>
      <c r="GI898" s="4"/>
      <c r="GJ898" s="4"/>
      <c r="GK898" s="4"/>
      <c r="GL898" s="4"/>
      <c r="GM898" s="4"/>
      <c r="GN898" s="4"/>
      <c r="GO898" s="4"/>
      <c r="GP898" s="4"/>
      <c r="GQ898" s="4"/>
      <c r="GR898" s="4"/>
      <c r="GS898" s="4"/>
      <c r="GT898" s="4"/>
      <c r="GU898" s="4"/>
      <c r="GV898" s="4"/>
      <c r="GW898" s="4"/>
      <c r="GX898" s="4"/>
      <c r="GY898" s="4"/>
      <c r="GZ898" s="4"/>
      <c r="HA898" s="4"/>
      <c r="HB898" s="4"/>
      <c r="HC898" s="4"/>
      <c r="HD898" s="4"/>
      <c r="HE898" s="4"/>
      <c r="HF898" s="4"/>
      <c r="HG898" s="4"/>
      <c r="HH898" s="4"/>
      <c r="HI898" s="4"/>
      <c r="HJ898" s="4"/>
      <c r="HK898" s="4"/>
      <c r="HL898" s="4"/>
      <c r="HM898" s="4"/>
      <c r="HN898" s="4"/>
      <c r="HO898" s="4"/>
      <c r="HP898" s="4"/>
      <c r="HQ898" s="4"/>
      <c r="HR898" s="4"/>
      <c r="HS898" s="4"/>
      <c r="HT898" s="4"/>
      <c r="HU898" s="4"/>
      <c r="HV898" s="4"/>
      <c r="HW898" s="4"/>
      <c r="HX898" s="4"/>
      <c r="HY898" s="4"/>
      <c r="HZ898" s="4"/>
      <c r="IA898" s="4"/>
      <c r="IB898" s="4"/>
      <c r="IC898" s="4"/>
      <c r="ID898" s="4"/>
      <c r="IE898" s="4"/>
      <c r="IF898" s="4"/>
      <c r="IG898" s="4"/>
      <c r="IH898" s="4"/>
    </row>
    <row r="899" spans="1:242" s="28" customFormat="1" x14ac:dyDescent="0.2">
      <c r="A899" s="4"/>
      <c r="B899" s="4"/>
      <c r="D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  <c r="AA899" s="4"/>
      <c r="AB899" s="4"/>
      <c r="AC899" s="4"/>
      <c r="AD899" s="4"/>
      <c r="AE899" s="4"/>
      <c r="AF899" s="4"/>
      <c r="AG899" s="4"/>
      <c r="AH899" s="4"/>
      <c r="AI899" s="4"/>
      <c r="AJ899" s="4"/>
      <c r="AK899" s="4"/>
      <c r="AL899" s="4"/>
      <c r="AM899" s="4"/>
      <c r="AN899" s="4"/>
      <c r="AO899" s="4"/>
      <c r="AP899" s="4"/>
      <c r="AQ899" s="4"/>
      <c r="AR899" s="4"/>
      <c r="AS899" s="4"/>
      <c r="AT899" s="4"/>
      <c r="AU899" s="4"/>
      <c r="AV899" s="4"/>
      <c r="AW899" s="4"/>
      <c r="AX899" s="4"/>
      <c r="AY899" s="4"/>
      <c r="AZ899" s="4"/>
      <c r="BA899" s="4"/>
      <c r="BB899" s="4"/>
      <c r="BC899" s="4"/>
      <c r="BD899" s="4"/>
      <c r="BE899" s="4"/>
      <c r="BF899" s="4"/>
      <c r="BG899" s="4"/>
      <c r="BH899" s="4"/>
      <c r="BI899" s="4"/>
      <c r="BJ899" s="4"/>
      <c r="BK899" s="4"/>
      <c r="BL899" s="4"/>
      <c r="BM899" s="4"/>
      <c r="BN899" s="4"/>
      <c r="BO899" s="4"/>
      <c r="BP899" s="4"/>
      <c r="BQ899" s="4"/>
      <c r="BR899" s="4"/>
      <c r="BS899" s="4"/>
      <c r="BT899" s="4"/>
      <c r="BU899" s="4"/>
      <c r="BV899" s="4"/>
      <c r="BW899" s="4"/>
      <c r="BX899" s="4"/>
      <c r="BY899" s="4"/>
      <c r="BZ899" s="4"/>
      <c r="CA899" s="4"/>
      <c r="CB899" s="4"/>
      <c r="CC899" s="4"/>
      <c r="CD899" s="4"/>
      <c r="CE899" s="4"/>
      <c r="CF899" s="4"/>
      <c r="CG899" s="4"/>
      <c r="CH899" s="4"/>
      <c r="CI899" s="4"/>
      <c r="CJ899" s="4"/>
      <c r="CK899" s="4"/>
      <c r="CL899" s="4"/>
      <c r="CM899" s="4"/>
      <c r="CN899" s="4"/>
      <c r="CO899" s="4"/>
      <c r="CP899" s="4"/>
      <c r="CQ899" s="4"/>
      <c r="CR899" s="4"/>
      <c r="CS899" s="4"/>
      <c r="CT899" s="4"/>
      <c r="CU899" s="4"/>
      <c r="CV899" s="4"/>
      <c r="CW899" s="4"/>
      <c r="CX899" s="4"/>
      <c r="CY899" s="4"/>
      <c r="CZ899" s="4"/>
      <c r="DA899" s="4"/>
      <c r="DB899" s="4"/>
      <c r="DC899" s="4"/>
      <c r="DD899" s="4"/>
      <c r="DE899" s="4"/>
      <c r="DF899" s="4"/>
      <c r="DG899" s="4"/>
      <c r="DH899" s="4"/>
      <c r="DI899" s="4"/>
      <c r="DJ899" s="4"/>
      <c r="DK899" s="4"/>
      <c r="DL899" s="4"/>
      <c r="DM899" s="4"/>
      <c r="DN899" s="4"/>
      <c r="DO899" s="4"/>
      <c r="DP899" s="4"/>
      <c r="DQ899" s="4"/>
      <c r="DR899" s="4"/>
      <c r="DS899" s="4"/>
      <c r="DT899" s="4"/>
      <c r="DU899" s="4"/>
      <c r="DV899" s="4"/>
      <c r="DW899" s="4"/>
      <c r="DX899" s="4"/>
      <c r="DY899" s="4"/>
      <c r="DZ899" s="4"/>
      <c r="EA899" s="4"/>
      <c r="EB899" s="4"/>
      <c r="EC899" s="4"/>
      <c r="ED899" s="4"/>
      <c r="EE899" s="4"/>
      <c r="EF899" s="4"/>
      <c r="EG899" s="4"/>
      <c r="EH899" s="4"/>
      <c r="EI899" s="4"/>
      <c r="EJ899" s="4"/>
      <c r="EK899" s="4"/>
      <c r="EL899" s="4"/>
      <c r="EM899" s="4"/>
      <c r="EN899" s="4"/>
      <c r="EO899" s="4"/>
      <c r="EP899" s="4"/>
      <c r="EQ899" s="4"/>
      <c r="ER899" s="4"/>
      <c r="ES899" s="4"/>
      <c r="ET899" s="4"/>
      <c r="EU899" s="4"/>
      <c r="EV899" s="4"/>
      <c r="EW899" s="4"/>
      <c r="EX899" s="4"/>
      <c r="EY899" s="4"/>
      <c r="EZ899" s="4"/>
      <c r="FA899" s="4"/>
      <c r="FB899" s="4"/>
      <c r="FC899" s="4"/>
      <c r="FD899" s="4"/>
      <c r="FE899" s="4"/>
      <c r="FF899" s="4"/>
      <c r="FG899" s="4"/>
      <c r="FH899" s="4"/>
      <c r="FI899" s="4"/>
      <c r="FJ899" s="4"/>
      <c r="FK899" s="4"/>
      <c r="FL899" s="4"/>
      <c r="FM899" s="4"/>
      <c r="FN899" s="4"/>
      <c r="FO899" s="4"/>
      <c r="FP899" s="4"/>
      <c r="FQ899" s="4"/>
      <c r="FR899" s="4"/>
      <c r="FS899" s="4"/>
      <c r="FT899" s="4"/>
      <c r="FU899" s="4"/>
      <c r="FV899" s="4"/>
      <c r="FW899" s="4"/>
      <c r="FX899" s="4"/>
      <c r="FY899" s="4"/>
      <c r="FZ899" s="4"/>
      <c r="GA899" s="4"/>
      <c r="GB899" s="4"/>
      <c r="GC899" s="4"/>
      <c r="GD899" s="4"/>
      <c r="GE899" s="4"/>
      <c r="GF899" s="4"/>
      <c r="GG899" s="4"/>
      <c r="GH899" s="4"/>
      <c r="GI899" s="4"/>
      <c r="GJ899" s="4"/>
      <c r="GK899" s="4"/>
      <c r="GL899" s="4"/>
      <c r="GM899" s="4"/>
      <c r="GN899" s="4"/>
      <c r="GO899" s="4"/>
      <c r="GP899" s="4"/>
      <c r="GQ899" s="4"/>
      <c r="GR899" s="4"/>
      <c r="GS899" s="4"/>
      <c r="GT899" s="4"/>
      <c r="GU899" s="4"/>
      <c r="GV899" s="4"/>
      <c r="GW899" s="4"/>
      <c r="GX899" s="4"/>
      <c r="GY899" s="4"/>
      <c r="GZ899" s="4"/>
      <c r="HA899" s="4"/>
      <c r="HB899" s="4"/>
      <c r="HC899" s="4"/>
      <c r="HD899" s="4"/>
      <c r="HE899" s="4"/>
      <c r="HF899" s="4"/>
      <c r="HG899" s="4"/>
      <c r="HH899" s="4"/>
      <c r="HI899" s="4"/>
      <c r="HJ899" s="4"/>
      <c r="HK899" s="4"/>
      <c r="HL899" s="4"/>
      <c r="HM899" s="4"/>
      <c r="HN899" s="4"/>
      <c r="HO899" s="4"/>
      <c r="HP899" s="4"/>
      <c r="HQ899" s="4"/>
      <c r="HR899" s="4"/>
      <c r="HS899" s="4"/>
      <c r="HT899" s="4"/>
      <c r="HU899" s="4"/>
      <c r="HV899" s="4"/>
      <c r="HW899" s="4"/>
      <c r="HX899" s="4"/>
      <c r="HY899" s="4"/>
      <c r="HZ899" s="4"/>
      <c r="IA899" s="4"/>
      <c r="IB899" s="4"/>
      <c r="IC899" s="4"/>
      <c r="ID899" s="4"/>
      <c r="IE899" s="4"/>
      <c r="IF899" s="4"/>
      <c r="IG899" s="4"/>
      <c r="IH899" s="4"/>
    </row>
    <row r="900" spans="1:242" s="28" customFormat="1" x14ac:dyDescent="0.2">
      <c r="A900" s="4"/>
      <c r="B900" s="4"/>
      <c r="D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  <c r="AA900" s="4"/>
      <c r="AB900" s="4"/>
      <c r="AC900" s="4"/>
      <c r="AD900" s="4"/>
      <c r="AE900" s="4"/>
      <c r="AF900" s="4"/>
      <c r="AG900" s="4"/>
      <c r="AH900" s="4"/>
      <c r="AI900" s="4"/>
      <c r="AJ900" s="4"/>
      <c r="AK900" s="4"/>
      <c r="AL900" s="4"/>
      <c r="AM900" s="4"/>
      <c r="AN900" s="4"/>
      <c r="AO900" s="4"/>
      <c r="AP900" s="4"/>
      <c r="AQ900" s="4"/>
      <c r="AR900" s="4"/>
      <c r="AS900" s="4"/>
      <c r="AT900" s="4"/>
      <c r="AU900" s="4"/>
      <c r="AV900" s="4"/>
      <c r="AW900" s="4"/>
      <c r="AX900" s="4"/>
      <c r="AY900" s="4"/>
      <c r="AZ900" s="4"/>
      <c r="BA900" s="4"/>
      <c r="BB900" s="4"/>
      <c r="BC900" s="4"/>
      <c r="BD900" s="4"/>
      <c r="BE900" s="4"/>
      <c r="BF900" s="4"/>
      <c r="BG900" s="4"/>
      <c r="BH900" s="4"/>
      <c r="BI900" s="4"/>
      <c r="BJ900" s="4"/>
      <c r="BK900" s="4"/>
      <c r="BL900" s="4"/>
      <c r="BM900" s="4"/>
      <c r="BN900" s="4"/>
      <c r="BO900" s="4"/>
      <c r="BP900" s="4"/>
      <c r="BQ900" s="4"/>
      <c r="BR900" s="4"/>
      <c r="BS900" s="4"/>
      <c r="BT900" s="4"/>
      <c r="BU900" s="4"/>
      <c r="BV900" s="4"/>
      <c r="BW900" s="4"/>
      <c r="BX900" s="4"/>
      <c r="BY900" s="4"/>
      <c r="BZ900" s="4"/>
      <c r="CA900" s="4"/>
      <c r="CB900" s="4"/>
      <c r="CC900" s="4"/>
      <c r="CD900" s="4"/>
      <c r="CE900" s="4"/>
      <c r="CF900" s="4"/>
      <c r="CG900" s="4"/>
      <c r="CH900" s="4"/>
      <c r="CI900" s="4"/>
      <c r="CJ900" s="4"/>
      <c r="CK900" s="4"/>
      <c r="CL900" s="4"/>
      <c r="CM900" s="4"/>
      <c r="CN900" s="4"/>
      <c r="CO900" s="4"/>
      <c r="CP900" s="4"/>
      <c r="CQ900" s="4"/>
      <c r="CR900" s="4"/>
      <c r="CS900" s="4"/>
      <c r="CT900" s="4"/>
      <c r="CU900" s="4"/>
      <c r="CV900" s="4"/>
      <c r="CW900" s="4"/>
      <c r="CX900" s="4"/>
      <c r="CY900" s="4"/>
      <c r="CZ900" s="4"/>
      <c r="DA900" s="4"/>
      <c r="DB900" s="4"/>
      <c r="DC900" s="4"/>
      <c r="DD900" s="4"/>
      <c r="DE900" s="4"/>
      <c r="DF900" s="4"/>
      <c r="DG900" s="4"/>
      <c r="DH900" s="4"/>
      <c r="DI900" s="4"/>
      <c r="DJ900" s="4"/>
      <c r="DK900" s="4"/>
      <c r="DL900" s="4"/>
      <c r="DM900" s="4"/>
      <c r="DN900" s="4"/>
      <c r="DO900" s="4"/>
      <c r="DP900" s="4"/>
      <c r="DQ900" s="4"/>
      <c r="DR900" s="4"/>
      <c r="DS900" s="4"/>
      <c r="DT900" s="4"/>
      <c r="DU900" s="4"/>
      <c r="DV900" s="4"/>
      <c r="DW900" s="4"/>
      <c r="DX900" s="4"/>
      <c r="DY900" s="4"/>
      <c r="DZ900" s="4"/>
      <c r="EA900" s="4"/>
      <c r="EB900" s="4"/>
      <c r="EC900" s="4"/>
      <c r="ED900" s="4"/>
      <c r="EE900" s="4"/>
      <c r="EF900" s="4"/>
      <c r="EG900" s="4"/>
      <c r="EH900" s="4"/>
      <c r="EI900" s="4"/>
      <c r="EJ900" s="4"/>
      <c r="EK900" s="4"/>
      <c r="EL900" s="4"/>
      <c r="EM900" s="4"/>
      <c r="EN900" s="4"/>
      <c r="EO900" s="4"/>
      <c r="EP900" s="4"/>
      <c r="EQ900" s="4"/>
      <c r="ER900" s="4"/>
      <c r="ES900" s="4"/>
      <c r="ET900" s="4"/>
      <c r="EU900" s="4"/>
      <c r="EV900" s="4"/>
      <c r="EW900" s="4"/>
      <c r="EX900" s="4"/>
      <c r="EY900" s="4"/>
      <c r="EZ900" s="4"/>
      <c r="FA900" s="4"/>
      <c r="FB900" s="4"/>
      <c r="FC900" s="4"/>
      <c r="FD900" s="4"/>
      <c r="FE900" s="4"/>
      <c r="FF900" s="4"/>
      <c r="FG900" s="4"/>
      <c r="FH900" s="4"/>
      <c r="FI900" s="4"/>
      <c r="FJ900" s="4"/>
      <c r="FK900" s="4"/>
      <c r="FL900" s="4"/>
      <c r="FM900" s="4"/>
      <c r="FN900" s="4"/>
      <c r="FO900" s="4"/>
      <c r="FP900" s="4"/>
      <c r="FQ900" s="4"/>
      <c r="FR900" s="4"/>
      <c r="FS900" s="4"/>
      <c r="FT900" s="4"/>
      <c r="FU900" s="4"/>
      <c r="FV900" s="4"/>
      <c r="FW900" s="4"/>
      <c r="FX900" s="4"/>
      <c r="FY900" s="4"/>
      <c r="FZ900" s="4"/>
      <c r="GA900" s="4"/>
      <c r="GB900" s="4"/>
      <c r="GC900" s="4"/>
      <c r="GD900" s="4"/>
      <c r="GE900" s="4"/>
      <c r="GF900" s="4"/>
      <c r="GG900" s="4"/>
      <c r="GH900" s="4"/>
      <c r="GI900" s="4"/>
      <c r="GJ900" s="4"/>
      <c r="GK900" s="4"/>
      <c r="GL900" s="4"/>
      <c r="GM900" s="4"/>
      <c r="GN900" s="4"/>
      <c r="GO900" s="4"/>
      <c r="GP900" s="4"/>
      <c r="GQ900" s="4"/>
      <c r="GR900" s="4"/>
      <c r="GS900" s="4"/>
      <c r="GT900" s="4"/>
      <c r="GU900" s="4"/>
      <c r="GV900" s="4"/>
      <c r="GW900" s="4"/>
      <c r="GX900" s="4"/>
      <c r="GY900" s="4"/>
      <c r="GZ900" s="4"/>
      <c r="HA900" s="4"/>
      <c r="HB900" s="4"/>
      <c r="HC900" s="4"/>
      <c r="HD900" s="4"/>
      <c r="HE900" s="4"/>
      <c r="HF900" s="4"/>
      <c r="HG900" s="4"/>
      <c r="HH900" s="4"/>
      <c r="HI900" s="4"/>
      <c r="HJ900" s="4"/>
      <c r="HK900" s="4"/>
      <c r="HL900" s="4"/>
      <c r="HM900" s="4"/>
      <c r="HN900" s="4"/>
      <c r="HO900" s="4"/>
      <c r="HP900" s="4"/>
      <c r="HQ900" s="4"/>
      <c r="HR900" s="4"/>
      <c r="HS900" s="4"/>
      <c r="HT900" s="4"/>
      <c r="HU900" s="4"/>
      <c r="HV900" s="4"/>
      <c r="HW900" s="4"/>
      <c r="HX900" s="4"/>
      <c r="HY900" s="4"/>
      <c r="HZ900" s="4"/>
      <c r="IA900" s="4"/>
      <c r="IB900" s="4"/>
      <c r="IC900" s="4"/>
      <c r="ID900" s="4"/>
      <c r="IE900" s="4"/>
      <c r="IF900" s="4"/>
      <c r="IG900" s="4"/>
      <c r="IH900" s="4"/>
    </row>
    <row r="901" spans="1:242" s="28" customFormat="1" x14ac:dyDescent="0.2">
      <c r="A901" s="4"/>
      <c r="B901" s="4"/>
      <c r="D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  <c r="AA901" s="4"/>
      <c r="AB901" s="4"/>
      <c r="AC901" s="4"/>
      <c r="AD901" s="4"/>
      <c r="AE901" s="4"/>
      <c r="AF901" s="4"/>
      <c r="AG901" s="4"/>
      <c r="AH901" s="4"/>
      <c r="AI901" s="4"/>
      <c r="AJ901" s="4"/>
      <c r="AK901" s="4"/>
      <c r="AL901" s="4"/>
      <c r="AM901" s="4"/>
      <c r="AN901" s="4"/>
      <c r="AO901" s="4"/>
      <c r="AP901" s="4"/>
      <c r="AQ901" s="4"/>
      <c r="AR901" s="4"/>
      <c r="AS901" s="4"/>
      <c r="AT901" s="4"/>
      <c r="AU901" s="4"/>
      <c r="AV901" s="4"/>
      <c r="AW901" s="4"/>
      <c r="AX901" s="4"/>
      <c r="AY901" s="4"/>
      <c r="AZ901" s="4"/>
      <c r="BA901" s="4"/>
      <c r="BB901" s="4"/>
      <c r="BC901" s="4"/>
      <c r="BD901" s="4"/>
      <c r="BE901" s="4"/>
      <c r="BF901" s="4"/>
      <c r="BG901" s="4"/>
      <c r="BH901" s="4"/>
      <c r="BI901" s="4"/>
      <c r="BJ901" s="4"/>
      <c r="BK901" s="4"/>
      <c r="BL901" s="4"/>
      <c r="BM901" s="4"/>
      <c r="BN901" s="4"/>
      <c r="BO901" s="4"/>
      <c r="BP901" s="4"/>
      <c r="BQ901" s="4"/>
      <c r="BR901" s="4"/>
      <c r="BS901" s="4"/>
      <c r="BT901" s="4"/>
      <c r="BU901" s="4"/>
      <c r="BV901" s="4"/>
      <c r="BW901" s="4"/>
      <c r="BX901" s="4"/>
      <c r="BY901" s="4"/>
      <c r="BZ901" s="4"/>
      <c r="CA901" s="4"/>
      <c r="CB901" s="4"/>
      <c r="CC901" s="4"/>
      <c r="CD901" s="4"/>
      <c r="CE901" s="4"/>
      <c r="CF901" s="4"/>
      <c r="CG901" s="4"/>
      <c r="CH901" s="4"/>
      <c r="CI901" s="4"/>
      <c r="CJ901" s="4"/>
      <c r="CK901" s="4"/>
      <c r="CL901" s="4"/>
      <c r="CM901" s="4"/>
      <c r="CN901" s="4"/>
      <c r="CO901" s="4"/>
      <c r="CP901" s="4"/>
      <c r="CQ901" s="4"/>
      <c r="CR901" s="4"/>
      <c r="CS901" s="4"/>
      <c r="CT901" s="4"/>
      <c r="CU901" s="4"/>
      <c r="CV901" s="4"/>
      <c r="CW901" s="4"/>
      <c r="CX901" s="4"/>
      <c r="CY901" s="4"/>
      <c r="CZ901" s="4"/>
      <c r="DA901" s="4"/>
      <c r="DB901" s="4"/>
      <c r="DC901" s="4"/>
      <c r="DD901" s="4"/>
      <c r="DE901" s="4"/>
      <c r="DF901" s="4"/>
      <c r="DG901" s="4"/>
      <c r="DH901" s="4"/>
      <c r="DI901" s="4"/>
      <c r="DJ901" s="4"/>
      <c r="DK901" s="4"/>
      <c r="DL901" s="4"/>
      <c r="DM901" s="4"/>
      <c r="DN901" s="4"/>
      <c r="DO901" s="4"/>
      <c r="DP901" s="4"/>
      <c r="DQ901" s="4"/>
      <c r="DR901" s="4"/>
      <c r="DS901" s="4"/>
      <c r="DT901" s="4"/>
      <c r="DU901" s="4"/>
      <c r="DV901" s="4"/>
      <c r="DW901" s="4"/>
      <c r="DX901" s="4"/>
      <c r="DY901" s="4"/>
      <c r="DZ901" s="4"/>
      <c r="EA901" s="4"/>
      <c r="EB901" s="4"/>
      <c r="EC901" s="4"/>
      <c r="ED901" s="4"/>
      <c r="EE901" s="4"/>
      <c r="EF901" s="4"/>
      <c r="EG901" s="4"/>
      <c r="EH901" s="4"/>
      <c r="EI901" s="4"/>
      <c r="EJ901" s="4"/>
      <c r="EK901" s="4"/>
      <c r="EL901" s="4"/>
      <c r="EM901" s="4"/>
      <c r="EN901" s="4"/>
      <c r="EO901" s="4"/>
      <c r="EP901" s="4"/>
      <c r="EQ901" s="4"/>
      <c r="ER901" s="4"/>
      <c r="ES901" s="4"/>
      <c r="ET901" s="4"/>
      <c r="EU901" s="4"/>
      <c r="EV901" s="4"/>
      <c r="EW901" s="4"/>
      <c r="EX901" s="4"/>
      <c r="EY901" s="4"/>
      <c r="EZ901" s="4"/>
      <c r="FA901" s="4"/>
      <c r="FB901" s="4"/>
      <c r="FC901" s="4"/>
      <c r="FD901" s="4"/>
      <c r="FE901" s="4"/>
      <c r="FF901" s="4"/>
      <c r="FG901" s="4"/>
      <c r="FH901" s="4"/>
      <c r="FI901" s="4"/>
      <c r="FJ901" s="4"/>
      <c r="FK901" s="4"/>
      <c r="FL901" s="4"/>
      <c r="FM901" s="4"/>
      <c r="FN901" s="4"/>
      <c r="FO901" s="4"/>
      <c r="FP901" s="4"/>
      <c r="FQ901" s="4"/>
      <c r="FR901" s="4"/>
      <c r="FS901" s="4"/>
      <c r="FT901" s="4"/>
      <c r="FU901" s="4"/>
      <c r="FV901" s="4"/>
      <c r="FW901" s="4"/>
      <c r="FX901" s="4"/>
      <c r="FY901" s="4"/>
      <c r="FZ901" s="4"/>
      <c r="GA901" s="4"/>
      <c r="GB901" s="4"/>
      <c r="GC901" s="4"/>
      <c r="GD901" s="4"/>
      <c r="GE901" s="4"/>
      <c r="GF901" s="4"/>
      <c r="GG901" s="4"/>
      <c r="GH901" s="4"/>
      <c r="GI901" s="4"/>
      <c r="GJ901" s="4"/>
      <c r="GK901" s="4"/>
      <c r="GL901" s="4"/>
      <c r="GM901" s="4"/>
      <c r="GN901" s="4"/>
      <c r="GO901" s="4"/>
      <c r="GP901" s="4"/>
      <c r="GQ901" s="4"/>
      <c r="GR901" s="4"/>
      <c r="GS901" s="4"/>
      <c r="GT901" s="4"/>
      <c r="GU901" s="4"/>
      <c r="GV901" s="4"/>
      <c r="GW901" s="4"/>
      <c r="GX901" s="4"/>
      <c r="GY901" s="4"/>
      <c r="GZ901" s="4"/>
      <c r="HA901" s="4"/>
      <c r="HB901" s="4"/>
      <c r="HC901" s="4"/>
      <c r="HD901" s="4"/>
      <c r="HE901" s="4"/>
      <c r="HF901" s="4"/>
      <c r="HG901" s="4"/>
      <c r="HH901" s="4"/>
      <c r="HI901" s="4"/>
      <c r="HJ901" s="4"/>
      <c r="HK901" s="4"/>
      <c r="HL901" s="4"/>
      <c r="HM901" s="4"/>
      <c r="HN901" s="4"/>
      <c r="HO901" s="4"/>
      <c r="HP901" s="4"/>
      <c r="HQ901" s="4"/>
      <c r="HR901" s="4"/>
      <c r="HS901" s="4"/>
      <c r="HT901" s="4"/>
      <c r="HU901" s="4"/>
      <c r="HV901" s="4"/>
      <c r="HW901" s="4"/>
      <c r="HX901" s="4"/>
      <c r="HY901" s="4"/>
      <c r="HZ901" s="4"/>
      <c r="IA901" s="4"/>
      <c r="IB901" s="4"/>
      <c r="IC901" s="4"/>
      <c r="ID901" s="4"/>
      <c r="IE901" s="4"/>
      <c r="IF901" s="4"/>
      <c r="IG901" s="4"/>
      <c r="IH901" s="4"/>
    </row>
    <row r="902" spans="1:242" s="28" customFormat="1" x14ac:dyDescent="0.2">
      <c r="A902" s="4"/>
      <c r="B902" s="4"/>
      <c r="D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  <c r="AA902" s="4"/>
      <c r="AB902" s="4"/>
      <c r="AC902" s="4"/>
      <c r="AD902" s="4"/>
      <c r="AE902" s="4"/>
      <c r="AF902" s="4"/>
      <c r="AG902" s="4"/>
      <c r="AH902" s="4"/>
      <c r="AI902" s="4"/>
      <c r="AJ902" s="4"/>
      <c r="AK902" s="4"/>
      <c r="AL902" s="4"/>
      <c r="AM902" s="4"/>
      <c r="AN902" s="4"/>
      <c r="AO902" s="4"/>
      <c r="AP902" s="4"/>
      <c r="AQ902" s="4"/>
      <c r="AR902" s="4"/>
      <c r="AS902" s="4"/>
      <c r="AT902" s="4"/>
      <c r="AU902" s="4"/>
      <c r="AV902" s="4"/>
      <c r="AW902" s="4"/>
      <c r="AX902" s="4"/>
      <c r="AY902" s="4"/>
      <c r="AZ902" s="4"/>
      <c r="BA902" s="4"/>
      <c r="BB902" s="4"/>
      <c r="BC902" s="4"/>
      <c r="BD902" s="4"/>
      <c r="BE902" s="4"/>
      <c r="BF902" s="4"/>
      <c r="BG902" s="4"/>
      <c r="BH902" s="4"/>
      <c r="BI902" s="4"/>
      <c r="BJ902" s="4"/>
      <c r="BK902" s="4"/>
      <c r="BL902" s="4"/>
      <c r="BM902" s="4"/>
      <c r="BN902" s="4"/>
      <c r="BO902" s="4"/>
      <c r="BP902" s="4"/>
      <c r="BQ902" s="4"/>
      <c r="BR902" s="4"/>
      <c r="BS902" s="4"/>
      <c r="BT902" s="4"/>
      <c r="BU902" s="4"/>
      <c r="BV902" s="4"/>
      <c r="BW902" s="4"/>
      <c r="BX902" s="4"/>
      <c r="BY902" s="4"/>
      <c r="BZ902" s="4"/>
      <c r="CA902" s="4"/>
      <c r="CB902" s="4"/>
      <c r="CC902" s="4"/>
      <c r="CD902" s="4"/>
      <c r="CE902" s="4"/>
      <c r="CF902" s="4"/>
      <c r="CG902" s="4"/>
      <c r="CH902" s="4"/>
      <c r="CI902" s="4"/>
      <c r="CJ902" s="4"/>
      <c r="CK902" s="4"/>
      <c r="CL902" s="4"/>
      <c r="CM902" s="4"/>
      <c r="CN902" s="4"/>
      <c r="CO902" s="4"/>
      <c r="CP902" s="4"/>
      <c r="CQ902" s="4"/>
      <c r="CR902" s="4"/>
      <c r="CS902" s="4"/>
      <c r="CT902" s="4"/>
      <c r="CU902" s="4"/>
      <c r="CV902" s="4"/>
      <c r="CW902" s="4"/>
      <c r="CX902" s="4"/>
      <c r="CY902" s="4"/>
      <c r="CZ902" s="4"/>
      <c r="DA902" s="4"/>
      <c r="DB902" s="4"/>
      <c r="DC902" s="4"/>
      <c r="DD902" s="4"/>
      <c r="DE902" s="4"/>
      <c r="DF902" s="4"/>
      <c r="DG902" s="4"/>
      <c r="DH902" s="4"/>
      <c r="DI902" s="4"/>
      <c r="DJ902" s="4"/>
      <c r="DK902" s="4"/>
      <c r="DL902" s="4"/>
      <c r="DM902" s="4"/>
      <c r="DN902" s="4"/>
      <c r="DO902" s="4"/>
      <c r="DP902" s="4"/>
      <c r="DQ902" s="4"/>
      <c r="DR902" s="4"/>
      <c r="DS902" s="4"/>
      <c r="DT902" s="4"/>
      <c r="DU902" s="4"/>
      <c r="DV902" s="4"/>
      <c r="DW902" s="4"/>
      <c r="DX902" s="4"/>
      <c r="DY902" s="4"/>
      <c r="DZ902" s="4"/>
      <c r="EA902" s="4"/>
      <c r="EB902" s="4"/>
      <c r="EC902" s="4"/>
      <c r="ED902" s="4"/>
      <c r="EE902" s="4"/>
      <c r="EF902" s="4"/>
      <c r="EG902" s="4"/>
      <c r="EH902" s="4"/>
      <c r="EI902" s="4"/>
      <c r="EJ902" s="4"/>
      <c r="EK902" s="4"/>
      <c r="EL902" s="4"/>
      <c r="EM902" s="4"/>
      <c r="EN902" s="4"/>
      <c r="EO902" s="4"/>
      <c r="EP902" s="4"/>
      <c r="EQ902" s="4"/>
      <c r="ER902" s="4"/>
      <c r="ES902" s="4"/>
      <c r="ET902" s="4"/>
      <c r="EU902" s="4"/>
      <c r="EV902" s="4"/>
      <c r="EW902" s="4"/>
      <c r="EX902" s="4"/>
      <c r="EY902" s="4"/>
      <c r="EZ902" s="4"/>
      <c r="FA902" s="4"/>
      <c r="FB902" s="4"/>
      <c r="FC902" s="4"/>
      <c r="FD902" s="4"/>
      <c r="FE902" s="4"/>
      <c r="FF902" s="4"/>
      <c r="FG902" s="4"/>
      <c r="FH902" s="4"/>
      <c r="FI902" s="4"/>
      <c r="FJ902" s="4"/>
      <c r="FK902" s="4"/>
      <c r="FL902" s="4"/>
      <c r="FM902" s="4"/>
      <c r="FN902" s="4"/>
      <c r="FO902" s="4"/>
      <c r="FP902" s="4"/>
      <c r="FQ902" s="4"/>
      <c r="FR902" s="4"/>
      <c r="FS902" s="4"/>
      <c r="FT902" s="4"/>
      <c r="FU902" s="4"/>
      <c r="FV902" s="4"/>
      <c r="FW902" s="4"/>
      <c r="FX902" s="4"/>
      <c r="FY902" s="4"/>
      <c r="FZ902" s="4"/>
      <c r="GA902" s="4"/>
      <c r="GB902" s="4"/>
      <c r="GC902" s="4"/>
      <c r="GD902" s="4"/>
      <c r="GE902" s="4"/>
      <c r="GF902" s="4"/>
      <c r="GG902" s="4"/>
      <c r="GH902" s="4"/>
      <c r="GI902" s="4"/>
      <c r="GJ902" s="4"/>
      <c r="GK902" s="4"/>
      <c r="GL902" s="4"/>
      <c r="GM902" s="4"/>
      <c r="GN902" s="4"/>
      <c r="GO902" s="4"/>
      <c r="GP902" s="4"/>
      <c r="GQ902" s="4"/>
      <c r="GR902" s="4"/>
      <c r="GS902" s="4"/>
      <c r="GT902" s="4"/>
      <c r="GU902" s="4"/>
      <c r="GV902" s="4"/>
      <c r="GW902" s="4"/>
      <c r="GX902" s="4"/>
      <c r="GY902" s="4"/>
      <c r="GZ902" s="4"/>
      <c r="HA902" s="4"/>
      <c r="HB902" s="4"/>
      <c r="HC902" s="4"/>
      <c r="HD902" s="4"/>
      <c r="HE902" s="4"/>
      <c r="HF902" s="4"/>
      <c r="HG902" s="4"/>
      <c r="HH902" s="4"/>
      <c r="HI902" s="4"/>
      <c r="HJ902" s="4"/>
      <c r="HK902" s="4"/>
      <c r="HL902" s="4"/>
      <c r="HM902" s="4"/>
      <c r="HN902" s="4"/>
      <c r="HO902" s="4"/>
      <c r="HP902" s="4"/>
      <c r="HQ902" s="4"/>
      <c r="HR902" s="4"/>
      <c r="HS902" s="4"/>
      <c r="HT902" s="4"/>
      <c r="HU902" s="4"/>
      <c r="HV902" s="4"/>
      <c r="HW902" s="4"/>
      <c r="HX902" s="4"/>
      <c r="HY902" s="4"/>
      <c r="HZ902" s="4"/>
      <c r="IA902" s="4"/>
      <c r="IB902" s="4"/>
      <c r="IC902" s="4"/>
      <c r="ID902" s="4"/>
      <c r="IE902" s="4"/>
      <c r="IF902" s="4"/>
      <c r="IG902" s="4"/>
      <c r="IH902" s="4"/>
    </row>
    <row r="903" spans="1:242" s="28" customFormat="1" x14ac:dyDescent="0.2">
      <c r="A903" s="4"/>
      <c r="B903" s="4"/>
      <c r="D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  <c r="AA903" s="4"/>
      <c r="AB903" s="4"/>
      <c r="AC903" s="4"/>
      <c r="AD903" s="4"/>
      <c r="AE903" s="4"/>
      <c r="AF903" s="4"/>
      <c r="AG903" s="4"/>
      <c r="AH903" s="4"/>
      <c r="AI903" s="4"/>
      <c r="AJ903" s="4"/>
      <c r="AK903" s="4"/>
      <c r="AL903" s="4"/>
      <c r="AM903" s="4"/>
      <c r="AN903" s="4"/>
      <c r="AO903" s="4"/>
      <c r="AP903" s="4"/>
      <c r="AQ903" s="4"/>
      <c r="AR903" s="4"/>
      <c r="AS903" s="4"/>
      <c r="AT903" s="4"/>
      <c r="AU903" s="4"/>
      <c r="AV903" s="4"/>
      <c r="AW903" s="4"/>
      <c r="AX903" s="4"/>
      <c r="AY903" s="4"/>
      <c r="AZ903" s="4"/>
      <c r="BA903" s="4"/>
      <c r="BB903" s="4"/>
      <c r="BC903" s="4"/>
      <c r="BD903" s="4"/>
      <c r="BE903" s="4"/>
      <c r="BF903" s="4"/>
      <c r="BG903" s="4"/>
      <c r="BH903" s="4"/>
      <c r="BI903" s="4"/>
      <c r="BJ903" s="4"/>
      <c r="BK903" s="4"/>
      <c r="BL903" s="4"/>
      <c r="BM903" s="4"/>
      <c r="BN903" s="4"/>
      <c r="BO903" s="4"/>
      <c r="BP903" s="4"/>
      <c r="BQ903" s="4"/>
      <c r="BR903" s="4"/>
      <c r="BS903" s="4"/>
      <c r="BT903" s="4"/>
      <c r="BU903" s="4"/>
      <c r="BV903" s="4"/>
      <c r="BW903" s="4"/>
      <c r="BX903" s="4"/>
      <c r="BY903" s="4"/>
      <c r="BZ903" s="4"/>
      <c r="CA903" s="4"/>
      <c r="CB903" s="4"/>
      <c r="CC903" s="4"/>
      <c r="CD903" s="4"/>
      <c r="CE903" s="4"/>
      <c r="CF903" s="4"/>
      <c r="CG903" s="4"/>
      <c r="CH903" s="4"/>
      <c r="CI903" s="4"/>
      <c r="CJ903" s="4"/>
      <c r="CK903" s="4"/>
      <c r="CL903" s="4"/>
      <c r="CM903" s="4"/>
      <c r="CN903" s="4"/>
      <c r="CO903" s="4"/>
      <c r="CP903" s="4"/>
      <c r="CQ903" s="4"/>
      <c r="CR903" s="4"/>
      <c r="CS903" s="4"/>
      <c r="CT903" s="4"/>
      <c r="CU903" s="4"/>
      <c r="CV903" s="4"/>
      <c r="CW903" s="4"/>
      <c r="CX903" s="4"/>
      <c r="CY903" s="4"/>
      <c r="CZ903" s="4"/>
      <c r="DA903" s="4"/>
      <c r="DB903" s="4"/>
      <c r="DC903" s="4"/>
      <c r="DD903" s="4"/>
      <c r="DE903" s="4"/>
      <c r="DF903" s="4"/>
      <c r="DG903" s="4"/>
      <c r="DH903" s="4"/>
      <c r="DI903" s="4"/>
      <c r="DJ903" s="4"/>
      <c r="DK903" s="4"/>
      <c r="DL903" s="4"/>
      <c r="DM903" s="4"/>
      <c r="DN903" s="4"/>
      <c r="DO903" s="4"/>
      <c r="DP903" s="4"/>
      <c r="DQ903" s="4"/>
      <c r="DR903" s="4"/>
      <c r="DS903" s="4"/>
      <c r="DT903" s="4"/>
      <c r="DU903" s="4"/>
      <c r="DV903" s="4"/>
      <c r="DW903" s="4"/>
      <c r="DX903" s="4"/>
      <c r="DY903" s="4"/>
      <c r="DZ903" s="4"/>
      <c r="EA903" s="4"/>
      <c r="EB903" s="4"/>
      <c r="EC903" s="4"/>
      <c r="ED903" s="4"/>
      <c r="EE903" s="4"/>
      <c r="EF903" s="4"/>
      <c r="EG903" s="4"/>
      <c r="EH903" s="4"/>
      <c r="EI903" s="4"/>
      <c r="EJ903" s="4"/>
      <c r="EK903" s="4"/>
      <c r="EL903" s="4"/>
      <c r="EM903" s="4"/>
      <c r="EN903" s="4"/>
      <c r="EO903" s="4"/>
      <c r="EP903" s="4"/>
      <c r="EQ903" s="4"/>
      <c r="ER903" s="4"/>
      <c r="ES903" s="4"/>
      <c r="ET903" s="4"/>
      <c r="EU903" s="4"/>
      <c r="EV903" s="4"/>
      <c r="EW903" s="4"/>
      <c r="EX903" s="4"/>
      <c r="EY903" s="4"/>
      <c r="EZ903" s="4"/>
      <c r="FA903" s="4"/>
      <c r="FB903" s="4"/>
      <c r="FC903" s="4"/>
      <c r="FD903" s="4"/>
      <c r="FE903" s="4"/>
      <c r="FF903" s="4"/>
      <c r="FG903" s="4"/>
      <c r="FH903" s="4"/>
      <c r="FI903" s="4"/>
      <c r="FJ903" s="4"/>
      <c r="FK903" s="4"/>
      <c r="FL903" s="4"/>
      <c r="FM903" s="4"/>
      <c r="FN903" s="4"/>
      <c r="FO903" s="4"/>
      <c r="FP903" s="4"/>
      <c r="FQ903" s="4"/>
      <c r="FR903" s="4"/>
      <c r="FS903" s="4"/>
      <c r="FT903" s="4"/>
      <c r="FU903" s="4"/>
      <c r="FV903" s="4"/>
      <c r="FW903" s="4"/>
      <c r="FX903" s="4"/>
      <c r="FY903" s="4"/>
      <c r="FZ903" s="4"/>
      <c r="GA903" s="4"/>
      <c r="GB903" s="4"/>
      <c r="GC903" s="4"/>
      <c r="GD903" s="4"/>
      <c r="GE903" s="4"/>
      <c r="GF903" s="4"/>
      <c r="GG903" s="4"/>
      <c r="GH903" s="4"/>
      <c r="GI903" s="4"/>
      <c r="GJ903" s="4"/>
      <c r="GK903" s="4"/>
      <c r="GL903" s="4"/>
      <c r="GM903" s="4"/>
      <c r="GN903" s="4"/>
      <c r="GO903" s="4"/>
      <c r="GP903" s="4"/>
      <c r="GQ903" s="4"/>
      <c r="GR903" s="4"/>
      <c r="GS903" s="4"/>
      <c r="GT903" s="4"/>
      <c r="GU903" s="4"/>
      <c r="GV903" s="4"/>
      <c r="GW903" s="4"/>
      <c r="GX903" s="4"/>
      <c r="GY903" s="4"/>
      <c r="GZ903" s="4"/>
      <c r="HA903" s="4"/>
      <c r="HB903" s="4"/>
      <c r="HC903" s="4"/>
      <c r="HD903" s="4"/>
      <c r="HE903" s="4"/>
      <c r="HF903" s="4"/>
      <c r="HG903" s="4"/>
      <c r="HH903" s="4"/>
      <c r="HI903" s="4"/>
      <c r="HJ903" s="4"/>
      <c r="HK903" s="4"/>
      <c r="HL903" s="4"/>
      <c r="HM903" s="4"/>
      <c r="HN903" s="4"/>
      <c r="HO903" s="4"/>
      <c r="HP903" s="4"/>
      <c r="HQ903" s="4"/>
      <c r="HR903" s="4"/>
      <c r="HS903" s="4"/>
      <c r="HT903" s="4"/>
      <c r="HU903" s="4"/>
      <c r="HV903" s="4"/>
      <c r="HW903" s="4"/>
      <c r="HX903" s="4"/>
      <c r="HY903" s="4"/>
      <c r="HZ903" s="4"/>
      <c r="IA903" s="4"/>
      <c r="IB903" s="4"/>
      <c r="IC903" s="4"/>
      <c r="ID903" s="4"/>
      <c r="IE903" s="4"/>
      <c r="IF903" s="4"/>
      <c r="IG903" s="4"/>
      <c r="IH903" s="4"/>
    </row>
    <row r="904" spans="1:242" s="28" customFormat="1" x14ac:dyDescent="0.2">
      <c r="A904" s="4"/>
      <c r="B904" s="4"/>
      <c r="D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  <c r="AA904" s="4"/>
      <c r="AB904" s="4"/>
      <c r="AC904" s="4"/>
      <c r="AD904" s="4"/>
      <c r="AE904" s="4"/>
      <c r="AF904" s="4"/>
      <c r="AG904" s="4"/>
      <c r="AH904" s="4"/>
      <c r="AI904" s="4"/>
      <c r="AJ904" s="4"/>
      <c r="AK904" s="4"/>
      <c r="AL904" s="4"/>
      <c r="AM904" s="4"/>
      <c r="AN904" s="4"/>
      <c r="AO904" s="4"/>
      <c r="AP904" s="4"/>
      <c r="AQ904" s="4"/>
      <c r="AR904" s="4"/>
      <c r="AS904" s="4"/>
      <c r="AT904" s="4"/>
      <c r="AU904" s="4"/>
      <c r="AV904" s="4"/>
      <c r="AW904" s="4"/>
      <c r="AX904" s="4"/>
      <c r="AY904" s="4"/>
      <c r="AZ904" s="4"/>
      <c r="BA904" s="4"/>
      <c r="BB904" s="4"/>
      <c r="BC904" s="4"/>
      <c r="BD904" s="4"/>
      <c r="BE904" s="4"/>
      <c r="BF904" s="4"/>
      <c r="BG904" s="4"/>
      <c r="BH904" s="4"/>
      <c r="BI904" s="4"/>
      <c r="BJ904" s="4"/>
      <c r="BK904" s="4"/>
      <c r="BL904" s="4"/>
      <c r="BM904" s="4"/>
      <c r="BN904" s="4"/>
      <c r="BO904" s="4"/>
      <c r="BP904" s="4"/>
      <c r="BQ904" s="4"/>
      <c r="BR904" s="4"/>
      <c r="BS904" s="4"/>
      <c r="BT904" s="4"/>
      <c r="BU904" s="4"/>
      <c r="BV904" s="4"/>
      <c r="BW904" s="4"/>
      <c r="BX904" s="4"/>
      <c r="BY904" s="4"/>
      <c r="BZ904" s="4"/>
      <c r="CA904" s="4"/>
      <c r="CB904" s="4"/>
      <c r="CC904" s="4"/>
      <c r="CD904" s="4"/>
      <c r="CE904" s="4"/>
      <c r="CF904" s="4"/>
      <c r="CG904" s="4"/>
      <c r="CH904" s="4"/>
      <c r="CI904" s="4"/>
      <c r="CJ904" s="4"/>
      <c r="CK904" s="4"/>
      <c r="CL904" s="4"/>
      <c r="CM904" s="4"/>
      <c r="CN904" s="4"/>
      <c r="CO904" s="4"/>
      <c r="CP904" s="4"/>
      <c r="CQ904" s="4"/>
      <c r="CR904" s="4"/>
      <c r="CS904" s="4"/>
      <c r="CT904" s="4"/>
      <c r="CU904" s="4"/>
      <c r="CV904" s="4"/>
      <c r="CW904" s="4"/>
      <c r="CX904" s="4"/>
      <c r="CY904" s="4"/>
      <c r="CZ904" s="4"/>
      <c r="DA904" s="4"/>
      <c r="DB904" s="4"/>
      <c r="DC904" s="4"/>
      <c r="DD904" s="4"/>
      <c r="DE904" s="4"/>
      <c r="DF904" s="4"/>
      <c r="DG904" s="4"/>
      <c r="DH904" s="4"/>
      <c r="DI904" s="4"/>
      <c r="DJ904" s="4"/>
      <c r="DK904" s="4"/>
      <c r="DL904" s="4"/>
      <c r="DM904" s="4"/>
      <c r="DN904" s="4"/>
      <c r="DO904" s="4"/>
      <c r="DP904" s="4"/>
      <c r="DQ904" s="4"/>
      <c r="DR904" s="4"/>
      <c r="DS904" s="4"/>
      <c r="DT904" s="4"/>
      <c r="DU904" s="4"/>
      <c r="DV904" s="4"/>
      <c r="DW904" s="4"/>
      <c r="DX904" s="4"/>
      <c r="DY904" s="4"/>
      <c r="DZ904" s="4"/>
      <c r="EA904" s="4"/>
      <c r="EB904" s="4"/>
      <c r="EC904" s="4"/>
      <c r="ED904" s="4"/>
      <c r="EE904" s="4"/>
      <c r="EF904" s="4"/>
      <c r="EG904" s="4"/>
      <c r="EH904" s="4"/>
      <c r="EI904" s="4"/>
      <c r="EJ904" s="4"/>
      <c r="EK904" s="4"/>
      <c r="EL904" s="4"/>
      <c r="EM904" s="4"/>
      <c r="EN904" s="4"/>
      <c r="EO904" s="4"/>
      <c r="EP904" s="4"/>
      <c r="EQ904" s="4"/>
      <c r="ER904" s="4"/>
      <c r="ES904" s="4"/>
      <c r="ET904" s="4"/>
      <c r="EU904" s="4"/>
      <c r="EV904" s="4"/>
      <c r="EW904" s="4"/>
      <c r="EX904" s="4"/>
      <c r="EY904" s="4"/>
      <c r="EZ904" s="4"/>
      <c r="FA904" s="4"/>
      <c r="FB904" s="4"/>
      <c r="FC904" s="4"/>
      <c r="FD904" s="4"/>
      <c r="FE904" s="4"/>
      <c r="FF904" s="4"/>
      <c r="FG904" s="4"/>
      <c r="FH904" s="4"/>
      <c r="FI904" s="4"/>
      <c r="FJ904" s="4"/>
      <c r="FK904" s="4"/>
      <c r="FL904" s="4"/>
      <c r="FM904" s="4"/>
      <c r="FN904" s="4"/>
      <c r="FO904" s="4"/>
      <c r="FP904" s="4"/>
      <c r="FQ904" s="4"/>
      <c r="FR904" s="4"/>
      <c r="FS904" s="4"/>
      <c r="FT904" s="4"/>
      <c r="FU904" s="4"/>
      <c r="FV904" s="4"/>
      <c r="FW904" s="4"/>
      <c r="FX904" s="4"/>
      <c r="FY904" s="4"/>
      <c r="FZ904" s="4"/>
      <c r="GA904" s="4"/>
      <c r="GB904" s="4"/>
      <c r="GC904" s="4"/>
      <c r="GD904" s="4"/>
      <c r="GE904" s="4"/>
      <c r="GF904" s="4"/>
      <c r="GG904" s="4"/>
      <c r="GH904" s="4"/>
      <c r="GI904" s="4"/>
      <c r="GJ904" s="4"/>
      <c r="GK904" s="4"/>
      <c r="GL904" s="4"/>
      <c r="GM904" s="4"/>
      <c r="GN904" s="4"/>
      <c r="GO904" s="4"/>
      <c r="GP904" s="4"/>
      <c r="GQ904" s="4"/>
      <c r="GR904" s="4"/>
      <c r="GS904" s="4"/>
      <c r="GT904" s="4"/>
      <c r="GU904" s="4"/>
      <c r="GV904" s="4"/>
      <c r="GW904" s="4"/>
      <c r="GX904" s="4"/>
      <c r="GY904" s="4"/>
      <c r="GZ904" s="4"/>
      <c r="HA904" s="4"/>
      <c r="HB904" s="4"/>
      <c r="HC904" s="4"/>
      <c r="HD904" s="4"/>
      <c r="HE904" s="4"/>
      <c r="HF904" s="4"/>
      <c r="HG904" s="4"/>
      <c r="HH904" s="4"/>
      <c r="HI904" s="4"/>
      <c r="HJ904" s="4"/>
      <c r="HK904" s="4"/>
      <c r="HL904" s="4"/>
      <c r="HM904" s="4"/>
      <c r="HN904" s="4"/>
      <c r="HO904" s="4"/>
      <c r="HP904" s="4"/>
      <c r="HQ904" s="4"/>
      <c r="HR904" s="4"/>
      <c r="HS904" s="4"/>
      <c r="HT904" s="4"/>
      <c r="HU904" s="4"/>
      <c r="HV904" s="4"/>
      <c r="HW904" s="4"/>
      <c r="HX904" s="4"/>
      <c r="HY904" s="4"/>
      <c r="HZ904" s="4"/>
      <c r="IA904" s="4"/>
      <c r="IB904" s="4"/>
      <c r="IC904" s="4"/>
      <c r="ID904" s="4"/>
      <c r="IE904" s="4"/>
      <c r="IF904" s="4"/>
      <c r="IG904" s="4"/>
      <c r="IH904" s="4"/>
    </row>
    <row r="905" spans="1:242" s="28" customFormat="1" x14ac:dyDescent="0.2">
      <c r="A905" s="4"/>
      <c r="B905" s="4"/>
      <c r="D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  <c r="AA905" s="4"/>
      <c r="AB905" s="4"/>
      <c r="AC905" s="4"/>
      <c r="AD905" s="4"/>
      <c r="AE905" s="4"/>
      <c r="AF905" s="4"/>
      <c r="AG905" s="4"/>
      <c r="AH905" s="4"/>
      <c r="AI905" s="4"/>
      <c r="AJ905" s="4"/>
      <c r="AK905" s="4"/>
      <c r="AL905" s="4"/>
      <c r="AM905" s="4"/>
      <c r="AN905" s="4"/>
      <c r="AO905" s="4"/>
      <c r="AP905" s="4"/>
      <c r="AQ905" s="4"/>
      <c r="AR905" s="4"/>
      <c r="AS905" s="4"/>
      <c r="AT905" s="4"/>
      <c r="AU905" s="4"/>
      <c r="AV905" s="4"/>
      <c r="AW905" s="4"/>
      <c r="AX905" s="4"/>
      <c r="AY905" s="4"/>
      <c r="AZ905" s="4"/>
      <c r="BA905" s="4"/>
      <c r="BB905" s="4"/>
      <c r="BC905" s="4"/>
      <c r="BD905" s="4"/>
      <c r="BE905" s="4"/>
      <c r="BF905" s="4"/>
      <c r="BG905" s="4"/>
      <c r="BH905" s="4"/>
      <c r="BI905" s="4"/>
      <c r="BJ905" s="4"/>
      <c r="BK905" s="4"/>
      <c r="BL905" s="4"/>
      <c r="BM905" s="4"/>
      <c r="BN905" s="4"/>
      <c r="BO905" s="4"/>
      <c r="BP905" s="4"/>
      <c r="BQ905" s="4"/>
      <c r="BR905" s="4"/>
      <c r="BS905" s="4"/>
      <c r="BT905" s="4"/>
      <c r="BU905" s="4"/>
      <c r="BV905" s="4"/>
      <c r="BW905" s="4"/>
      <c r="BX905" s="4"/>
      <c r="BY905" s="4"/>
      <c r="BZ905" s="4"/>
      <c r="CA905" s="4"/>
      <c r="CB905" s="4"/>
      <c r="CC905" s="4"/>
      <c r="CD905" s="4"/>
      <c r="CE905" s="4"/>
      <c r="CF905" s="4"/>
      <c r="CG905" s="4"/>
      <c r="CH905" s="4"/>
      <c r="CI905" s="4"/>
      <c r="CJ905" s="4"/>
      <c r="CK905" s="4"/>
      <c r="CL905" s="4"/>
      <c r="CM905" s="4"/>
      <c r="CN905" s="4"/>
      <c r="CO905" s="4"/>
      <c r="CP905" s="4"/>
      <c r="CQ905" s="4"/>
      <c r="CR905" s="4"/>
      <c r="CS905" s="4"/>
      <c r="CT905" s="4"/>
      <c r="CU905" s="4"/>
      <c r="CV905" s="4"/>
      <c r="CW905" s="4"/>
      <c r="CX905" s="4"/>
      <c r="CY905" s="4"/>
      <c r="CZ905" s="4"/>
      <c r="DA905" s="4"/>
      <c r="DB905" s="4"/>
      <c r="DC905" s="4"/>
      <c r="DD905" s="4"/>
      <c r="DE905" s="4"/>
      <c r="DF905" s="4"/>
      <c r="DG905" s="4"/>
      <c r="DH905" s="4"/>
      <c r="DI905" s="4"/>
      <c r="DJ905" s="4"/>
      <c r="DK905" s="4"/>
      <c r="DL905" s="4"/>
      <c r="DM905" s="4"/>
      <c r="DN905" s="4"/>
      <c r="DO905" s="4"/>
      <c r="DP905" s="4"/>
      <c r="DQ905" s="4"/>
      <c r="DR905" s="4"/>
      <c r="DS905" s="4"/>
      <c r="DT905" s="4"/>
      <c r="DU905" s="4"/>
      <c r="DV905" s="4"/>
      <c r="DW905" s="4"/>
      <c r="DX905" s="4"/>
      <c r="DY905" s="4"/>
      <c r="DZ905" s="4"/>
      <c r="EA905" s="4"/>
      <c r="EB905" s="4"/>
      <c r="EC905" s="4"/>
      <c r="ED905" s="4"/>
      <c r="EE905" s="4"/>
      <c r="EF905" s="4"/>
      <c r="EG905" s="4"/>
      <c r="EH905" s="4"/>
      <c r="EI905" s="4"/>
      <c r="EJ905" s="4"/>
      <c r="EK905" s="4"/>
      <c r="EL905" s="4"/>
      <c r="EM905" s="4"/>
      <c r="EN905" s="4"/>
      <c r="EO905" s="4"/>
      <c r="EP905" s="4"/>
      <c r="EQ905" s="4"/>
      <c r="ER905" s="4"/>
      <c r="ES905" s="4"/>
      <c r="ET905" s="4"/>
      <c r="EU905" s="4"/>
      <c r="EV905" s="4"/>
      <c r="EW905" s="4"/>
      <c r="EX905" s="4"/>
      <c r="EY905" s="4"/>
      <c r="EZ905" s="4"/>
      <c r="FA905" s="4"/>
      <c r="FB905" s="4"/>
      <c r="FC905" s="4"/>
      <c r="FD905" s="4"/>
      <c r="FE905" s="4"/>
      <c r="FF905" s="4"/>
      <c r="FG905" s="4"/>
      <c r="FH905" s="4"/>
      <c r="FI905" s="4"/>
      <c r="FJ905" s="4"/>
      <c r="FK905" s="4"/>
      <c r="FL905" s="4"/>
      <c r="FM905" s="4"/>
      <c r="FN905" s="4"/>
      <c r="FO905" s="4"/>
      <c r="FP905" s="4"/>
      <c r="FQ905" s="4"/>
      <c r="FR905" s="4"/>
      <c r="FS905" s="4"/>
      <c r="FT905" s="4"/>
      <c r="FU905" s="4"/>
      <c r="FV905" s="4"/>
      <c r="FW905" s="4"/>
      <c r="FX905" s="4"/>
      <c r="FY905" s="4"/>
      <c r="FZ905" s="4"/>
      <c r="GA905" s="4"/>
      <c r="GB905" s="4"/>
      <c r="GC905" s="4"/>
      <c r="GD905" s="4"/>
      <c r="GE905" s="4"/>
      <c r="GF905" s="4"/>
      <c r="GG905" s="4"/>
      <c r="GH905" s="4"/>
      <c r="GI905" s="4"/>
      <c r="GJ905" s="4"/>
      <c r="GK905" s="4"/>
      <c r="GL905" s="4"/>
      <c r="GM905" s="4"/>
      <c r="GN905" s="4"/>
      <c r="GO905" s="4"/>
      <c r="GP905" s="4"/>
      <c r="GQ905" s="4"/>
      <c r="GR905" s="4"/>
      <c r="GS905" s="4"/>
      <c r="GT905" s="4"/>
      <c r="GU905" s="4"/>
      <c r="GV905" s="4"/>
      <c r="GW905" s="4"/>
      <c r="GX905" s="4"/>
      <c r="GY905" s="4"/>
      <c r="GZ905" s="4"/>
      <c r="HA905" s="4"/>
      <c r="HB905" s="4"/>
      <c r="HC905" s="4"/>
      <c r="HD905" s="4"/>
      <c r="HE905" s="4"/>
      <c r="HF905" s="4"/>
      <c r="HG905" s="4"/>
      <c r="HH905" s="4"/>
      <c r="HI905" s="4"/>
      <c r="HJ905" s="4"/>
      <c r="HK905" s="4"/>
      <c r="HL905" s="4"/>
      <c r="HM905" s="4"/>
      <c r="HN905" s="4"/>
      <c r="HO905" s="4"/>
      <c r="HP905" s="4"/>
      <c r="HQ905" s="4"/>
      <c r="HR905" s="4"/>
      <c r="HS905" s="4"/>
      <c r="HT905" s="4"/>
      <c r="HU905" s="4"/>
      <c r="HV905" s="4"/>
      <c r="HW905" s="4"/>
      <c r="HX905" s="4"/>
      <c r="HY905" s="4"/>
      <c r="HZ905" s="4"/>
      <c r="IA905" s="4"/>
      <c r="IB905" s="4"/>
      <c r="IC905" s="4"/>
      <c r="ID905" s="4"/>
      <c r="IE905" s="4"/>
      <c r="IF905" s="4"/>
      <c r="IG905" s="4"/>
      <c r="IH905" s="4"/>
    </row>
    <row r="906" spans="1:242" s="28" customFormat="1" x14ac:dyDescent="0.2">
      <c r="A906" s="4"/>
      <c r="B906" s="4"/>
      <c r="D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  <c r="AA906" s="4"/>
      <c r="AB906" s="4"/>
      <c r="AC906" s="4"/>
      <c r="AD906" s="4"/>
      <c r="AE906" s="4"/>
      <c r="AF906" s="4"/>
      <c r="AG906" s="4"/>
      <c r="AH906" s="4"/>
      <c r="AI906" s="4"/>
      <c r="AJ906" s="4"/>
      <c r="AK906" s="4"/>
      <c r="AL906" s="4"/>
      <c r="AM906" s="4"/>
      <c r="AN906" s="4"/>
      <c r="AO906" s="4"/>
      <c r="AP906" s="4"/>
      <c r="AQ906" s="4"/>
      <c r="AR906" s="4"/>
      <c r="AS906" s="4"/>
      <c r="AT906" s="4"/>
      <c r="AU906" s="4"/>
      <c r="AV906" s="4"/>
      <c r="AW906" s="4"/>
      <c r="AX906" s="4"/>
      <c r="AY906" s="4"/>
      <c r="AZ906" s="4"/>
      <c r="BA906" s="4"/>
      <c r="BB906" s="4"/>
      <c r="BC906" s="4"/>
      <c r="BD906" s="4"/>
      <c r="BE906" s="4"/>
      <c r="BF906" s="4"/>
      <c r="BG906" s="4"/>
      <c r="BH906" s="4"/>
      <c r="BI906" s="4"/>
      <c r="BJ906" s="4"/>
      <c r="BK906" s="4"/>
      <c r="BL906" s="4"/>
      <c r="BM906" s="4"/>
      <c r="BN906" s="4"/>
      <c r="BO906" s="4"/>
      <c r="BP906" s="4"/>
      <c r="BQ906" s="4"/>
      <c r="BR906" s="4"/>
      <c r="BS906" s="4"/>
      <c r="BT906" s="4"/>
      <c r="BU906" s="4"/>
      <c r="BV906" s="4"/>
      <c r="BW906" s="4"/>
      <c r="BX906" s="4"/>
      <c r="BY906" s="4"/>
      <c r="BZ906" s="4"/>
      <c r="CA906" s="4"/>
      <c r="CB906" s="4"/>
      <c r="CC906" s="4"/>
      <c r="CD906" s="4"/>
      <c r="CE906" s="4"/>
      <c r="CF906" s="4"/>
      <c r="CG906" s="4"/>
      <c r="CH906" s="4"/>
      <c r="CI906" s="4"/>
      <c r="CJ906" s="4"/>
      <c r="CK906" s="4"/>
      <c r="CL906" s="4"/>
      <c r="CM906" s="4"/>
      <c r="CN906" s="4"/>
      <c r="CO906" s="4"/>
      <c r="CP906" s="4"/>
      <c r="CQ906" s="4"/>
      <c r="CR906" s="4"/>
      <c r="CS906" s="4"/>
      <c r="CT906" s="4"/>
      <c r="CU906" s="4"/>
      <c r="CV906" s="4"/>
      <c r="CW906" s="4"/>
      <c r="CX906" s="4"/>
      <c r="CY906" s="4"/>
      <c r="CZ906" s="4"/>
      <c r="DA906" s="4"/>
      <c r="DB906" s="4"/>
      <c r="DC906" s="4"/>
      <c r="DD906" s="4"/>
      <c r="DE906" s="4"/>
      <c r="DF906" s="4"/>
      <c r="DG906" s="4"/>
      <c r="DH906" s="4"/>
      <c r="DI906" s="4"/>
      <c r="DJ906" s="4"/>
      <c r="DK906" s="4"/>
      <c r="DL906" s="4"/>
      <c r="DM906" s="4"/>
      <c r="DN906" s="4"/>
      <c r="DO906" s="4"/>
      <c r="DP906" s="4"/>
      <c r="DQ906" s="4"/>
      <c r="DR906" s="4"/>
      <c r="DS906" s="4"/>
      <c r="DT906" s="4"/>
      <c r="DU906" s="4"/>
      <c r="DV906" s="4"/>
      <c r="DW906" s="4"/>
      <c r="DX906" s="4"/>
      <c r="DY906" s="4"/>
      <c r="DZ906" s="4"/>
      <c r="EA906" s="4"/>
      <c r="EB906" s="4"/>
      <c r="EC906" s="4"/>
      <c r="ED906" s="4"/>
      <c r="EE906" s="4"/>
      <c r="EF906" s="4"/>
      <c r="EG906" s="4"/>
      <c r="EH906" s="4"/>
      <c r="EI906" s="4"/>
      <c r="EJ906" s="4"/>
      <c r="EK906" s="4"/>
      <c r="EL906" s="4"/>
      <c r="EM906" s="4"/>
      <c r="EN906" s="4"/>
      <c r="EO906" s="4"/>
      <c r="EP906" s="4"/>
      <c r="EQ906" s="4"/>
      <c r="ER906" s="4"/>
      <c r="ES906" s="4"/>
      <c r="ET906" s="4"/>
      <c r="EU906" s="4"/>
      <c r="EV906" s="4"/>
      <c r="EW906" s="4"/>
      <c r="EX906" s="4"/>
      <c r="EY906" s="4"/>
      <c r="EZ906" s="4"/>
      <c r="FA906" s="4"/>
      <c r="FB906" s="4"/>
      <c r="FC906" s="4"/>
      <c r="FD906" s="4"/>
      <c r="FE906" s="4"/>
      <c r="FF906" s="4"/>
      <c r="FG906" s="4"/>
      <c r="FH906" s="4"/>
      <c r="FI906" s="4"/>
      <c r="FJ906" s="4"/>
      <c r="FK906" s="4"/>
      <c r="FL906" s="4"/>
      <c r="FM906" s="4"/>
      <c r="FN906" s="4"/>
      <c r="FO906" s="4"/>
      <c r="FP906" s="4"/>
      <c r="FQ906" s="4"/>
      <c r="FR906" s="4"/>
      <c r="FS906" s="4"/>
      <c r="FT906" s="4"/>
      <c r="FU906" s="4"/>
      <c r="FV906" s="4"/>
      <c r="FW906" s="4"/>
      <c r="FX906" s="4"/>
      <c r="FY906" s="4"/>
      <c r="FZ906" s="4"/>
      <c r="GA906" s="4"/>
      <c r="GB906" s="4"/>
      <c r="GC906" s="4"/>
      <c r="GD906" s="4"/>
      <c r="GE906" s="4"/>
      <c r="GF906" s="4"/>
      <c r="GG906" s="4"/>
      <c r="GH906" s="4"/>
      <c r="GI906" s="4"/>
      <c r="GJ906" s="4"/>
      <c r="GK906" s="4"/>
      <c r="GL906" s="4"/>
      <c r="GM906" s="4"/>
      <c r="GN906" s="4"/>
      <c r="GO906" s="4"/>
      <c r="GP906" s="4"/>
      <c r="GQ906" s="4"/>
      <c r="GR906" s="4"/>
      <c r="GS906" s="4"/>
      <c r="GT906" s="4"/>
      <c r="GU906" s="4"/>
      <c r="GV906" s="4"/>
      <c r="GW906" s="4"/>
      <c r="GX906" s="4"/>
      <c r="GY906" s="4"/>
      <c r="GZ906" s="4"/>
      <c r="HA906" s="4"/>
      <c r="HB906" s="4"/>
      <c r="HC906" s="4"/>
      <c r="HD906" s="4"/>
      <c r="HE906" s="4"/>
      <c r="HF906" s="4"/>
      <c r="HG906" s="4"/>
      <c r="HH906" s="4"/>
      <c r="HI906" s="4"/>
      <c r="HJ906" s="4"/>
      <c r="HK906" s="4"/>
      <c r="HL906" s="4"/>
      <c r="HM906" s="4"/>
      <c r="HN906" s="4"/>
      <c r="HO906" s="4"/>
      <c r="HP906" s="4"/>
      <c r="HQ906" s="4"/>
      <c r="HR906" s="4"/>
      <c r="HS906" s="4"/>
      <c r="HT906" s="4"/>
      <c r="HU906" s="4"/>
      <c r="HV906" s="4"/>
      <c r="HW906" s="4"/>
      <c r="HX906" s="4"/>
      <c r="HY906" s="4"/>
      <c r="HZ906" s="4"/>
      <c r="IA906" s="4"/>
      <c r="IB906" s="4"/>
      <c r="IC906" s="4"/>
      <c r="ID906" s="4"/>
      <c r="IE906" s="4"/>
      <c r="IF906" s="4"/>
      <c r="IG906" s="4"/>
      <c r="IH906" s="4"/>
    </row>
    <row r="907" spans="1:242" s="28" customFormat="1" x14ac:dyDescent="0.2">
      <c r="A907" s="4"/>
      <c r="B907" s="4"/>
      <c r="D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  <c r="AA907" s="4"/>
      <c r="AB907" s="4"/>
      <c r="AC907" s="4"/>
      <c r="AD907" s="4"/>
      <c r="AE907" s="4"/>
      <c r="AF907" s="4"/>
      <c r="AG907" s="4"/>
      <c r="AH907" s="4"/>
      <c r="AI907" s="4"/>
      <c r="AJ907" s="4"/>
      <c r="AK907" s="4"/>
      <c r="AL907" s="4"/>
      <c r="AM907" s="4"/>
      <c r="AN907" s="4"/>
      <c r="AO907" s="4"/>
      <c r="AP907" s="4"/>
      <c r="AQ907" s="4"/>
      <c r="AR907" s="4"/>
      <c r="AS907" s="4"/>
      <c r="AT907" s="4"/>
      <c r="AU907" s="4"/>
      <c r="AV907" s="4"/>
      <c r="AW907" s="4"/>
      <c r="AX907" s="4"/>
      <c r="AY907" s="4"/>
      <c r="AZ907" s="4"/>
      <c r="BA907" s="4"/>
      <c r="BB907" s="4"/>
      <c r="BC907" s="4"/>
      <c r="BD907" s="4"/>
      <c r="BE907" s="4"/>
      <c r="BF907" s="4"/>
      <c r="BG907" s="4"/>
      <c r="BH907" s="4"/>
      <c r="BI907" s="4"/>
      <c r="BJ907" s="4"/>
      <c r="BK907" s="4"/>
      <c r="BL907" s="4"/>
      <c r="BM907" s="4"/>
      <c r="BN907" s="4"/>
      <c r="BO907" s="4"/>
      <c r="BP907" s="4"/>
      <c r="BQ907" s="4"/>
      <c r="BR907" s="4"/>
      <c r="BS907" s="4"/>
      <c r="BT907" s="4"/>
      <c r="BU907" s="4"/>
      <c r="BV907" s="4"/>
      <c r="BW907" s="4"/>
      <c r="BX907" s="4"/>
      <c r="BY907" s="4"/>
      <c r="BZ907" s="4"/>
      <c r="CA907" s="4"/>
      <c r="CB907" s="4"/>
      <c r="CC907" s="4"/>
      <c r="CD907" s="4"/>
      <c r="CE907" s="4"/>
      <c r="CF907" s="4"/>
      <c r="CG907" s="4"/>
      <c r="CH907" s="4"/>
      <c r="CI907" s="4"/>
      <c r="CJ907" s="4"/>
      <c r="CK907" s="4"/>
      <c r="CL907" s="4"/>
      <c r="CM907" s="4"/>
      <c r="CN907" s="4"/>
      <c r="CO907" s="4"/>
      <c r="CP907" s="4"/>
      <c r="CQ907" s="4"/>
      <c r="CR907" s="4"/>
      <c r="CS907" s="4"/>
      <c r="CT907" s="4"/>
      <c r="CU907" s="4"/>
      <c r="CV907" s="4"/>
      <c r="CW907" s="4"/>
      <c r="CX907" s="4"/>
      <c r="CY907" s="4"/>
      <c r="CZ907" s="4"/>
      <c r="DA907" s="4"/>
      <c r="DB907" s="4"/>
      <c r="DC907" s="4"/>
      <c r="DD907" s="4"/>
      <c r="DE907" s="4"/>
      <c r="DF907" s="4"/>
      <c r="DG907" s="4"/>
      <c r="DH907" s="4"/>
      <c r="DI907" s="4"/>
      <c r="DJ907" s="4"/>
      <c r="DK907" s="4"/>
      <c r="DL907" s="4"/>
      <c r="DM907" s="4"/>
      <c r="DN907" s="4"/>
      <c r="DO907" s="4"/>
      <c r="DP907" s="4"/>
      <c r="DQ907" s="4"/>
      <c r="DR907" s="4"/>
      <c r="DS907" s="4"/>
      <c r="DT907" s="4"/>
      <c r="DU907" s="4"/>
      <c r="DV907" s="4"/>
      <c r="DW907" s="4"/>
      <c r="DX907" s="4"/>
      <c r="DY907" s="4"/>
      <c r="DZ907" s="4"/>
      <c r="EA907" s="4"/>
      <c r="EB907" s="4"/>
      <c r="EC907" s="4"/>
      <c r="ED907" s="4"/>
      <c r="EE907" s="4"/>
      <c r="EF907" s="4"/>
      <c r="EG907" s="4"/>
      <c r="EH907" s="4"/>
      <c r="EI907" s="4"/>
      <c r="EJ907" s="4"/>
      <c r="EK907" s="4"/>
      <c r="EL907" s="4"/>
      <c r="EM907" s="4"/>
      <c r="EN907" s="4"/>
      <c r="EO907" s="4"/>
      <c r="EP907" s="4"/>
      <c r="EQ907" s="4"/>
      <c r="ER907" s="4"/>
      <c r="ES907" s="4"/>
      <c r="ET907" s="4"/>
      <c r="EU907" s="4"/>
      <c r="EV907" s="4"/>
      <c r="EW907" s="4"/>
      <c r="EX907" s="4"/>
      <c r="EY907" s="4"/>
      <c r="EZ907" s="4"/>
      <c r="FA907" s="4"/>
      <c r="FB907" s="4"/>
      <c r="FC907" s="4"/>
      <c r="FD907" s="4"/>
      <c r="FE907" s="4"/>
      <c r="FF907" s="4"/>
      <c r="FG907" s="4"/>
      <c r="FH907" s="4"/>
      <c r="FI907" s="4"/>
      <c r="FJ907" s="4"/>
      <c r="FK907" s="4"/>
      <c r="FL907" s="4"/>
      <c r="FM907" s="4"/>
      <c r="FN907" s="4"/>
      <c r="FO907" s="4"/>
      <c r="FP907" s="4"/>
      <c r="FQ907" s="4"/>
      <c r="FR907" s="4"/>
      <c r="FS907" s="4"/>
      <c r="FT907" s="4"/>
      <c r="FU907" s="4"/>
      <c r="FV907" s="4"/>
      <c r="FW907" s="4"/>
      <c r="FX907" s="4"/>
      <c r="FY907" s="4"/>
      <c r="FZ907" s="4"/>
      <c r="GA907" s="4"/>
      <c r="GB907" s="4"/>
      <c r="GC907" s="4"/>
      <c r="GD907" s="4"/>
      <c r="GE907" s="4"/>
      <c r="GF907" s="4"/>
      <c r="GG907" s="4"/>
      <c r="GH907" s="4"/>
      <c r="GI907" s="4"/>
      <c r="GJ907" s="4"/>
      <c r="GK907" s="4"/>
      <c r="GL907" s="4"/>
      <c r="GM907" s="4"/>
      <c r="GN907" s="4"/>
      <c r="GO907" s="4"/>
      <c r="GP907" s="4"/>
      <c r="GQ907" s="4"/>
      <c r="GR907" s="4"/>
      <c r="GS907" s="4"/>
      <c r="GT907" s="4"/>
      <c r="GU907" s="4"/>
      <c r="GV907" s="4"/>
      <c r="GW907" s="4"/>
      <c r="GX907" s="4"/>
      <c r="GY907" s="4"/>
      <c r="GZ907" s="4"/>
      <c r="HA907" s="4"/>
      <c r="HB907" s="4"/>
      <c r="HC907" s="4"/>
      <c r="HD907" s="4"/>
      <c r="HE907" s="4"/>
      <c r="HF907" s="4"/>
      <c r="HG907" s="4"/>
      <c r="HH907" s="4"/>
      <c r="HI907" s="4"/>
      <c r="HJ907" s="4"/>
      <c r="HK907" s="4"/>
      <c r="HL907" s="4"/>
      <c r="HM907" s="4"/>
      <c r="HN907" s="4"/>
      <c r="HO907" s="4"/>
      <c r="HP907" s="4"/>
      <c r="HQ907" s="4"/>
      <c r="HR907" s="4"/>
      <c r="HS907" s="4"/>
      <c r="HT907" s="4"/>
      <c r="HU907" s="4"/>
      <c r="HV907" s="4"/>
      <c r="HW907" s="4"/>
      <c r="HX907" s="4"/>
      <c r="HY907" s="4"/>
      <c r="HZ907" s="4"/>
      <c r="IA907" s="4"/>
      <c r="IB907" s="4"/>
      <c r="IC907" s="4"/>
      <c r="ID907" s="4"/>
      <c r="IE907" s="4"/>
      <c r="IF907" s="4"/>
      <c r="IG907" s="4"/>
      <c r="IH907" s="4"/>
    </row>
    <row r="908" spans="1:242" s="28" customFormat="1" x14ac:dyDescent="0.2">
      <c r="A908" s="4"/>
      <c r="B908" s="4"/>
      <c r="D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  <c r="AA908" s="4"/>
      <c r="AB908" s="4"/>
      <c r="AC908" s="4"/>
      <c r="AD908" s="4"/>
      <c r="AE908" s="4"/>
      <c r="AF908" s="4"/>
      <c r="AG908" s="4"/>
      <c r="AH908" s="4"/>
      <c r="AI908" s="4"/>
      <c r="AJ908" s="4"/>
      <c r="AK908" s="4"/>
      <c r="AL908" s="4"/>
      <c r="AM908" s="4"/>
      <c r="AN908" s="4"/>
      <c r="AO908" s="4"/>
      <c r="AP908" s="4"/>
      <c r="AQ908" s="4"/>
      <c r="AR908" s="4"/>
      <c r="AS908" s="4"/>
      <c r="AT908" s="4"/>
      <c r="AU908" s="4"/>
      <c r="AV908" s="4"/>
      <c r="AW908" s="4"/>
      <c r="AX908" s="4"/>
      <c r="AY908" s="4"/>
      <c r="AZ908" s="4"/>
      <c r="BA908" s="4"/>
      <c r="BB908" s="4"/>
      <c r="BC908" s="4"/>
      <c r="BD908" s="4"/>
      <c r="BE908" s="4"/>
      <c r="BF908" s="4"/>
      <c r="BG908" s="4"/>
      <c r="BH908" s="4"/>
      <c r="BI908" s="4"/>
      <c r="BJ908" s="4"/>
      <c r="BK908" s="4"/>
      <c r="BL908" s="4"/>
      <c r="BM908" s="4"/>
      <c r="BN908" s="4"/>
      <c r="BO908" s="4"/>
      <c r="BP908" s="4"/>
      <c r="BQ908" s="4"/>
      <c r="BR908" s="4"/>
      <c r="BS908" s="4"/>
      <c r="BT908" s="4"/>
      <c r="BU908" s="4"/>
      <c r="BV908" s="4"/>
      <c r="BW908" s="4"/>
      <c r="BX908" s="4"/>
      <c r="BY908" s="4"/>
      <c r="BZ908" s="4"/>
      <c r="CA908" s="4"/>
      <c r="CB908" s="4"/>
      <c r="CC908" s="4"/>
      <c r="CD908" s="4"/>
      <c r="CE908" s="4"/>
      <c r="CF908" s="4"/>
      <c r="CG908" s="4"/>
      <c r="CH908" s="4"/>
      <c r="CI908" s="4"/>
      <c r="CJ908" s="4"/>
      <c r="CK908" s="4"/>
      <c r="CL908" s="4"/>
      <c r="CM908" s="4"/>
      <c r="CN908" s="4"/>
      <c r="CO908" s="4"/>
      <c r="CP908" s="4"/>
      <c r="CQ908" s="4"/>
      <c r="CR908" s="4"/>
      <c r="CS908" s="4"/>
      <c r="CT908" s="4"/>
      <c r="CU908" s="4"/>
      <c r="CV908" s="4"/>
      <c r="CW908" s="4"/>
      <c r="CX908" s="4"/>
      <c r="CY908" s="4"/>
      <c r="CZ908" s="4"/>
      <c r="DA908" s="4"/>
      <c r="DB908" s="4"/>
      <c r="DC908" s="4"/>
      <c r="DD908" s="4"/>
      <c r="DE908" s="4"/>
      <c r="DF908" s="4"/>
      <c r="DG908" s="4"/>
      <c r="DH908" s="4"/>
      <c r="DI908" s="4"/>
      <c r="DJ908" s="4"/>
      <c r="DK908" s="4"/>
      <c r="DL908" s="4"/>
      <c r="DM908" s="4"/>
      <c r="DN908" s="4"/>
      <c r="DO908" s="4"/>
      <c r="DP908" s="4"/>
      <c r="DQ908" s="4"/>
      <c r="DR908" s="4"/>
      <c r="DS908" s="4"/>
      <c r="DT908" s="4"/>
      <c r="DU908" s="4"/>
      <c r="DV908" s="4"/>
      <c r="DW908" s="4"/>
      <c r="DX908" s="4"/>
      <c r="DY908" s="4"/>
      <c r="DZ908" s="4"/>
      <c r="EA908" s="4"/>
      <c r="EB908" s="4"/>
      <c r="EC908" s="4"/>
      <c r="ED908" s="4"/>
      <c r="EE908" s="4"/>
      <c r="EF908" s="4"/>
      <c r="EG908" s="4"/>
      <c r="EH908" s="4"/>
      <c r="EI908" s="4"/>
      <c r="EJ908" s="4"/>
      <c r="EK908" s="4"/>
      <c r="EL908" s="4"/>
      <c r="EM908" s="4"/>
      <c r="EN908" s="4"/>
      <c r="EO908" s="4"/>
      <c r="EP908" s="4"/>
      <c r="EQ908" s="4"/>
      <c r="ER908" s="4"/>
      <c r="ES908" s="4"/>
      <c r="ET908" s="4"/>
      <c r="EU908" s="4"/>
      <c r="EV908" s="4"/>
      <c r="EW908" s="4"/>
      <c r="EX908" s="4"/>
      <c r="EY908" s="4"/>
      <c r="EZ908" s="4"/>
      <c r="FA908" s="4"/>
      <c r="FB908" s="4"/>
      <c r="FC908" s="4"/>
      <c r="FD908" s="4"/>
      <c r="FE908" s="4"/>
      <c r="FF908" s="4"/>
      <c r="FG908" s="4"/>
      <c r="FH908" s="4"/>
      <c r="FI908" s="4"/>
      <c r="FJ908" s="4"/>
      <c r="FK908" s="4"/>
      <c r="FL908" s="4"/>
      <c r="FM908" s="4"/>
      <c r="FN908" s="4"/>
      <c r="FO908" s="4"/>
      <c r="FP908" s="4"/>
      <c r="FQ908" s="4"/>
      <c r="FR908" s="4"/>
      <c r="FS908" s="4"/>
      <c r="FT908" s="4"/>
      <c r="FU908" s="4"/>
      <c r="FV908" s="4"/>
      <c r="FW908" s="4"/>
      <c r="FX908" s="4"/>
      <c r="FY908" s="4"/>
      <c r="FZ908" s="4"/>
      <c r="GA908" s="4"/>
      <c r="GB908" s="4"/>
      <c r="GC908" s="4"/>
      <c r="GD908" s="4"/>
      <c r="GE908" s="4"/>
      <c r="GF908" s="4"/>
      <c r="GG908" s="4"/>
      <c r="GH908" s="4"/>
      <c r="GI908" s="4"/>
      <c r="GJ908" s="4"/>
      <c r="GK908" s="4"/>
      <c r="GL908" s="4"/>
      <c r="GM908" s="4"/>
      <c r="GN908" s="4"/>
      <c r="GO908" s="4"/>
      <c r="GP908" s="4"/>
      <c r="GQ908" s="4"/>
      <c r="GR908" s="4"/>
      <c r="GS908" s="4"/>
      <c r="GT908" s="4"/>
      <c r="GU908" s="4"/>
      <c r="GV908" s="4"/>
      <c r="GW908" s="4"/>
      <c r="GX908" s="4"/>
      <c r="GY908" s="4"/>
      <c r="GZ908" s="4"/>
      <c r="HA908" s="4"/>
      <c r="HB908" s="4"/>
      <c r="HC908" s="4"/>
      <c r="HD908" s="4"/>
      <c r="HE908" s="4"/>
      <c r="HF908" s="4"/>
      <c r="HG908" s="4"/>
      <c r="HH908" s="4"/>
      <c r="HI908" s="4"/>
      <c r="HJ908" s="4"/>
      <c r="HK908" s="4"/>
      <c r="HL908" s="4"/>
      <c r="HM908" s="4"/>
      <c r="HN908" s="4"/>
      <c r="HO908" s="4"/>
      <c r="HP908" s="4"/>
      <c r="HQ908" s="4"/>
      <c r="HR908" s="4"/>
      <c r="HS908" s="4"/>
      <c r="HT908" s="4"/>
      <c r="HU908" s="4"/>
      <c r="HV908" s="4"/>
      <c r="HW908" s="4"/>
      <c r="HX908" s="4"/>
      <c r="HY908" s="4"/>
      <c r="HZ908" s="4"/>
      <c r="IA908" s="4"/>
      <c r="IB908" s="4"/>
      <c r="IC908" s="4"/>
      <c r="ID908" s="4"/>
      <c r="IE908" s="4"/>
      <c r="IF908" s="4"/>
      <c r="IG908" s="4"/>
      <c r="IH908" s="4"/>
    </row>
    <row r="909" spans="1:242" s="28" customFormat="1" x14ac:dyDescent="0.2">
      <c r="A909" s="4"/>
      <c r="B909" s="4"/>
      <c r="D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  <c r="AA909" s="4"/>
      <c r="AB909" s="4"/>
      <c r="AC909" s="4"/>
      <c r="AD909" s="4"/>
      <c r="AE909" s="4"/>
      <c r="AF909" s="4"/>
      <c r="AG909" s="4"/>
      <c r="AH909" s="4"/>
      <c r="AI909" s="4"/>
      <c r="AJ909" s="4"/>
      <c r="AK909" s="4"/>
      <c r="AL909" s="4"/>
      <c r="AM909" s="4"/>
      <c r="AN909" s="4"/>
      <c r="AO909" s="4"/>
      <c r="AP909" s="4"/>
      <c r="AQ909" s="4"/>
      <c r="AR909" s="4"/>
      <c r="AS909" s="4"/>
      <c r="AT909" s="4"/>
      <c r="AU909" s="4"/>
      <c r="AV909" s="4"/>
      <c r="AW909" s="4"/>
      <c r="AX909" s="4"/>
      <c r="AY909" s="4"/>
      <c r="AZ909" s="4"/>
      <c r="BA909" s="4"/>
      <c r="BB909" s="4"/>
      <c r="BC909" s="4"/>
      <c r="BD909" s="4"/>
      <c r="BE909" s="4"/>
      <c r="BF909" s="4"/>
      <c r="BG909" s="4"/>
      <c r="BH909" s="4"/>
      <c r="BI909" s="4"/>
      <c r="BJ909" s="4"/>
      <c r="BK909" s="4"/>
      <c r="BL909" s="4"/>
      <c r="BM909" s="4"/>
      <c r="BN909" s="4"/>
      <c r="BO909" s="4"/>
      <c r="BP909" s="4"/>
      <c r="BQ909" s="4"/>
      <c r="BR909" s="4"/>
      <c r="BS909" s="4"/>
      <c r="BT909" s="4"/>
      <c r="BU909" s="4"/>
      <c r="BV909" s="4"/>
      <c r="BW909" s="4"/>
      <c r="BX909" s="4"/>
      <c r="BY909" s="4"/>
      <c r="BZ909" s="4"/>
      <c r="CA909" s="4"/>
      <c r="CB909" s="4"/>
      <c r="CC909" s="4"/>
      <c r="CD909" s="4"/>
      <c r="CE909" s="4"/>
      <c r="CF909" s="4"/>
      <c r="CG909" s="4"/>
      <c r="CH909" s="4"/>
      <c r="CI909" s="4"/>
      <c r="CJ909" s="4"/>
      <c r="CK909" s="4"/>
      <c r="CL909" s="4"/>
      <c r="CM909" s="4"/>
      <c r="CN909" s="4"/>
      <c r="CO909" s="4"/>
      <c r="CP909" s="4"/>
      <c r="CQ909" s="4"/>
      <c r="CR909" s="4"/>
      <c r="CS909" s="4"/>
      <c r="CT909" s="4"/>
      <c r="CU909" s="4"/>
      <c r="CV909" s="4"/>
      <c r="CW909" s="4"/>
      <c r="CX909" s="4"/>
      <c r="CY909" s="4"/>
      <c r="CZ909" s="4"/>
      <c r="DA909" s="4"/>
      <c r="DB909" s="4"/>
      <c r="DC909" s="4"/>
      <c r="DD909" s="4"/>
      <c r="DE909" s="4"/>
      <c r="DF909" s="4"/>
      <c r="DG909" s="4"/>
      <c r="DH909" s="4"/>
      <c r="DI909" s="4"/>
      <c r="DJ909" s="4"/>
      <c r="DK909" s="4"/>
      <c r="DL909" s="4"/>
      <c r="DM909" s="4"/>
      <c r="DN909" s="4"/>
      <c r="DO909" s="4"/>
      <c r="DP909" s="4"/>
      <c r="DQ909" s="4"/>
      <c r="DR909" s="4"/>
      <c r="DS909" s="4"/>
      <c r="DT909" s="4"/>
      <c r="DU909" s="4"/>
      <c r="DV909" s="4"/>
      <c r="DW909" s="4"/>
      <c r="DX909" s="4"/>
      <c r="DY909" s="4"/>
      <c r="DZ909" s="4"/>
      <c r="EA909" s="4"/>
      <c r="EB909" s="4"/>
      <c r="EC909" s="4"/>
      <c r="ED909" s="4"/>
      <c r="EE909" s="4"/>
      <c r="EF909" s="4"/>
      <c r="EG909" s="4"/>
      <c r="EH909" s="4"/>
      <c r="EI909" s="4"/>
      <c r="EJ909" s="4"/>
      <c r="EK909" s="4"/>
      <c r="EL909" s="4"/>
      <c r="EM909" s="4"/>
      <c r="EN909" s="4"/>
      <c r="EO909" s="4"/>
      <c r="EP909" s="4"/>
      <c r="EQ909" s="4"/>
      <c r="ER909" s="4"/>
      <c r="ES909" s="4"/>
      <c r="ET909" s="4"/>
      <c r="EU909" s="4"/>
      <c r="EV909" s="4"/>
      <c r="EW909" s="4"/>
      <c r="EX909" s="4"/>
      <c r="EY909" s="4"/>
      <c r="EZ909" s="4"/>
      <c r="FA909" s="4"/>
      <c r="FB909" s="4"/>
      <c r="FC909" s="4"/>
      <c r="FD909" s="4"/>
      <c r="FE909" s="4"/>
      <c r="FF909" s="4"/>
      <c r="FG909" s="4"/>
      <c r="FH909" s="4"/>
      <c r="FI909" s="4"/>
      <c r="FJ909" s="4"/>
      <c r="FK909" s="4"/>
      <c r="FL909" s="4"/>
      <c r="FM909" s="4"/>
      <c r="FN909" s="4"/>
      <c r="FO909" s="4"/>
      <c r="FP909" s="4"/>
      <c r="FQ909" s="4"/>
      <c r="FR909" s="4"/>
      <c r="FS909" s="4"/>
      <c r="FT909" s="4"/>
      <c r="FU909" s="4"/>
      <c r="FV909" s="4"/>
      <c r="FW909" s="4"/>
      <c r="FX909" s="4"/>
      <c r="FY909" s="4"/>
      <c r="FZ909" s="4"/>
      <c r="GA909" s="4"/>
      <c r="GB909" s="4"/>
      <c r="GC909" s="4"/>
      <c r="GD909" s="4"/>
      <c r="GE909" s="4"/>
      <c r="GF909" s="4"/>
      <c r="GG909" s="4"/>
      <c r="GH909" s="4"/>
      <c r="GI909" s="4"/>
      <c r="GJ909" s="4"/>
      <c r="GK909" s="4"/>
      <c r="GL909" s="4"/>
      <c r="GM909" s="4"/>
      <c r="GN909" s="4"/>
      <c r="GO909" s="4"/>
      <c r="GP909" s="4"/>
      <c r="GQ909" s="4"/>
      <c r="GR909" s="4"/>
      <c r="GS909" s="4"/>
      <c r="GT909" s="4"/>
      <c r="GU909" s="4"/>
      <c r="GV909" s="4"/>
      <c r="GW909" s="4"/>
      <c r="GX909" s="4"/>
      <c r="GY909" s="4"/>
      <c r="GZ909" s="4"/>
      <c r="HA909" s="4"/>
      <c r="HB909" s="4"/>
      <c r="HC909" s="4"/>
      <c r="HD909" s="4"/>
      <c r="HE909" s="4"/>
      <c r="HF909" s="4"/>
      <c r="HG909" s="4"/>
      <c r="HH909" s="4"/>
      <c r="HI909" s="4"/>
      <c r="HJ909" s="4"/>
      <c r="HK909" s="4"/>
      <c r="HL909" s="4"/>
      <c r="HM909" s="4"/>
      <c r="HN909" s="4"/>
      <c r="HO909" s="4"/>
      <c r="HP909" s="4"/>
      <c r="HQ909" s="4"/>
      <c r="HR909" s="4"/>
      <c r="HS909" s="4"/>
      <c r="HT909" s="4"/>
      <c r="HU909" s="4"/>
      <c r="HV909" s="4"/>
      <c r="HW909" s="4"/>
      <c r="HX909" s="4"/>
      <c r="HY909" s="4"/>
      <c r="HZ909" s="4"/>
      <c r="IA909" s="4"/>
      <c r="IB909" s="4"/>
      <c r="IC909" s="4"/>
      <c r="ID909" s="4"/>
      <c r="IE909" s="4"/>
      <c r="IF909" s="4"/>
      <c r="IG909" s="4"/>
      <c r="IH909" s="4"/>
    </row>
    <row r="910" spans="1:242" s="28" customFormat="1" x14ac:dyDescent="0.2">
      <c r="A910" s="4"/>
      <c r="B910" s="4"/>
      <c r="D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  <c r="AA910" s="4"/>
      <c r="AB910" s="4"/>
      <c r="AC910" s="4"/>
      <c r="AD910" s="4"/>
      <c r="AE910" s="4"/>
      <c r="AF910" s="4"/>
      <c r="AG910" s="4"/>
      <c r="AH910" s="4"/>
      <c r="AI910" s="4"/>
      <c r="AJ910" s="4"/>
      <c r="AK910" s="4"/>
      <c r="AL910" s="4"/>
      <c r="AM910" s="4"/>
      <c r="AN910" s="4"/>
      <c r="AO910" s="4"/>
      <c r="AP910" s="4"/>
      <c r="AQ910" s="4"/>
      <c r="AR910" s="4"/>
      <c r="AS910" s="4"/>
      <c r="AT910" s="4"/>
      <c r="AU910" s="4"/>
      <c r="AV910" s="4"/>
      <c r="AW910" s="4"/>
      <c r="AX910" s="4"/>
      <c r="AY910" s="4"/>
      <c r="AZ910" s="4"/>
      <c r="BA910" s="4"/>
      <c r="BB910" s="4"/>
      <c r="BC910" s="4"/>
      <c r="BD910" s="4"/>
      <c r="BE910" s="4"/>
      <c r="BF910" s="4"/>
      <c r="BG910" s="4"/>
      <c r="BH910" s="4"/>
      <c r="BI910" s="4"/>
      <c r="BJ910" s="4"/>
      <c r="BK910" s="4"/>
      <c r="BL910" s="4"/>
      <c r="BM910" s="4"/>
      <c r="BN910" s="4"/>
      <c r="BO910" s="4"/>
      <c r="BP910" s="4"/>
      <c r="BQ910" s="4"/>
      <c r="BR910" s="4"/>
      <c r="BS910" s="4"/>
      <c r="BT910" s="4"/>
      <c r="BU910" s="4"/>
      <c r="BV910" s="4"/>
      <c r="BW910" s="4"/>
      <c r="BX910" s="4"/>
      <c r="BY910" s="4"/>
      <c r="BZ910" s="4"/>
      <c r="CA910" s="4"/>
      <c r="CB910" s="4"/>
      <c r="CC910" s="4"/>
      <c r="CD910" s="4"/>
      <c r="CE910" s="4"/>
      <c r="CF910" s="4"/>
      <c r="CG910" s="4"/>
      <c r="CH910" s="4"/>
      <c r="CI910" s="4"/>
      <c r="CJ910" s="4"/>
      <c r="CK910" s="4"/>
      <c r="CL910" s="4"/>
      <c r="CM910" s="4"/>
      <c r="CN910" s="4"/>
      <c r="CO910" s="4"/>
      <c r="CP910" s="4"/>
      <c r="CQ910" s="4"/>
      <c r="CR910" s="4"/>
      <c r="CS910" s="4"/>
      <c r="CT910" s="4"/>
      <c r="CU910" s="4"/>
      <c r="CV910" s="4"/>
      <c r="CW910" s="4"/>
      <c r="CX910" s="4"/>
      <c r="CY910" s="4"/>
      <c r="CZ910" s="4"/>
      <c r="DA910" s="4"/>
      <c r="DB910" s="4"/>
      <c r="DC910" s="4"/>
      <c r="DD910" s="4"/>
      <c r="DE910" s="4"/>
      <c r="DF910" s="4"/>
      <c r="DG910" s="4"/>
      <c r="DH910" s="4"/>
      <c r="DI910" s="4"/>
      <c r="DJ910" s="4"/>
      <c r="DK910" s="4"/>
      <c r="DL910" s="4"/>
      <c r="DM910" s="4"/>
      <c r="DN910" s="4"/>
      <c r="DO910" s="4"/>
      <c r="DP910" s="4"/>
      <c r="DQ910" s="4"/>
      <c r="DR910" s="4"/>
      <c r="DS910" s="4"/>
      <c r="DT910" s="4"/>
      <c r="DU910" s="4"/>
      <c r="DV910" s="4"/>
      <c r="DW910" s="4"/>
      <c r="DX910" s="4"/>
      <c r="DY910" s="4"/>
      <c r="DZ910" s="4"/>
      <c r="EA910" s="4"/>
      <c r="EB910" s="4"/>
      <c r="EC910" s="4"/>
      <c r="ED910" s="4"/>
      <c r="EE910" s="4"/>
      <c r="EF910" s="4"/>
      <c r="EG910" s="4"/>
      <c r="EH910" s="4"/>
      <c r="EI910" s="4"/>
      <c r="EJ910" s="4"/>
      <c r="EK910" s="4"/>
      <c r="EL910" s="4"/>
      <c r="EM910" s="4"/>
      <c r="EN910" s="4"/>
      <c r="EO910" s="4"/>
      <c r="EP910" s="4"/>
      <c r="EQ910" s="4"/>
      <c r="ER910" s="4"/>
      <c r="ES910" s="4"/>
      <c r="ET910" s="4"/>
      <c r="EU910" s="4"/>
      <c r="EV910" s="4"/>
      <c r="EW910" s="4"/>
      <c r="EX910" s="4"/>
      <c r="EY910" s="4"/>
      <c r="EZ910" s="4"/>
      <c r="FA910" s="4"/>
      <c r="FB910" s="4"/>
      <c r="FC910" s="4"/>
      <c r="FD910" s="4"/>
      <c r="FE910" s="4"/>
      <c r="FF910" s="4"/>
      <c r="FG910" s="4"/>
      <c r="FH910" s="4"/>
      <c r="FI910" s="4"/>
      <c r="FJ910" s="4"/>
      <c r="FK910" s="4"/>
      <c r="FL910" s="4"/>
      <c r="FM910" s="4"/>
      <c r="FN910" s="4"/>
      <c r="FO910" s="4"/>
      <c r="FP910" s="4"/>
      <c r="FQ910" s="4"/>
      <c r="FR910" s="4"/>
      <c r="FS910" s="4"/>
      <c r="FT910" s="4"/>
      <c r="FU910" s="4"/>
      <c r="FV910" s="4"/>
      <c r="FW910" s="4"/>
      <c r="FX910" s="4"/>
      <c r="FY910" s="4"/>
      <c r="FZ910" s="4"/>
      <c r="GA910" s="4"/>
      <c r="GB910" s="4"/>
      <c r="GC910" s="4"/>
      <c r="GD910" s="4"/>
      <c r="GE910" s="4"/>
      <c r="GF910" s="4"/>
      <c r="GG910" s="4"/>
      <c r="GH910" s="4"/>
      <c r="GI910" s="4"/>
      <c r="GJ910" s="4"/>
      <c r="GK910" s="4"/>
      <c r="GL910" s="4"/>
      <c r="GM910" s="4"/>
      <c r="GN910" s="4"/>
      <c r="GO910" s="4"/>
      <c r="GP910" s="4"/>
      <c r="GQ910" s="4"/>
      <c r="GR910" s="4"/>
      <c r="GS910" s="4"/>
      <c r="GT910" s="4"/>
      <c r="GU910" s="4"/>
      <c r="GV910" s="4"/>
      <c r="GW910" s="4"/>
      <c r="GX910" s="4"/>
      <c r="GY910" s="4"/>
      <c r="GZ910" s="4"/>
      <c r="HA910" s="4"/>
      <c r="HB910" s="4"/>
      <c r="HC910" s="4"/>
      <c r="HD910" s="4"/>
      <c r="HE910" s="4"/>
      <c r="HF910" s="4"/>
      <c r="HG910" s="4"/>
      <c r="HH910" s="4"/>
      <c r="HI910" s="4"/>
      <c r="HJ910" s="4"/>
      <c r="HK910" s="4"/>
      <c r="HL910" s="4"/>
      <c r="HM910" s="4"/>
      <c r="HN910" s="4"/>
      <c r="HO910" s="4"/>
      <c r="HP910" s="4"/>
      <c r="HQ910" s="4"/>
      <c r="HR910" s="4"/>
      <c r="HS910" s="4"/>
      <c r="HT910" s="4"/>
      <c r="HU910" s="4"/>
      <c r="HV910" s="4"/>
      <c r="HW910" s="4"/>
      <c r="HX910" s="4"/>
      <c r="HY910" s="4"/>
      <c r="HZ910" s="4"/>
      <c r="IA910" s="4"/>
      <c r="IB910" s="4"/>
      <c r="IC910" s="4"/>
      <c r="ID910" s="4"/>
      <c r="IE910" s="4"/>
      <c r="IF910" s="4"/>
      <c r="IG910" s="4"/>
      <c r="IH910" s="4"/>
    </row>
    <row r="911" spans="1:242" s="28" customFormat="1" x14ac:dyDescent="0.2">
      <c r="A911" s="4"/>
      <c r="B911" s="4"/>
      <c r="D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  <c r="AA911" s="4"/>
      <c r="AB911" s="4"/>
      <c r="AC911" s="4"/>
      <c r="AD911" s="4"/>
      <c r="AE911" s="4"/>
      <c r="AF911" s="4"/>
      <c r="AG911" s="4"/>
      <c r="AH911" s="4"/>
      <c r="AI911" s="4"/>
      <c r="AJ911" s="4"/>
      <c r="AK911" s="4"/>
      <c r="AL911" s="4"/>
      <c r="AM911" s="4"/>
      <c r="AN911" s="4"/>
      <c r="AO911" s="4"/>
      <c r="AP911" s="4"/>
      <c r="AQ911" s="4"/>
      <c r="AR911" s="4"/>
      <c r="AS911" s="4"/>
      <c r="AT911" s="4"/>
      <c r="AU911" s="4"/>
      <c r="AV911" s="4"/>
      <c r="AW911" s="4"/>
      <c r="AX911" s="4"/>
      <c r="AY911" s="4"/>
      <c r="AZ911" s="4"/>
      <c r="BA911" s="4"/>
      <c r="BB911" s="4"/>
      <c r="BC911" s="4"/>
      <c r="BD911" s="4"/>
      <c r="BE911" s="4"/>
      <c r="BF911" s="4"/>
      <c r="BG911" s="4"/>
      <c r="BH911" s="4"/>
      <c r="BI911" s="4"/>
      <c r="BJ911" s="4"/>
      <c r="BK911" s="4"/>
      <c r="BL911" s="4"/>
      <c r="BM911" s="4"/>
      <c r="BN911" s="4"/>
      <c r="BO911" s="4"/>
      <c r="BP911" s="4"/>
      <c r="BQ911" s="4"/>
      <c r="BR911" s="4"/>
      <c r="BS911" s="4"/>
      <c r="BT911" s="4"/>
      <c r="BU911" s="4"/>
      <c r="BV911" s="4"/>
      <c r="BW911" s="4"/>
      <c r="BX911" s="4"/>
      <c r="BY911" s="4"/>
      <c r="BZ911" s="4"/>
      <c r="CA911" s="4"/>
      <c r="CB911" s="4"/>
      <c r="CC911" s="4"/>
      <c r="CD911" s="4"/>
      <c r="CE911" s="4"/>
      <c r="CF911" s="4"/>
      <c r="CG911" s="4"/>
      <c r="CH911" s="4"/>
      <c r="CI911" s="4"/>
      <c r="CJ911" s="4"/>
      <c r="CK911" s="4"/>
      <c r="CL911" s="4"/>
      <c r="CM911" s="4"/>
      <c r="CN911" s="4"/>
      <c r="CO911" s="4"/>
      <c r="CP911" s="4"/>
      <c r="CQ911" s="4"/>
      <c r="CR911" s="4"/>
      <c r="CS911" s="4"/>
      <c r="CT911" s="4"/>
      <c r="CU911" s="4"/>
      <c r="CV911" s="4"/>
      <c r="CW911" s="4"/>
      <c r="CX911" s="4"/>
      <c r="CY911" s="4"/>
      <c r="CZ911" s="4"/>
      <c r="DA911" s="4"/>
      <c r="DB911" s="4"/>
      <c r="DC911" s="4"/>
      <c r="DD911" s="4"/>
      <c r="DE911" s="4"/>
      <c r="DF911" s="4"/>
      <c r="DG911" s="4"/>
      <c r="DH911" s="4"/>
      <c r="DI911" s="4"/>
      <c r="DJ911" s="4"/>
      <c r="DK911" s="4"/>
      <c r="DL911" s="4"/>
      <c r="DM911" s="4"/>
      <c r="DN911" s="4"/>
      <c r="DO911" s="4"/>
      <c r="DP911" s="4"/>
      <c r="DQ911" s="4"/>
      <c r="DR911" s="4"/>
      <c r="DS911" s="4"/>
      <c r="DT911" s="4"/>
      <c r="DU911" s="4"/>
      <c r="DV911" s="4"/>
      <c r="DW911" s="4"/>
      <c r="DX911" s="4"/>
      <c r="DY911" s="4"/>
      <c r="DZ911" s="4"/>
      <c r="EA911" s="4"/>
      <c r="EB911" s="4"/>
      <c r="EC911" s="4"/>
      <c r="ED911" s="4"/>
      <c r="EE911" s="4"/>
      <c r="EF911" s="4"/>
      <c r="EG911" s="4"/>
      <c r="EH911" s="4"/>
      <c r="EI911" s="4"/>
      <c r="EJ911" s="4"/>
      <c r="EK911" s="4"/>
      <c r="EL911" s="4"/>
      <c r="EM911" s="4"/>
      <c r="EN911" s="4"/>
      <c r="EO911" s="4"/>
      <c r="EP911" s="4"/>
      <c r="EQ911" s="4"/>
      <c r="ER911" s="4"/>
      <c r="ES911" s="4"/>
      <c r="ET911" s="4"/>
      <c r="EU911" s="4"/>
      <c r="EV911" s="4"/>
      <c r="EW911" s="4"/>
      <c r="EX911" s="4"/>
      <c r="EY911" s="4"/>
      <c r="EZ911" s="4"/>
      <c r="FA911" s="4"/>
      <c r="FB911" s="4"/>
      <c r="FC911" s="4"/>
      <c r="FD911" s="4"/>
      <c r="FE911" s="4"/>
      <c r="FF911" s="4"/>
      <c r="FG911" s="4"/>
      <c r="FH911" s="4"/>
      <c r="FI911" s="4"/>
      <c r="FJ911" s="4"/>
      <c r="FK911" s="4"/>
      <c r="FL911" s="4"/>
      <c r="FM911" s="4"/>
      <c r="FN911" s="4"/>
      <c r="FO911" s="4"/>
      <c r="FP911" s="4"/>
      <c r="FQ911" s="4"/>
      <c r="FR911" s="4"/>
      <c r="FS911" s="4"/>
      <c r="FT911" s="4"/>
      <c r="FU911" s="4"/>
      <c r="FV911" s="4"/>
      <c r="FW911" s="4"/>
      <c r="FX911" s="4"/>
      <c r="FY911" s="4"/>
      <c r="FZ911" s="4"/>
      <c r="GA911" s="4"/>
      <c r="GB911" s="4"/>
      <c r="GC911" s="4"/>
      <c r="GD911" s="4"/>
      <c r="GE911" s="4"/>
      <c r="GF911" s="4"/>
      <c r="GG911" s="4"/>
      <c r="GH911" s="4"/>
      <c r="GI911" s="4"/>
      <c r="GJ911" s="4"/>
      <c r="GK911" s="4"/>
      <c r="GL911" s="4"/>
      <c r="GM911" s="4"/>
      <c r="GN911" s="4"/>
      <c r="GO911" s="4"/>
      <c r="GP911" s="4"/>
      <c r="GQ911" s="4"/>
      <c r="GR911" s="4"/>
      <c r="GS911" s="4"/>
      <c r="GT911" s="4"/>
      <c r="GU911" s="4"/>
      <c r="GV911" s="4"/>
      <c r="GW911" s="4"/>
      <c r="GX911" s="4"/>
      <c r="GY911" s="4"/>
      <c r="GZ911" s="4"/>
      <c r="HA911" s="4"/>
      <c r="HB911" s="4"/>
      <c r="HC911" s="4"/>
      <c r="HD911" s="4"/>
      <c r="HE911" s="4"/>
      <c r="HF911" s="4"/>
      <c r="HG911" s="4"/>
      <c r="HH911" s="4"/>
      <c r="HI911" s="4"/>
      <c r="HJ911" s="4"/>
      <c r="HK911" s="4"/>
      <c r="HL911" s="4"/>
      <c r="HM911" s="4"/>
      <c r="HN911" s="4"/>
      <c r="HO911" s="4"/>
      <c r="HP911" s="4"/>
      <c r="HQ911" s="4"/>
      <c r="HR911" s="4"/>
      <c r="HS911" s="4"/>
      <c r="HT911" s="4"/>
      <c r="HU911" s="4"/>
      <c r="HV911" s="4"/>
      <c r="HW911" s="4"/>
      <c r="HX911" s="4"/>
      <c r="HY911" s="4"/>
      <c r="HZ911" s="4"/>
      <c r="IA911" s="4"/>
      <c r="IB911" s="4"/>
      <c r="IC911" s="4"/>
      <c r="ID911" s="4"/>
      <c r="IE911" s="4"/>
      <c r="IF911" s="4"/>
      <c r="IG911" s="4"/>
      <c r="IH911" s="4"/>
    </row>
    <row r="912" spans="1:242" s="28" customFormat="1" x14ac:dyDescent="0.2">
      <c r="A912" s="4"/>
      <c r="B912" s="4"/>
      <c r="D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  <c r="AA912" s="4"/>
      <c r="AB912" s="4"/>
      <c r="AC912" s="4"/>
      <c r="AD912" s="4"/>
      <c r="AE912" s="4"/>
      <c r="AF912" s="4"/>
      <c r="AG912" s="4"/>
      <c r="AH912" s="4"/>
      <c r="AI912" s="4"/>
      <c r="AJ912" s="4"/>
      <c r="AK912" s="4"/>
      <c r="AL912" s="4"/>
      <c r="AM912" s="4"/>
      <c r="AN912" s="4"/>
      <c r="AO912" s="4"/>
      <c r="AP912" s="4"/>
      <c r="AQ912" s="4"/>
      <c r="AR912" s="4"/>
      <c r="AS912" s="4"/>
      <c r="AT912" s="4"/>
      <c r="AU912" s="4"/>
      <c r="AV912" s="4"/>
      <c r="AW912" s="4"/>
      <c r="AX912" s="4"/>
      <c r="AY912" s="4"/>
      <c r="AZ912" s="4"/>
      <c r="BA912" s="4"/>
      <c r="BB912" s="4"/>
      <c r="BC912" s="4"/>
      <c r="BD912" s="4"/>
      <c r="BE912" s="4"/>
      <c r="BF912" s="4"/>
      <c r="BG912" s="4"/>
      <c r="BH912" s="4"/>
      <c r="BI912" s="4"/>
      <c r="BJ912" s="4"/>
      <c r="BK912" s="4"/>
      <c r="BL912" s="4"/>
      <c r="BM912" s="4"/>
      <c r="BN912" s="4"/>
      <c r="BO912" s="4"/>
      <c r="BP912" s="4"/>
      <c r="BQ912" s="4"/>
      <c r="BR912" s="4"/>
      <c r="BS912" s="4"/>
      <c r="BT912" s="4"/>
      <c r="BU912" s="4"/>
      <c r="BV912" s="4"/>
      <c r="BW912" s="4"/>
      <c r="BX912" s="4"/>
      <c r="BY912" s="4"/>
      <c r="BZ912" s="4"/>
      <c r="CA912" s="4"/>
      <c r="CB912" s="4"/>
      <c r="CC912" s="4"/>
      <c r="CD912" s="4"/>
      <c r="CE912" s="4"/>
      <c r="CF912" s="4"/>
      <c r="CG912" s="4"/>
      <c r="CH912" s="4"/>
      <c r="CI912" s="4"/>
      <c r="CJ912" s="4"/>
      <c r="CK912" s="4"/>
      <c r="CL912" s="4"/>
      <c r="CM912" s="4"/>
      <c r="CN912" s="4"/>
      <c r="CO912" s="4"/>
      <c r="CP912" s="4"/>
      <c r="CQ912" s="4"/>
      <c r="CR912" s="4"/>
      <c r="CS912" s="4"/>
      <c r="CT912" s="4"/>
      <c r="CU912" s="4"/>
      <c r="CV912" s="4"/>
      <c r="CW912" s="4"/>
      <c r="CX912" s="4"/>
      <c r="CY912" s="4"/>
      <c r="CZ912" s="4"/>
      <c r="DA912" s="4"/>
      <c r="DB912" s="4"/>
      <c r="DC912" s="4"/>
      <c r="DD912" s="4"/>
      <c r="DE912" s="4"/>
      <c r="DF912" s="4"/>
      <c r="DG912" s="4"/>
      <c r="DH912" s="4"/>
      <c r="DI912" s="4"/>
      <c r="DJ912" s="4"/>
      <c r="DK912" s="4"/>
      <c r="DL912" s="4"/>
      <c r="DM912" s="4"/>
      <c r="DN912" s="4"/>
      <c r="DO912" s="4"/>
      <c r="DP912" s="4"/>
      <c r="DQ912" s="4"/>
      <c r="DR912" s="4"/>
      <c r="DS912" s="4"/>
      <c r="DT912" s="4"/>
      <c r="DU912" s="4"/>
      <c r="DV912" s="4"/>
      <c r="DW912" s="4"/>
      <c r="DX912" s="4"/>
      <c r="DY912" s="4"/>
      <c r="DZ912" s="4"/>
      <c r="EA912" s="4"/>
      <c r="EB912" s="4"/>
      <c r="EC912" s="4"/>
      <c r="ED912" s="4"/>
      <c r="EE912" s="4"/>
      <c r="EF912" s="4"/>
      <c r="EG912" s="4"/>
      <c r="EH912" s="4"/>
      <c r="EI912" s="4"/>
      <c r="EJ912" s="4"/>
      <c r="EK912" s="4"/>
      <c r="EL912" s="4"/>
      <c r="EM912" s="4"/>
      <c r="EN912" s="4"/>
      <c r="EO912" s="4"/>
      <c r="EP912" s="4"/>
      <c r="EQ912" s="4"/>
      <c r="ER912" s="4"/>
      <c r="ES912" s="4"/>
      <c r="ET912" s="4"/>
      <c r="EU912" s="4"/>
      <c r="EV912" s="4"/>
      <c r="EW912" s="4"/>
      <c r="EX912" s="4"/>
      <c r="EY912" s="4"/>
      <c r="EZ912" s="4"/>
      <c r="FA912" s="4"/>
      <c r="FB912" s="4"/>
      <c r="FC912" s="4"/>
      <c r="FD912" s="4"/>
      <c r="FE912" s="4"/>
      <c r="FF912" s="4"/>
      <c r="FG912" s="4"/>
      <c r="FH912" s="4"/>
      <c r="FI912" s="4"/>
      <c r="FJ912" s="4"/>
      <c r="FK912" s="4"/>
      <c r="FL912" s="4"/>
      <c r="FM912" s="4"/>
      <c r="FN912" s="4"/>
      <c r="FO912" s="4"/>
      <c r="FP912" s="4"/>
      <c r="FQ912" s="4"/>
      <c r="FR912" s="4"/>
      <c r="FS912" s="4"/>
      <c r="FT912" s="4"/>
      <c r="FU912" s="4"/>
      <c r="FV912" s="4"/>
      <c r="FW912" s="4"/>
      <c r="FX912" s="4"/>
      <c r="FY912" s="4"/>
      <c r="FZ912" s="4"/>
      <c r="GA912" s="4"/>
      <c r="GB912" s="4"/>
      <c r="GC912" s="4"/>
      <c r="GD912" s="4"/>
      <c r="GE912" s="4"/>
      <c r="GF912" s="4"/>
      <c r="GG912" s="4"/>
      <c r="GH912" s="4"/>
      <c r="GI912" s="4"/>
      <c r="GJ912" s="4"/>
      <c r="GK912" s="4"/>
      <c r="GL912" s="4"/>
      <c r="GM912" s="4"/>
      <c r="GN912" s="4"/>
      <c r="GO912" s="4"/>
      <c r="GP912" s="4"/>
      <c r="GQ912" s="4"/>
      <c r="GR912" s="4"/>
      <c r="GS912" s="4"/>
      <c r="GT912" s="4"/>
      <c r="GU912" s="4"/>
      <c r="GV912" s="4"/>
      <c r="GW912" s="4"/>
      <c r="GX912" s="4"/>
      <c r="GY912" s="4"/>
      <c r="GZ912" s="4"/>
      <c r="HA912" s="4"/>
      <c r="HB912" s="4"/>
      <c r="HC912" s="4"/>
      <c r="HD912" s="4"/>
      <c r="HE912" s="4"/>
      <c r="HF912" s="4"/>
      <c r="HG912" s="4"/>
      <c r="HH912" s="4"/>
      <c r="HI912" s="4"/>
      <c r="HJ912" s="4"/>
      <c r="HK912" s="4"/>
      <c r="HL912" s="4"/>
      <c r="HM912" s="4"/>
      <c r="HN912" s="4"/>
      <c r="HO912" s="4"/>
      <c r="HP912" s="4"/>
      <c r="HQ912" s="4"/>
      <c r="HR912" s="4"/>
      <c r="HS912" s="4"/>
      <c r="HT912" s="4"/>
      <c r="HU912" s="4"/>
      <c r="HV912" s="4"/>
      <c r="HW912" s="4"/>
      <c r="HX912" s="4"/>
      <c r="HY912" s="4"/>
      <c r="HZ912" s="4"/>
      <c r="IA912" s="4"/>
      <c r="IB912" s="4"/>
      <c r="IC912" s="4"/>
      <c r="ID912" s="4"/>
      <c r="IE912" s="4"/>
      <c r="IF912" s="4"/>
      <c r="IG912" s="4"/>
      <c r="IH912" s="4"/>
    </row>
    <row r="913" spans="1:242" s="28" customFormat="1" x14ac:dyDescent="0.2">
      <c r="A913" s="4"/>
      <c r="B913" s="4"/>
      <c r="D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  <c r="AA913" s="4"/>
      <c r="AB913" s="4"/>
      <c r="AC913" s="4"/>
      <c r="AD913" s="4"/>
      <c r="AE913" s="4"/>
      <c r="AF913" s="4"/>
      <c r="AG913" s="4"/>
      <c r="AH913" s="4"/>
      <c r="AI913" s="4"/>
      <c r="AJ913" s="4"/>
      <c r="AK913" s="4"/>
      <c r="AL913" s="4"/>
      <c r="AM913" s="4"/>
      <c r="AN913" s="4"/>
      <c r="AO913" s="4"/>
      <c r="AP913" s="4"/>
      <c r="AQ913" s="4"/>
      <c r="AR913" s="4"/>
      <c r="AS913" s="4"/>
      <c r="AT913" s="4"/>
      <c r="AU913" s="4"/>
      <c r="AV913" s="4"/>
      <c r="AW913" s="4"/>
      <c r="AX913" s="4"/>
      <c r="AY913" s="4"/>
      <c r="AZ913" s="4"/>
      <c r="BA913" s="4"/>
      <c r="BB913" s="4"/>
      <c r="BC913" s="4"/>
      <c r="BD913" s="4"/>
      <c r="BE913" s="4"/>
      <c r="BF913" s="4"/>
      <c r="BG913" s="4"/>
      <c r="BH913" s="4"/>
      <c r="BI913" s="4"/>
      <c r="BJ913" s="4"/>
      <c r="BK913" s="4"/>
      <c r="BL913" s="4"/>
      <c r="BM913" s="4"/>
      <c r="BN913" s="4"/>
      <c r="BO913" s="4"/>
      <c r="BP913" s="4"/>
      <c r="BQ913" s="4"/>
      <c r="BR913" s="4"/>
      <c r="BS913" s="4"/>
      <c r="BT913" s="4"/>
      <c r="BU913" s="4"/>
      <c r="BV913" s="4"/>
      <c r="BW913" s="4"/>
      <c r="BX913" s="4"/>
      <c r="BY913" s="4"/>
      <c r="BZ913" s="4"/>
      <c r="CA913" s="4"/>
      <c r="CB913" s="4"/>
      <c r="CC913" s="4"/>
      <c r="CD913" s="4"/>
      <c r="CE913" s="4"/>
      <c r="CF913" s="4"/>
      <c r="CG913" s="4"/>
      <c r="CH913" s="4"/>
      <c r="CI913" s="4"/>
      <c r="CJ913" s="4"/>
      <c r="CK913" s="4"/>
      <c r="CL913" s="4"/>
      <c r="CM913" s="4"/>
      <c r="CN913" s="4"/>
      <c r="CO913" s="4"/>
      <c r="CP913" s="4"/>
      <c r="CQ913" s="4"/>
      <c r="CR913" s="4"/>
      <c r="CS913" s="4"/>
      <c r="CT913" s="4"/>
      <c r="CU913" s="4"/>
      <c r="CV913" s="4"/>
      <c r="CW913" s="4"/>
      <c r="CX913" s="4"/>
      <c r="CY913" s="4"/>
      <c r="CZ913" s="4"/>
      <c r="DA913" s="4"/>
      <c r="DB913" s="4"/>
      <c r="DC913" s="4"/>
      <c r="DD913" s="4"/>
      <c r="DE913" s="4"/>
      <c r="DF913" s="4"/>
      <c r="DG913" s="4"/>
      <c r="DH913" s="4"/>
      <c r="DI913" s="4"/>
      <c r="DJ913" s="4"/>
      <c r="DK913" s="4"/>
      <c r="DL913" s="4"/>
      <c r="DM913" s="4"/>
      <c r="DN913" s="4"/>
      <c r="DO913" s="4"/>
      <c r="DP913" s="4"/>
      <c r="DQ913" s="4"/>
      <c r="DR913" s="4"/>
      <c r="DS913" s="4"/>
      <c r="DT913" s="4"/>
      <c r="DU913" s="4"/>
      <c r="DV913" s="4"/>
      <c r="DW913" s="4"/>
      <c r="DX913" s="4"/>
      <c r="DY913" s="4"/>
      <c r="DZ913" s="4"/>
      <c r="EA913" s="4"/>
      <c r="EB913" s="4"/>
      <c r="EC913" s="4"/>
      <c r="ED913" s="4"/>
      <c r="EE913" s="4"/>
      <c r="EF913" s="4"/>
      <c r="EG913" s="4"/>
      <c r="EH913" s="4"/>
      <c r="EI913" s="4"/>
      <c r="EJ913" s="4"/>
      <c r="EK913" s="4"/>
      <c r="EL913" s="4"/>
      <c r="EM913" s="4"/>
      <c r="EN913" s="4"/>
      <c r="EO913" s="4"/>
      <c r="EP913" s="4"/>
      <c r="EQ913" s="4"/>
      <c r="ER913" s="4"/>
      <c r="ES913" s="4"/>
      <c r="ET913" s="4"/>
      <c r="EU913" s="4"/>
      <c r="EV913" s="4"/>
      <c r="EW913" s="4"/>
      <c r="EX913" s="4"/>
      <c r="EY913" s="4"/>
      <c r="EZ913" s="4"/>
      <c r="FA913" s="4"/>
      <c r="FB913" s="4"/>
      <c r="FC913" s="4"/>
      <c r="FD913" s="4"/>
      <c r="FE913" s="4"/>
      <c r="FF913" s="4"/>
      <c r="FG913" s="4"/>
      <c r="FH913" s="4"/>
      <c r="FI913" s="4"/>
      <c r="FJ913" s="4"/>
      <c r="FK913" s="4"/>
      <c r="FL913" s="4"/>
      <c r="FM913" s="4"/>
      <c r="FN913" s="4"/>
      <c r="FO913" s="4"/>
      <c r="FP913" s="4"/>
      <c r="FQ913" s="4"/>
      <c r="FR913" s="4"/>
      <c r="FS913" s="4"/>
      <c r="FT913" s="4"/>
      <c r="FU913" s="4"/>
      <c r="FV913" s="4"/>
      <c r="FW913" s="4"/>
      <c r="FX913" s="4"/>
      <c r="FY913" s="4"/>
      <c r="FZ913" s="4"/>
      <c r="GA913" s="4"/>
      <c r="GB913" s="4"/>
      <c r="GC913" s="4"/>
      <c r="GD913" s="4"/>
      <c r="GE913" s="4"/>
      <c r="GF913" s="4"/>
      <c r="GG913" s="4"/>
      <c r="GH913" s="4"/>
      <c r="GI913" s="4"/>
      <c r="GJ913" s="4"/>
      <c r="GK913" s="4"/>
      <c r="GL913" s="4"/>
      <c r="GM913" s="4"/>
      <c r="GN913" s="4"/>
      <c r="GO913" s="4"/>
      <c r="GP913" s="4"/>
      <c r="GQ913" s="4"/>
      <c r="GR913" s="4"/>
      <c r="GS913" s="4"/>
      <c r="GT913" s="4"/>
      <c r="GU913" s="4"/>
      <c r="GV913" s="4"/>
      <c r="GW913" s="4"/>
      <c r="GX913" s="4"/>
      <c r="GY913" s="4"/>
      <c r="GZ913" s="4"/>
      <c r="HA913" s="4"/>
      <c r="HB913" s="4"/>
      <c r="HC913" s="4"/>
      <c r="HD913" s="4"/>
      <c r="HE913" s="4"/>
      <c r="HF913" s="4"/>
      <c r="HG913" s="4"/>
      <c r="HH913" s="4"/>
      <c r="HI913" s="4"/>
      <c r="HJ913" s="4"/>
      <c r="HK913" s="4"/>
      <c r="HL913" s="4"/>
      <c r="HM913" s="4"/>
      <c r="HN913" s="4"/>
      <c r="HO913" s="4"/>
      <c r="HP913" s="4"/>
      <c r="HQ913" s="4"/>
      <c r="HR913" s="4"/>
      <c r="HS913" s="4"/>
      <c r="HT913" s="4"/>
      <c r="HU913" s="4"/>
      <c r="HV913" s="4"/>
      <c r="HW913" s="4"/>
      <c r="HX913" s="4"/>
      <c r="HY913" s="4"/>
      <c r="HZ913" s="4"/>
      <c r="IA913" s="4"/>
      <c r="IB913" s="4"/>
      <c r="IC913" s="4"/>
      <c r="ID913" s="4"/>
      <c r="IE913" s="4"/>
      <c r="IF913" s="4"/>
      <c r="IG913" s="4"/>
      <c r="IH913" s="4"/>
    </row>
    <row r="914" spans="1:242" s="28" customFormat="1" x14ac:dyDescent="0.2">
      <c r="A914" s="4"/>
      <c r="B914" s="4"/>
      <c r="D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  <c r="AA914" s="4"/>
      <c r="AB914" s="4"/>
      <c r="AC914" s="4"/>
      <c r="AD914" s="4"/>
      <c r="AE914" s="4"/>
      <c r="AF914" s="4"/>
      <c r="AG914" s="4"/>
      <c r="AH914" s="4"/>
      <c r="AI914" s="4"/>
      <c r="AJ914" s="4"/>
      <c r="AK914" s="4"/>
      <c r="AL914" s="4"/>
      <c r="AM914" s="4"/>
      <c r="AN914" s="4"/>
      <c r="AO914" s="4"/>
      <c r="AP914" s="4"/>
      <c r="AQ914" s="4"/>
      <c r="AR914" s="4"/>
      <c r="AS914" s="4"/>
      <c r="AT914" s="4"/>
      <c r="AU914" s="4"/>
      <c r="AV914" s="4"/>
      <c r="AW914" s="4"/>
      <c r="AX914" s="4"/>
      <c r="AY914" s="4"/>
      <c r="AZ914" s="4"/>
      <c r="BA914" s="4"/>
      <c r="BB914" s="4"/>
      <c r="BC914" s="4"/>
      <c r="BD914" s="4"/>
      <c r="BE914" s="4"/>
      <c r="BF914" s="4"/>
      <c r="BG914" s="4"/>
      <c r="BH914" s="4"/>
      <c r="BI914" s="4"/>
      <c r="BJ914" s="4"/>
      <c r="BK914" s="4"/>
      <c r="BL914" s="4"/>
      <c r="BM914" s="4"/>
      <c r="BN914" s="4"/>
      <c r="BO914" s="4"/>
      <c r="BP914" s="4"/>
      <c r="BQ914" s="4"/>
      <c r="BR914" s="4"/>
      <c r="BS914" s="4"/>
      <c r="BT914" s="4"/>
      <c r="BU914" s="4"/>
      <c r="BV914" s="4"/>
      <c r="BW914" s="4"/>
      <c r="BX914" s="4"/>
      <c r="BY914" s="4"/>
      <c r="BZ914" s="4"/>
      <c r="CA914" s="4"/>
      <c r="CB914" s="4"/>
      <c r="CC914" s="4"/>
      <c r="CD914" s="4"/>
      <c r="CE914" s="4"/>
      <c r="CF914" s="4"/>
      <c r="CG914" s="4"/>
      <c r="CH914" s="4"/>
      <c r="CI914" s="4"/>
      <c r="CJ914" s="4"/>
      <c r="CK914" s="4"/>
      <c r="CL914" s="4"/>
      <c r="CM914" s="4"/>
      <c r="CN914" s="4"/>
      <c r="CO914" s="4"/>
      <c r="CP914" s="4"/>
      <c r="CQ914" s="4"/>
      <c r="CR914" s="4"/>
      <c r="CS914" s="4"/>
      <c r="CT914" s="4"/>
      <c r="CU914" s="4"/>
      <c r="CV914" s="4"/>
      <c r="CW914" s="4"/>
      <c r="CX914" s="4"/>
      <c r="CY914" s="4"/>
      <c r="CZ914" s="4"/>
      <c r="DA914" s="4"/>
      <c r="DB914" s="4"/>
      <c r="DC914" s="4"/>
      <c r="DD914" s="4"/>
      <c r="DE914" s="4"/>
      <c r="DF914" s="4"/>
      <c r="DG914" s="4"/>
      <c r="DH914" s="4"/>
      <c r="DI914" s="4"/>
      <c r="DJ914" s="4"/>
      <c r="DK914" s="4"/>
      <c r="DL914" s="4"/>
      <c r="DM914" s="4"/>
      <c r="DN914" s="4"/>
      <c r="DO914" s="4"/>
      <c r="DP914" s="4"/>
      <c r="DQ914" s="4"/>
      <c r="DR914" s="4"/>
      <c r="DS914" s="4"/>
      <c r="DT914" s="4"/>
      <c r="DU914" s="4"/>
      <c r="DV914" s="4"/>
      <c r="DW914" s="4"/>
      <c r="DX914" s="4"/>
      <c r="DY914" s="4"/>
      <c r="DZ914" s="4"/>
      <c r="EA914" s="4"/>
      <c r="EB914" s="4"/>
      <c r="EC914" s="4"/>
      <c r="ED914" s="4"/>
      <c r="EE914" s="4"/>
      <c r="EF914" s="4"/>
      <c r="EG914" s="4"/>
      <c r="EH914" s="4"/>
      <c r="EI914" s="4"/>
      <c r="EJ914" s="4"/>
      <c r="EK914" s="4"/>
      <c r="EL914" s="4"/>
      <c r="EM914" s="4"/>
      <c r="EN914" s="4"/>
      <c r="EO914" s="4"/>
      <c r="EP914" s="4"/>
      <c r="EQ914" s="4"/>
      <c r="ER914" s="4"/>
      <c r="ES914" s="4"/>
      <c r="ET914" s="4"/>
      <c r="EU914" s="4"/>
      <c r="EV914" s="4"/>
      <c r="EW914" s="4"/>
      <c r="EX914" s="4"/>
      <c r="EY914" s="4"/>
      <c r="EZ914" s="4"/>
      <c r="FA914" s="4"/>
      <c r="FB914" s="4"/>
      <c r="FC914" s="4"/>
      <c r="FD914" s="4"/>
      <c r="FE914" s="4"/>
      <c r="FF914" s="4"/>
      <c r="FG914" s="4"/>
      <c r="FH914" s="4"/>
      <c r="FI914" s="4"/>
      <c r="FJ914" s="4"/>
      <c r="FK914" s="4"/>
      <c r="FL914" s="4"/>
      <c r="FM914" s="4"/>
      <c r="FN914" s="4"/>
      <c r="FO914" s="4"/>
      <c r="FP914" s="4"/>
      <c r="FQ914" s="4"/>
      <c r="FR914" s="4"/>
      <c r="FS914" s="4"/>
      <c r="FT914" s="4"/>
      <c r="FU914" s="4"/>
      <c r="FV914" s="4"/>
      <c r="FW914" s="4"/>
      <c r="FX914" s="4"/>
      <c r="FY914" s="4"/>
      <c r="FZ914" s="4"/>
      <c r="GA914" s="4"/>
      <c r="GB914" s="4"/>
      <c r="GC914" s="4"/>
      <c r="GD914" s="4"/>
      <c r="GE914" s="4"/>
      <c r="GF914" s="4"/>
      <c r="GG914" s="4"/>
      <c r="GH914" s="4"/>
      <c r="GI914" s="4"/>
      <c r="GJ914" s="4"/>
      <c r="GK914" s="4"/>
      <c r="GL914" s="4"/>
      <c r="GM914" s="4"/>
      <c r="GN914" s="4"/>
      <c r="GO914" s="4"/>
      <c r="GP914" s="4"/>
      <c r="GQ914" s="4"/>
      <c r="GR914" s="4"/>
      <c r="GS914" s="4"/>
      <c r="GT914" s="4"/>
      <c r="GU914" s="4"/>
      <c r="GV914" s="4"/>
      <c r="GW914" s="4"/>
      <c r="GX914" s="4"/>
      <c r="GY914" s="4"/>
      <c r="GZ914" s="4"/>
      <c r="HA914" s="4"/>
      <c r="HB914" s="4"/>
      <c r="HC914" s="4"/>
      <c r="HD914" s="4"/>
      <c r="HE914" s="4"/>
      <c r="HF914" s="4"/>
      <c r="HG914" s="4"/>
      <c r="HH914" s="4"/>
      <c r="HI914" s="4"/>
      <c r="HJ914" s="4"/>
      <c r="HK914" s="4"/>
      <c r="HL914" s="4"/>
      <c r="HM914" s="4"/>
      <c r="HN914" s="4"/>
      <c r="HO914" s="4"/>
      <c r="HP914" s="4"/>
      <c r="HQ914" s="4"/>
      <c r="HR914" s="4"/>
      <c r="HS914" s="4"/>
      <c r="HT914" s="4"/>
      <c r="HU914" s="4"/>
      <c r="HV914" s="4"/>
      <c r="HW914" s="4"/>
      <c r="HX914" s="4"/>
      <c r="HY914" s="4"/>
      <c r="HZ914" s="4"/>
      <c r="IA914" s="4"/>
      <c r="IB914" s="4"/>
      <c r="IC914" s="4"/>
      <c r="ID914" s="4"/>
      <c r="IE914" s="4"/>
      <c r="IF914" s="4"/>
      <c r="IG914" s="4"/>
      <c r="IH914" s="4"/>
    </row>
    <row r="915" spans="1:242" s="28" customFormat="1" x14ac:dyDescent="0.2">
      <c r="A915" s="4"/>
      <c r="B915" s="4"/>
      <c r="D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  <c r="AA915" s="4"/>
      <c r="AB915" s="4"/>
      <c r="AC915" s="4"/>
      <c r="AD915" s="4"/>
      <c r="AE915" s="4"/>
      <c r="AF915" s="4"/>
      <c r="AG915" s="4"/>
      <c r="AH915" s="4"/>
      <c r="AI915" s="4"/>
      <c r="AJ915" s="4"/>
      <c r="AK915" s="4"/>
      <c r="AL915" s="4"/>
      <c r="AM915" s="4"/>
      <c r="AN915" s="4"/>
      <c r="AO915" s="4"/>
      <c r="AP915" s="4"/>
      <c r="AQ915" s="4"/>
      <c r="AR915" s="4"/>
      <c r="AS915" s="4"/>
      <c r="AT915" s="4"/>
      <c r="AU915" s="4"/>
      <c r="AV915" s="4"/>
      <c r="AW915" s="4"/>
      <c r="AX915" s="4"/>
      <c r="AY915" s="4"/>
      <c r="AZ915" s="4"/>
      <c r="BA915" s="4"/>
      <c r="BB915" s="4"/>
      <c r="BC915" s="4"/>
      <c r="BD915" s="4"/>
      <c r="BE915" s="4"/>
      <c r="BF915" s="4"/>
      <c r="BG915" s="4"/>
      <c r="BH915" s="4"/>
      <c r="BI915" s="4"/>
      <c r="BJ915" s="4"/>
      <c r="BK915" s="4"/>
      <c r="BL915" s="4"/>
      <c r="BM915" s="4"/>
      <c r="BN915" s="4"/>
      <c r="BO915" s="4"/>
      <c r="BP915" s="4"/>
      <c r="BQ915" s="4"/>
      <c r="BR915" s="4"/>
      <c r="BS915" s="4"/>
      <c r="BT915" s="4"/>
      <c r="BU915" s="4"/>
      <c r="BV915" s="4"/>
      <c r="BW915" s="4"/>
      <c r="BX915" s="4"/>
      <c r="BY915" s="4"/>
      <c r="BZ915" s="4"/>
      <c r="CA915" s="4"/>
      <c r="CB915" s="4"/>
      <c r="CC915" s="4"/>
      <c r="CD915" s="4"/>
      <c r="CE915" s="4"/>
      <c r="CF915" s="4"/>
      <c r="CG915" s="4"/>
      <c r="CH915" s="4"/>
      <c r="CI915" s="4"/>
      <c r="CJ915" s="4"/>
      <c r="CK915" s="4"/>
      <c r="CL915" s="4"/>
      <c r="CM915" s="4"/>
      <c r="CN915" s="4"/>
      <c r="CO915" s="4"/>
      <c r="CP915" s="4"/>
      <c r="CQ915" s="4"/>
      <c r="CR915" s="4"/>
      <c r="CS915" s="4"/>
      <c r="CT915" s="4"/>
      <c r="CU915" s="4"/>
      <c r="CV915" s="4"/>
      <c r="CW915" s="4"/>
      <c r="CX915" s="4"/>
      <c r="CY915" s="4"/>
      <c r="CZ915" s="4"/>
      <c r="DA915" s="4"/>
      <c r="DB915" s="4"/>
      <c r="DC915" s="4"/>
      <c r="DD915" s="4"/>
      <c r="DE915" s="4"/>
      <c r="DF915" s="4"/>
      <c r="DG915" s="4"/>
      <c r="DH915" s="4"/>
      <c r="DI915" s="4"/>
      <c r="DJ915" s="4"/>
      <c r="DK915" s="4"/>
      <c r="DL915" s="4"/>
      <c r="DM915" s="4"/>
      <c r="DN915" s="4"/>
      <c r="DO915" s="4"/>
      <c r="DP915" s="4"/>
      <c r="DQ915" s="4"/>
      <c r="DR915" s="4"/>
      <c r="DS915" s="4"/>
      <c r="DT915" s="4"/>
      <c r="DU915" s="4"/>
      <c r="DV915" s="4"/>
      <c r="DW915" s="4"/>
      <c r="DX915" s="4"/>
      <c r="DY915" s="4"/>
      <c r="DZ915" s="4"/>
      <c r="EA915" s="4"/>
      <c r="EB915" s="4"/>
      <c r="EC915" s="4"/>
      <c r="ED915" s="4"/>
      <c r="EE915" s="4"/>
      <c r="EF915" s="4"/>
      <c r="EG915" s="4"/>
      <c r="EH915" s="4"/>
      <c r="EI915" s="4"/>
      <c r="EJ915" s="4"/>
      <c r="EK915" s="4"/>
      <c r="EL915" s="4"/>
      <c r="EM915" s="4"/>
      <c r="EN915" s="4"/>
      <c r="EO915" s="4"/>
      <c r="EP915" s="4"/>
      <c r="EQ915" s="4"/>
      <c r="ER915" s="4"/>
      <c r="ES915" s="4"/>
      <c r="ET915" s="4"/>
      <c r="EU915" s="4"/>
      <c r="EV915" s="4"/>
      <c r="EW915" s="4"/>
      <c r="EX915" s="4"/>
      <c r="EY915" s="4"/>
      <c r="EZ915" s="4"/>
      <c r="FA915" s="4"/>
      <c r="FB915" s="4"/>
      <c r="FC915" s="4"/>
      <c r="FD915" s="4"/>
      <c r="FE915" s="4"/>
      <c r="FF915" s="4"/>
      <c r="FG915" s="4"/>
      <c r="FH915" s="4"/>
      <c r="FI915" s="4"/>
      <c r="FJ915" s="4"/>
      <c r="FK915" s="4"/>
      <c r="FL915" s="4"/>
      <c r="FM915" s="4"/>
      <c r="FN915" s="4"/>
      <c r="FO915" s="4"/>
      <c r="FP915" s="4"/>
      <c r="FQ915" s="4"/>
      <c r="FR915" s="4"/>
      <c r="FS915" s="4"/>
      <c r="FT915" s="4"/>
      <c r="FU915" s="4"/>
      <c r="FV915" s="4"/>
      <c r="FW915" s="4"/>
      <c r="FX915" s="4"/>
      <c r="FY915" s="4"/>
      <c r="FZ915" s="4"/>
      <c r="GA915" s="4"/>
      <c r="GB915" s="4"/>
      <c r="GC915" s="4"/>
      <c r="GD915" s="4"/>
      <c r="GE915" s="4"/>
      <c r="GF915" s="4"/>
      <c r="GG915" s="4"/>
      <c r="GH915" s="4"/>
      <c r="GI915" s="4"/>
      <c r="GJ915" s="4"/>
      <c r="GK915" s="4"/>
      <c r="GL915" s="4"/>
      <c r="GM915" s="4"/>
      <c r="GN915" s="4"/>
      <c r="GO915" s="4"/>
      <c r="GP915" s="4"/>
      <c r="GQ915" s="4"/>
      <c r="GR915" s="4"/>
      <c r="GS915" s="4"/>
      <c r="GT915" s="4"/>
      <c r="GU915" s="4"/>
      <c r="GV915" s="4"/>
      <c r="GW915" s="4"/>
      <c r="GX915" s="4"/>
      <c r="GY915" s="4"/>
      <c r="GZ915" s="4"/>
      <c r="HA915" s="4"/>
      <c r="HB915" s="4"/>
      <c r="HC915" s="4"/>
      <c r="HD915" s="4"/>
      <c r="HE915" s="4"/>
      <c r="HF915" s="4"/>
      <c r="HG915" s="4"/>
      <c r="HH915" s="4"/>
      <c r="HI915" s="4"/>
      <c r="HJ915" s="4"/>
      <c r="HK915" s="4"/>
      <c r="HL915" s="4"/>
      <c r="HM915" s="4"/>
      <c r="HN915" s="4"/>
      <c r="HO915" s="4"/>
      <c r="HP915" s="4"/>
      <c r="HQ915" s="4"/>
      <c r="HR915" s="4"/>
      <c r="HS915" s="4"/>
      <c r="HT915" s="4"/>
      <c r="HU915" s="4"/>
      <c r="HV915" s="4"/>
      <c r="HW915" s="4"/>
      <c r="HX915" s="4"/>
      <c r="HY915" s="4"/>
      <c r="HZ915" s="4"/>
      <c r="IA915" s="4"/>
      <c r="IB915" s="4"/>
      <c r="IC915" s="4"/>
      <c r="ID915" s="4"/>
      <c r="IE915" s="4"/>
      <c r="IF915" s="4"/>
      <c r="IG915" s="4"/>
      <c r="IH915" s="4"/>
    </row>
    <row r="916" spans="1:242" s="28" customFormat="1" x14ac:dyDescent="0.2">
      <c r="A916" s="4"/>
      <c r="B916" s="4"/>
      <c r="D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  <c r="AA916" s="4"/>
      <c r="AB916" s="4"/>
      <c r="AC916" s="4"/>
      <c r="AD916" s="4"/>
      <c r="AE916" s="4"/>
      <c r="AF916" s="4"/>
      <c r="AG916" s="4"/>
      <c r="AH916" s="4"/>
      <c r="AI916" s="4"/>
      <c r="AJ916" s="4"/>
      <c r="AK916" s="4"/>
      <c r="AL916" s="4"/>
      <c r="AM916" s="4"/>
      <c r="AN916" s="4"/>
      <c r="AO916" s="4"/>
      <c r="AP916" s="4"/>
      <c r="AQ916" s="4"/>
      <c r="AR916" s="4"/>
      <c r="AS916" s="4"/>
      <c r="AT916" s="4"/>
      <c r="AU916" s="4"/>
      <c r="AV916" s="4"/>
      <c r="AW916" s="4"/>
      <c r="AX916" s="4"/>
      <c r="AY916" s="4"/>
      <c r="AZ916" s="4"/>
      <c r="BA916" s="4"/>
      <c r="BB916" s="4"/>
      <c r="BC916" s="4"/>
      <c r="BD916" s="4"/>
      <c r="BE916" s="4"/>
      <c r="BF916" s="4"/>
      <c r="BG916" s="4"/>
      <c r="BH916" s="4"/>
      <c r="BI916" s="4"/>
      <c r="BJ916" s="4"/>
      <c r="BK916" s="4"/>
      <c r="BL916" s="4"/>
      <c r="BM916" s="4"/>
      <c r="BN916" s="4"/>
      <c r="BO916" s="4"/>
      <c r="BP916" s="4"/>
      <c r="BQ916" s="4"/>
      <c r="BR916" s="4"/>
      <c r="BS916" s="4"/>
      <c r="BT916" s="4"/>
      <c r="BU916" s="4"/>
      <c r="BV916" s="4"/>
      <c r="BW916" s="4"/>
      <c r="BX916" s="4"/>
      <c r="BY916" s="4"/>
      <c r="BZ916" s="4"/>
      <c r="CA916" s="4"/>
      <c r="CB916" s="4"/>
      <c r="CC916" s="4"/>
      <c r="CD916" s="4"/>
      <c r="CE916" s="4"/>
      <c r="CF916" s="4"/>
      <c r="CG916" s="4"/>
      <c r="CH916" s="4"/>
      <c r="CI916" s="4"/>
      <c r="CJ916" s="4"/>
      <c r="CK916" s="4"/>
      <c r="CL916" s="4"/>
      <c r="CM916" s="4"/>
      <c r="CN916" s="4"/>
      <c r="CO916" s="4"/>
      <c r="CP916" s="4"/>
      <c r="CQ916" s="4"/>
      <c r="CR916" s="4"/>
      <c r="CS916" s="4"/>
      <c r="CT916" s="4"/>
      <c r="CU916" s="4"/>
      <c r="CV916" s="4"/>
      <c r="CW916" s="4"/>
      <c r="CX916" s="4"/>
      <c r="CY916" s="4"/>
      <c r="CZ916" s="4"/>
      <c r="DA916" s="4"/>
      <c r="DB916" s="4"/>
      <c r="DC916" s="4"/>
      <c r="DD916" s="4"/>
      <c r="DE916" s="4"/>
      <c r="DF916" s="4"/>
      <c r="DG916" s="4"/>
      <c r="DH916" s="4"/>
      <c r="DI916" s="4"/>
      <c r="DJ916" s="4"/>
      <c r="DK916" s="4"/>
      <c r="DL916" s="4"/>
      <c r="DM916" s="4"/>
      <c r="DN916" s="4"/>
      <c r="DO916" s="4"/>
      <c r="DP916" s="4"/>
      <c r="DQ916" s="4"/>
      <c r="DR916" s="4"/>
      <c r="DS916" s="4"/>
      <c r="DT916" s="4"/>
      <c r="DU916" s="4"/>
      <c r="DV916" s="4"/>
      <c r="DW916" s="4"/>
      <c r="DX916" s="4"/>
      <c r="DY916" s="4"/>
      <c r="DZ916" s="4"/>
      <c r="EA916" s="4"/>
      <c r="EB916" s="4"/>
      <c r="EC916" s="4"/>
      <c r="ED916" s="4"/>
      <c r="EE916" s="4"/>
      <c r="EF916" s="4"/>
      <c r="EG916" s="4"/>
      <c r="EH916" s="4"/>
      <c r="EI916" s="4"/>
      <c r="EJ916" s="4"/>
      <c r="EK916" s="4"/>
      <c r="EL916" s="4"/>
      <c r="EM916" s="4"/>
      <c r="EN916" s="4"/>
      <c r="EO916" s="4"/>
      <c r="EP916" s="4"/>
      <c r="EQ916" s="4"/>
      <c r="ER916" s="4"/>
      <c r="ES916" s="4"/>
      <c r="ET916" s="4"/>
      <c r="EU916" s="4"/>
      <c r="EV916" s="4"/>
      <c r="EW916" s="4"/>
      <c r="EX916" s="4"/>
      <c r="EY916" s="4"/>
      <c r="EZ916" s="4"/>
      <c r="FA916" s="4"/>
      <c r="FB916" s="4"/>
      <c r="FC916" s="4"/>
      <c r="FD916" s="4"/>
      <c r="FE916" s="4"/>
      <c r="FF916" s="4"/>
      <c r="FG916" s="4"/>
      <c r="FH916" s="4"/>
      <c r="FI916" s="4"/>
      <c r="FJ916" s="4"/>
      <c r="FK916" s="4"/>
      <c r="FL916" s="4"/>
      <c r="FM916" s="4"/>
      <c r="FN916" s="4"/>
      <c r="FO916" s="4"/>
      <c r="FP916" s="4"/>
      <c r="FQ916" s="4"/>
      <c r="FR916" s="4"/>
      <c r="FS916" s="4"/>
      <c r="FT916" s="4"/>
      <c r="FU916" s="4"/>
      <c r="FV916" s="4"/>
      <c r="FW916" s="4"/>
      <c r="FX916" s="4"/>
      <c r="FY916" s="4"/>
      <c r="FZ916" s="4"/>
      <c r="GA916" s="4"/>
      <c r="GB916" s="4"/>
      <c r="GC916" s="4"/>
      <c r="GD916" s="4"/>
      <c r="GE916" s="4"/>
      <c r="GF916" s="4"/>
      <c r="GG916" s="4"/>
      <c r="GH916" s="4"/>
      <c r="GI916" s="4"/>
      <c r="GJ916" s="4"/>
      <c r="GK916" s="4"/>
      <c r="GL916" s="4"/>
      <c r="GM916" s="4"/>
      <c r="GN916" s="4"/>
      <c r="GO916" s="4"/>
      <c r="GP916" s="4"/>
      <c r="GQ916" s="4"/>
      <c r="GR916" s="4"/>
      <c r="GS916" s="4"/>
      <c r="GT916" s="4"/>
      <c r="GU916" s="4"/>
      <c r="GV916" s="4"/>
      <c r="GW916" s="4"/>
      <c r="GX916" s="4"/>
      <c r="GY916" s="4"/>
      <c r="GZ916" s="4"/>
      <c r="HA916" s="4"/>
      <c r="HB916" s="4"/>
      <c r="HC916" s="4"/>
      <c r="HD916" s="4"/>
      <c r="HE916" s="4"/>
      <c r="HF916" s="4"/>
      <c r="HG916" s="4"/>
      <c r="HH916" s="4"/>
      <c r="HI916" s="4"/>
      <c r="HJ916" s="4"/>
      <c r="HK916" s="4"/>
      <c r="HL916" s="4"/>
      <c r="HM916" s="4"/>
      <c r="HN916" s="4"/>
      <c r="HO916" s="4"/>
      <c r="HP916" s="4"/>
      <c r="HQ916" s="4"/>
      <c r="HR916" s="4"/>
      <c r="HS916" s="4"/>
      <c r="HT916" s="4"/>
      <c r="HU916" s="4"/>
      <c r="HV916" s="4"/>
      <c r="HW916" s="4"/>
      <c r="HX916" s="4"/>
      <c r="HY916" s="4"/>
      <c r="HZ916" s="4"/>
      <c r="IA916" s="4"/>
      <c r="IB916" s="4"/>
      <c r="IC916" s="4"/>
      <c r="ID916" s="4"/>
      <c r="IE916" s="4"/>
      <c r="IF916" s="4"/>
      <c r="IG916" s="4"/>
      <c r="IH916" s="4"/>
    </row>
    <row r="917" spans="1:242" s="28" customFormat="1" x14ac:dyDescent="0.2">
      <c r="A917" s="4"/>
      <c r="B917" s="4"/>
      <c r="D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  <c r="AA917" s="4"/>
      <c r="AB917" s="4"/>
      <c r="AC917" s="4"/>
      <c r="AD917" s="4"/>
      <c r="AE917" s="4"/>
      <c r="AF917" s="4"/>
      <c r="AG917" s="4"/>
      <c r="AH917" s="4"/>
      <c r="AI917" s="4"/>
      <c r="AJ917" s="4"/>
      <c r="AK917" s="4"/>
      <c r="AL917" s="4"/>
      <c r="AM917" s="4"/>
      <c r="AN917" s="4"/>
      <c r="AO917" s="4"/>
      <c r="AP917" s="4"/>
      <c r="AQ917" s="4"/>
      <c r="AR917" s="4"/>
      <c r="AS917" s="4"/>
      <c r="AT917" s="4"/>
      <c r="AU917" s="4"/>
      <c r="AV917" s="4"/>
      <c r="AW917" s="4"/>
      <c r="AX917" s="4"/>
      <c r="AY917" s="4"/>
      <c r="AZ917" s="4"/>
      <c r="BA917" s="4"/>
      <c r="BB917" s="4"/>
      <c r="BC917" s="4"/>
      <c r="BD917" s="4"/>
      <c r="BE917" s="4"/>
      <c r="BF917" s="4"/>
      <c r="BG917" s="4"/>
      <c r="BH917" s="4"/>
      <c r="BI917" s="4"/>
      <c r="BJ917" s="4"/>
      <c r="BK917" s="4"/>
      <c r="BL917" s="4"/>
      <c r="BM917" s="4"/>
      <c r="BN917" s="4"/>
      <c r="BO917" s="4"/>
      <c r="BP917" s="4"/>
      <c r="BQ917" s="4"/>
      <c r="BR917" s="4"/>
      <c r="BS917" s="4"/>
      <c r="BT917" s="4"/>
      <c r="BU917" s="4"/>
      <c r="BV917" s="4"/>
      <c r="BW917" s="4"/>
      <c r="BX917" s="4"/>
      <c r="BY917" s="4"/>
      <c r="BZ917" s="4"/>
      <c r="CA917" s="4"/>
      <c r="CB917" s="4"/>
      <c r="CC917" s="4"/>
      <c r="CD917" s="4"/>
      <c r="CE917" s="4"/>
      <c r="CF917" s="4"/>
      <c r="CG917" s="4"/>
      <c r="CH917" s="4"/>
      <c r="CI917" s="4"/>
      <c r="CJ917" s="4"/>
      <c r="CK917" s="4"/>
      <c r="CL917" s="4"/>
      <c r="CM917" s="4"/>
      <c r="CN917" s="4"/>
      <c r="CO917" s="4"/>
      <c r="CP917" s="4"/>
      <c r="CQ917" s="4"/>
      <c r="CR917" s="4"/>
      <c r="CS917" s="4"/>
      <c r="CT917" s="4"/>
      <c r="CU917" s="4"/>
      <c r="CV917" s="4"/>
      <c r="CW917" s="4"/>
      <c r="CX917" s="4"/>
      <c r="CY917" s="4"/>
      <c r="CZ917" s="4"/>
      <c r="DA917" s="4"/>
      <c r="DB917" s="4"/>
      <c r="DC917" s="4"/>
      <c r="DD917" s="4"/>
      <c r="DE917" s="4"/>
      <c r="DF917" s="4"/>
      <c r="DG917" s="4"/>
      <c r="DH917" s="4"/>
      <c r="DI917" s="4"/>
      <c r="DJ917" s="4"/>
      <c r="DK917" s="4"/>
      <c r="DL917" s="4"/>
      <c r="DM917" s="4"/>
      <c r="DN917" s="4"/>
      <c r="DO917" s="4"/>
      <c r="DP917" s="4"/>
      <c r="DQ917" s="4"/>
      <c r="DR917" s="4"/>
      <c r="DS917" s="4"/>
      <c r="DT917" s="4"/>
      <c r="DU917" s="4"/>
      <c r="DV917" s="4"/>
      <c r="DW917" s="4"/>
      <c r="DX917" s="4"/>
      <c r="DY917" s="4"/>
      <c r="DZ917" s="4"/>
      <c r="EA917" s="4"/>
      <c r="EB917" s="4"/>
      <c r="EC917" s="4"/>
      <c r="ED917" s="4"/>
      <c r="EE917" s="4"/>
      <c r="EF917" s="4"/>
      <c r="EG917" s="4"/>
      <c r="EH917" s="4"/>
      <c r="EI917" s="4"/>
      <c r="EJ917" s="4"/>
      <c r="EK917" s="4"/>
      <c r="EL917" s="4"/>
      <c r="EM917" s="4"/>
      <c r="EN917" s="4"/>
      <c r="EO917" s="4"/>
      <c r="EP917" s="4"/>
      <c r="EQ917" s="4"/>
      <c r="ER917" s="4"/>
      <c r="ES917" s="4"/>
      <c r="ET917" s="4"/>
      <c r="EU917" s="4"/>
      <c r="EV917" s="4"/>
      <c r="EW917" s="4"/>
      <c r="EX917" s="4"/>
      <c r="EY917" s="4"/>
      <c r="EZ917" s="4"/>
      <c r="FA917" s="4"/>
      <c r="FB917" s="4"/>
      <c r="FC917" s="4"/>
      <c r="FD917" s="4"/>
      <c r="FE917" s="4"/>
      <c r="FF917" s="4"/>
      <c r="FG917" s="4"/>
      <c r="FH917" s="4"/>
      <c r="FI917" s="4"/>
      <c r="FJ917" s="4"/>
      <c r="FK917" s="4"/>
      <c r="FL917" s="4"/>
      <c r="FM917" s="4"/>
      <c r="FN917" s="4"/>
      <c r="FO917" s="4"/>
      <c r="FP917" s="4"/>
      <c r="FQ917" s="4"/>
      <c r="FR917" s="4"/>
      <c r="FS917" s="4"/>
      <c r="FT917" s="4"/>
      <c r="FU917" s="4"/>
      <c r="FV917" s="4"/>
      <c r="FW917" s="4"/>
      <c r="FX917" s="4"/>
      <c r="FY917" s="4"/>
      <c r="FZ917" s="4"/>
      <c r="GA917" s="4"/>
      <c r="GB917" s="4"/>
      <c r="GC917" s="4"/>
      <c r="GD917" s="4"/>
      <c r="GE917" s="4"/>
      <c r="GF917" s="4"/>
      <c r="GG917" s="4"/>
      <c r="GH917" s="4"/>
      <c r="GI917" s="4"/>
      <c r="GJ917" s="4"/>
      <c r="GK917" s="4"/>
      <c r="GL917" s="4"/>
      <c r="GM917" s="4"/>
      <c r="GN917" s="4"/>
      <c r="GO917" s="4"/>
      <c r="GP917" s="4"/>
      <c r="GQ917" s="4"/>
      <c r="GR917" s="4"/>
      <c r="GS917" s="4"/>
      <c r="GT917" s="4"/>
      <c r="GU917" s="4"/>
      <c r="GV917" s="4"/>
      <c r="GW917" s="4"/>
      <c r="GX917" s="4"/>
      <c r="GY917" s="4"/>
      <c r="GZ917" s="4"/>
      <c r="HA917" s="4"/>
      <c r="HB917" s="4"/>
      <c r="HC917" s="4"/>
      <c r="HD917" s="4"/>
      <c r="HE917" s="4"/>
      <c r="HF917" s="4"/>
      <c r="HG917" s="4"/>
      <c r="HH917" s="4"/>
      <c r="HI917" s="4"/>
      <c r="HJ917" s="4"/>
      <c r="HK917" s="4"/>
      <c r="HL917" s="4"/>
      <c r="HM917" s="4"/>
      <c r="HN917" s="4"/>
      <c r="HO917" s="4"/>
      <c r="HP917" s="4"/>
      <c r="HQ917" s="4"/>
      <c r="HR917" s="4"/>
      <c r="HS917" s="4"/>
      <c r="HT917" s="4"/>
      <c r="HU917" s="4"/>
      <c r="HV917" s="4"/>
      <c r="HW917" s="4"/>
      <c r="HX917" s="4"/>
      <c r="HY917" s="4"/>
      <c r="HZ917" s="4"/>
      <c r="IA917" s="4"/>
      <c r="IB917" s="4"/>
      <c r="IC917" s="4"/>
      <c r="ID917" s="4"/>
      <c r="IE917" s="4"/>
      <c r="IF917" s="4"/>
      <c r="IG917" s="4"/>
      <c r="IH917" s="4"/>
    </row>
    <row r="918" spans="1:242" s="28" customFormat="1" x14ac:dyDescent="0.2">
      <c r="A918" s="4"/>
      <c r="B918" s="4"/>
      <c r="D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  <c r="AA918" s="4"/>
      <c r="AB918" s="4"/>
      <c r="AC918" s="4"/>
      <c r="AD918" s="4"/>
      <c r="AE918" s="4"/>
      <c r="AF918" s="4"/>
      <c r="AG918" s="4"/>
      <c r="AH918" s="4"/>
      <c r="AI918" s="4"/>
      <c r="AJ918" s="4"/>
      <c r="AK918" s="4"/>
      <c r="AL918" s="4"/>
      <c r="AM918" s="4"/>
      <c r="AN918" s="4"/>
      <c r="AO918" s="4"/>
      <c r="AP918" s="4"/>
      <c r="AQ918" s="4"/>
      <c r="AR918" s="4"/>
      <c r="AS918" s="4"/>
      <c r="AT918" s="4"/>
      <c r="AU918" s="4"/>
      <c r="AV918" s="4"/>
      <c r="AW918" s="4"/>
      <c r="AX918" s="4"/>
      <c r="AY918" s="4"/>
      <c r="AZ918" s="4"/>
      <c r="BA918" s="4"/>
      <c r="BB918" s="4"/>
      <c r="BC918" s="4"/>
      <c r="BD918" s="4"/>
      <c r="BE918" s="4"/>
      <c r="BF918" s="4"/>
      <c r="BG918" s="4"/>
      <c r="BH918" s="4"/>
      <c r="BI918" s="4"/>
      <c r="BJ918" s="4"/>
      <c r="BK918" s="4"/>
      <c r="BL918" s="4"/>
      <c r="BM918" s="4"/>
      <c r="BN918" s="4"/>
      <c r="BO918" s="4"/>
      <c r="BP918" s="4"/>
      <c r="BQ918" s="4"/>
      <c r="BR918" s="4"/>
      <c r="BS918" s="4"/>
      <c r="BT918" s="4"/>
      <c r="BU918" s="4"/>
      <c r="BV918" s="4"/>
      <c r="BW918" s="4"/>
      <c r="BX918" s="4"/>
      <c r="BY918" s="4"/>
      <c r="BZ918" s="4"/>
      <c r="CA918" s="4"/>
      <c r="CB918" s="4"/>
      <c r="CC918" s="4"/>
      <c r="CD918" s="4"/>
      <c r="CE918" s="4"/>
      <c r="CF918" s="4"/>
      <c r="CG918" s="4"/>
      <c r="CH918" s="4"/>
      <c r="CI918" s="4"/>
      <c r="CJ918" s="4"/>
      <c r="CK918" s="4"/>
      <c r="CL918" s="4"/>
      <c r="CM918" s="4"/>
      <c r="CN918" s="4"/>
      <c r="CO918" s="4"/>
      <c r="CP918" s="4"/>
      <c r="CQ918" s="4"/>
      <c r="CR918" s="4"/>
      <c r="CS918" s="4"/>
      <c r="CT918" s="4"/>
      <c r="CU918" s="4"/>
      <c r="CV918" s="4"/>
      <c r="CW918" s="4"/>
      <c r="CX918" s="4"/>
      <c r="CY918" s="4"/>
      <c r="CZ918" s="4"/>
      <c r="DA918" s="4"/>
      <c r="DB918" s="4"/>
      <c r="DC918" s="4"/>
      <c r="DD918" s="4"/>
      <c r="DE918" s="4"/>
      <c r="DF918" s="4"/>
      <c r="DG918" s="4"/>
      <c r="DH918" s="4"/>
      <c r="DI918" s="4"/>
      <c r="DJ918" s="4"/>
      <c r="DK918" s="4"/>
      <c r="DL918" s="4"/>
      <c r="DM918" s="4"/>
      <c r="DN918" s="4"/>
      <c r="DO918" s="4"/>
      <c r="DP918" s="4"/>
      <c r="DQ918" s="4"/>
      <c r="DR918" s="4"/>
      <c r="DS918" s="4"/>
      <c r="DT918" s="4"/>
      <c r="DU918" s="4"/>
      <c r="DV918" s="4"/>
      <c r="DW918" s="4"/>
      <c r="DX918" s="4"/>
      <c r="DY918" s="4"/>
      <c r="DZ918" s="4"/>
      <c r="EA918" s="4"/>
      <c r="EB918" s="4"/>
      <c r="EC918" s="4"/>
      <c r="ED918" s="4"/>
      <c r="EE918" s="4"/>
      <c r="EF918" s="4"/>
      <c r="EG918" s="4"/>
      <c r="EH918" s="4"/>
      <c r="EI918" s="4"/>
      <c r="EJ918" s="4"/>
      <c r="EK918" s="4"/>
      <c r="EL918" s="4"/>
      <c r="EM918" s="4"/>
      <c r="EN918" s="4"/>
      <c r="EO918" s="4"/>
      <c r="EP918" s="4"/>
      <c r="EQ918" s="4"/>
      <c r="ER918" s="4"/>
      <c r="ES918" s="4"/>
      <c r="ET918" s="4"/>
      <c r="EU918" s="4"/>
      <c r="EV918" s="4"/>
      <c r="EW918" s="4"/>
      <c r="EX918" s="4"/>
      <c r="EY918" s="4"/>
      <c r="EZ918" s="4"/>
      <c r="FA918" s="4"/>
      <c r="FB918" s="4"/>
      <c r="FC918" s="4"/>
      <c r="FD918" s="4"/>
      <c r="FE918" s="4"/>
      <c r="FF918" s="4"/>
      <c r="FG918" s="4"/>
      <c r="FH918" s="4"/>
      <c r="FI918" s="4"/>
      <c r="FJ918" s="4"/>
      <c r="FK918" s="4"/>
      <c r="FL918" s="4"/>
      <c r="FM918" s="4"/>
      <c r="FN918" s="4"/>
      <c r="FO918" s="4"/>
      <c r="FP918" s="4"/>
      <c r="FQ918" s="4"/>
      <c r="FR918" s="4"/>
      <c r="FS918" s="4"/>
      <c r="FT918" s="4"/>
      <c r="FU918" s="4"/>
      <c r="FV918" s="4"/>
      <c r="FW918" s="4"/>
      <c r="FX918" s="4"/>
      <c r="FY918" s="4"/>
      <c r="FZ918" s="4"/>
      <c r="GA918" s="4"/>
      <c r="GB918" s="4"/>
      <c r="GC918" s="4"/>
      <c r="GD918" s="4"/>
      <c r="GE918" s="4"/>
      <c r="GF918" s="4"/>
      <c r="GG918" s="4"/>
      <c r="GH918" s="4"/>
      <c r="GI918" s="4"/>
      <c r="GJ918" s="4"/>
      <c r="GK918" s="4"/>
      <c r="GL918" s="4"/>
      <c r="GM918" s="4"/>
      <c r="GN918" s="4"/>
      <c r="GO918" s="4"/>
      <c r="GP918" s="4"/>
      <c r="GQ918" s="4"/>
      <c r="GR918" s="4"/>
      <c r="GS918" s="4"/>
      <c r="GT918" s="4"/>
      <c r="GU918" s="4"/>
      <c r="GV918" s="4"/>
      <c r="GW918" s="4"/>
      <c r="GX918" s="4"/>
      <c r="GY918" s="4"/>
      <c r="GZ918" s="4"/>
      <c r="HA918" s="4"/>
      <c r="HB918" s="4"/>
      <c r="HC918" s="4"/>
      <c r="HD918" s="4"/>
      <c r="HE918" s="4"/>
      <c r="HF918" s="4"/>
      <c r="HG918" s="4"/>
      <c r="HH918" s="4"/>
      <c r="HI918" s="4"/>
      <c r="HJ918" s="4"/>
      <c r="HK918" s="4"/>
      <c r="HL918" s="4"/>
      <c r="HM918" s="4"/>
      <c r="HN918" s="4"/>
      <c r="HO918" s="4"/>
      <c r="HP918" s="4"/>
      <c r="HQ918" s="4"/>
      <c r="HR918" s="4"/>
      <c r="HS918" s="4"/>
      <c r="HT918" s="4"/>
      <c r="HU918" s="4"/>
      <c r="HV918" s="4"/>
      <c r="HW918" s="4"/>
      <c r="HX918" s="4"/>
      <c r="HY918" s="4"/>
      <c r="HZ918" s="4"/>
      <c r="IA918" s="4"/>
      <c r="IB918" s="4"/>
      <c r="IC918" s="4"/>
      <c r="ID918" s="4"/>
      <c r="IE918" s="4"/>
      <c r="IF918" s="4"/>
      <c r="IG918" s="4"/>
      <c r="IH918" s="4"/>
    </row>
    <row r="919" spans="1:242" s="28" customFormat="1" x14ac:dyDescent="0.2">
      <c r="A919" s="4"/>
      <c r="B919" s="4"/>
      <c r="D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  <c r="AA919" s="4"/>
      <c r="AB919" s="4"/>
      <c r="AC919" s="4"/>
      <c r="AD919" s="4"/>
      <c r="AE919" s="4"/>
      <c r="AF919" s="4"/>
      <c r="AG919" s="4"/>
      <c r="AH919" s="4"/>
      <c r="AI919" s="4"/>
      <c r="AJ919" s="4"/>
      <c r="AK919" s="4"/>
      <c r="AL919" s="4"/>
      <c r="AM919" s="4"/>
      <c r="AN919" s="4"/>
      <c r="AO919" s="4"/>
      <c r="AP919" s="4"/>
      <c r="AQ919" s="4"/>
      <c r="AR919" s="4"/>
      <c r="AS919" s="4"/>
      <c r="AT919" s="4"/>
      <c r="AU919" s="4"/>
      <c r="AV919" s="4"/>
      <c r="AW919" s="4"/>
      <c r="AX919" s="4"/>
      <c r="AY919" s="4"/>
      <c r="AZ919" s="4"/>
      <c r="BA919" s="4"/>
      <c r="BB919" s="4"/>
      <c r="BC919" s="4"/>
      <c r="BD919" s="4"/>
      <c r="BE919" s="4"/>
      <c r="BF919" s="4"/>
      <c r="BG919" s="4"/>
      <c r="BH919" s="4"/>
      <c r="BI919" s="4"/>
      <c r="BJ919" s="4"/>
      <c r="BK919" s="4"/>
      <c r="BL919" s="4"/>
      <c r="BM919" s="4"/>
      <c r="BN919" s="4"/>
      <c r="BO919" s="4"/>
      <c r="BP919" s="4"/>
      <c r="BQ919" s="4"/>
      <c r="BR919" s="4"/>
      <c r="BS919" s="4"/>
      <c r="BT919" s="4"/>
      <c r="BU919" s="4"/>
      <c r="BV919" s="4"/>
      <c r="BW919" s="4"/>
      <c r="BX919" s="4"/>
      <c r="BY919" s="4"/>
      <c r="BZ919" s="4"/>
      <c r="CA919" s="4"/>
      <c r="CB919" s="4"/>
      <c r="CC919" s="4"/>
      <c r="CD919" s="4"/>
      <c r="CE919" s="4"/>
      <c r="CF919" s="4"/>
      <c r="CG919" s="4"/>
      <c r="CH919" s="4"/>
      <c r="CI919" s="4"/>
      <c r="CJ919" s="4"/>
      <c r="CK919" s="4"/>
      <c r="CL919" s="4"/>
      <c r="CM919" s="4"/>
      <c r="CN919" s="4"/>
      <c r="CO919" s="4"/>
      <c r="CP919" s="4"/>
      <c r="CQ919" s="4"/>
      <c r="CR919" s="4"/>
      <c r="CS919" s="4"/>
      <c r="CT919" s="4"/>
      <c r="CU919" s="4"/>
      <c r="CV919" s="4"/>
      <c r="CW919" s="4"/>
      <c r="CX919" s="4"/>
      <c r="CY919" s="4"/>
      <c r="CZ919" s="4"/>
      <c r="DA919" s="4"/>
      <c r="DB919" s="4"/>
      <c r="DC919" s="4"/>
      <c r="DD919" s="4"/>
      <c r="DE919" s="4"/>
      <c r="DF919" s="4"/>
      <c r="DG919" s="4"/>
      <c r="DH919" s="4"/>
      <c r="DI919" s="4"/>
      <c r="DJ919" s="4"/>
      <c r="DK919" s="4"/>
      <c r="DL919" s="4"/>
      <c r="DM919" s="4"/>
      <c r="DN919" s="4"/>
      <c r="DO919" s="4"/>
      <c r="DP919" s="4"/>
      <c r="DQ919" s="4"/>
      <c r="DR919" s="4"/>
      <c r="DS919" s="4"/>
      <c r="DT919" s="4"/>
      <c r="DU919" s="4"/>
      <c r="DV919" s="4"/>
      <c r="DW919" s="4"/>
      <c r="DX919" s="4"/>
      <c r="DY919" s="4"/>
      <c r="DZ919" s="4"/>
      <c r="EA919" s="4"/>
      <c r="EB919" s="4"/>
      <c r="EC919" s="4"/>
      <c r="ED919" s="4"/>
      <c r="EE919" s="4"/>
      <c r="EF919" s="4"/>
      <c r="EG919" s="4"/>
      <c r="EH919" s="4"/>
      <c r="EI919" s="4"/>
      <c r="EJ919" s="4"/>
      <c r="EK919" s="4"/>
      <c r="EL919" s="4"/>
      <c r="EM919" s="4"/>
      <c r="EN919" s="4"/>
      <c r="EO919" s="4"/>
      <c r="EP919" s="4"/>
      <c r="EQ919" s="4"/>
      <c r="ER919" s="4"/>
      <c r="ES919" s="4"/>
      <c r="ET919" s="4"/>
      <c r="EU919" s="4"/>
      <c r="EV919" s="4"/>
      <c r="EW919" s="4"/>
      <c r="EX919" s="4"/>
      <c r="EY919" s="4"/>
      <c r="EZ919" s="4"/>
      <c r="FA919" s="4"/>
      <c r="FB919" s="4"/>
      <c r="FC919" s="4"/>
      <c r="FD919" s="4"/>
      <c r="FE919" s="4"/>
      <c r="FF919" s="4"/>
      <c r="FG919" s="4"/>
      <c r="FH919" s="4"/>
      <c r="FI919" s="4"/>
      <c r="FJ919" s="4"/>
      <c r="FK919" s="4"/>
      <c r="FL919" s="4"/>
      <c r="FM919" s="4"/>
      <c r="FN919" s="4"/>
      <c r="FO919" s="4"/>
      <c r="FP919" s="4"/>
      <c r="FQ919" s="4"/>
      <c r="FR919" s="4"/>
      <c r="FS919" s="4"/>
      <c r="FT919" s="4"/>
      <c r="FU919" s="4"/>
      <c r="FV919" s="4"/>
      <c r="FW919" s="4"/>
      <c r="FX919" s="4"/>
      <c r="FY919" s="4"/>
      <c r="FZ919" s="4"/>
      <c r="GA919" s="4"/>
      <c r="GB919" s="4"/>
      <c r="GC919" s="4"/>
      <c r="GD919" s="4"/>
      <c r="GE919" s="4"/>
      <c r="GF919" s="4"/>
      <c r="GG919" s="4"/>
      <c r="GH919" s="4"/>
      <c r="GI919" s="4"/>
      <c r="GJ919" s="4"/>
      <c r="GK919" s="4"/>
      <c r="GL919" s="4"/>
      <c r="GM919" s="4"/>
      <c r="GN919" s="4"/>
      <c r="GO919" s="4"/>
      <c r="GP919" s="4"/>
      <c r="GQ919" s="4"/>
      <c r="GR919" s="4"/>
      <c r="GS919" s="4"/>
      <c r="GT919" s="4"/>
      <c r="GU919" s="4"/>
      <c r="GV919" s="4"/>
      <c r="GW919" s="4"/>
      <c r="GX919" s="4"/>
      <c r="GY919" s="4"/>
      <c r="GZ919" s="4"/>
      <c r="HA919" s="4"/>
      <c r="HB919" s="4"/>
      <c r="HC919" s="4"/>
      <c r="HD919" s="4"/>
      <c r="HE919" s="4"/>
      <c r="HF919" s="4"/>
      <c r="HG919" s="4"/>
      <c r="HH919" s="4"/>
      <c r="HI919" s="4"/>
      <c r="HJ919" s="4"/>
      <c r="HK919" s="4"/>
      <c r="HL919" s="4"/>
      <c r="HM919" s="4"/>
      <c r="HN919" s="4"/>
      <c r="HO919" s="4"/>
      <c r="HP919" s="4"/>
      <c r="HQ919" s="4"/>
      <c r="HR919" s="4"/>
      <c r="HS919" s="4"/>
      <c r="HT919" s="4"/>
      <c r="HU919" s="4"/>
      <c r="HV919" s="4"/>
      <c r="HW919" s="4"/>
      <c r="HX919" s="4"/>
      <c r="HY919" s="4"/>
      <c r="HZ919" s="4"/>
      <c r="IA919" s="4"/>
      <c r="IB919" s="4"/>
      <c r="IC919" s="4"/>
      <c r="ID919" s="4"/>
      <c r="IE919" s="4"/>
      <c r="IF919" s="4"/>
      <c r="IG919" s="4"/>
      <c r="IH919" s="4"/>
    </row>
    <row r="920" spans="1:242" s="28" customFormat="1" x14ac:dyDescent="0.2">
      <c r="A920" s="4"/>
      <c r="B920" s="4"/>
      <c r="D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  <c r="AA920" s="4"/>
      <c r="AB920" s="4"/>
      <c r="AC920" s="4"/>
      <c r="AD920" s="4"/>
      <c r="AE920" s="4"/>
      <c r="AF920" s="4"/>
      <c r="AG920" s="4"/>
      <c r="AH920" s="4"/>
      <c r="AI920" s="4"/>
      <c r="AJ920" s="4"/>
      <c r="AK920" s="4"/>
      <c r="AL920" s="4"/>
      <c r="AM920" s="4"/>
      <c r="AN920" s="4"/>
      <c r="AO920" s="4"/>
      <c r="AP920" s="4"/>
      <c r="AQ920" s="4"/>
      <c r="AR920" s="4"/>
      <c r="AS920" s="4"/>
      <c r="AT920" s="4"/>
      <c r="AU920" s="4"/>
      <c r="AV920" s="4"/>
      <c r="AW920" s="4"/>
      <c r="AX920" s="4"/>
      <c r="AY920" s="4"/>
      <c r="AZ920" s="4"/>
      <c r="BA920" s="4"/>
      <c r="BB920" s="4"/>
      <c r="BC920" s="4"/>
      <c r="BD920" s="4"/>
      <c r="BE920" s="4"/>
      <c r="BF920" s="4"/>
      <c r="BG920" s="4"/>
      <c r="BH920" s="4"/>
      <c r="BI920" s="4"/>
      <c r="BJ920" s="4"/>
      <c r="BK920" s="4"/>
      <c r="BL920" s="4"/>
      <c r="BM920" s="4"/>
      <c r="BN920" s="4"/>
      <c r="BO920" s="4"/>
      <c r="BP920" s="4"/>
      <c r="BQ920" s="4"/>
      <c r="BR920" s="4"/>
      <c r="BS920" s="4"/>
      <c r="BT920" s="4"/>
      <c r="BU920" s="4"/>
      <c r="BV920" s="4"/>
      <c r="BW920" s="4"/>
      <c r="BX920" s="4"/>
      <c r="BY920" s="4"/>
      <c r="BZ920" s="4"/>
      <c r="CA920" s="4"/>
      <c r="CB920" s="4"/>
      <c r="CC920" s="4"/>
      <c r="CD920" s="4"/>
      <c r="CE920" s="4"/>
      <c r="CF920" s="4"/>
      <c r="CG920" s="4"/>
      <c r="CH920" s="4"/>
      <c r="CI920" s="4"/>
      <c r="CJ920" s="4"/>
      <c r="CK920" s="4"/>
      <c r="CL920" s="4"/>
      <c r="CM920" s="4"/>
      <c r="CN920" s="4"/>
      <c r="CO920" s="4"/>
      <c r="CP920" s="4"/>
      <c r="CQ920" s="4"/>
      <c r="CR920" s="4"/>
      <c r="CS920" s="4"/>
      <c r="CT920" s="4"/>
      <c r="CU920" s="4"/>
      <c r="CV920" s="4"/>
      <c r="CW920" s="4"/>
      <c r="CX920" s="4"/>
      <c r="CY920" s="4"/>
      <c r="CZ920" s="4"/>
      <c r="DA920" s="4"/>
      <c r="DB920" s="4"/>
      <c r="DC920" s="4"/>
      <c r="DD920" s="4"/>
      <c r="DE920" s="4"/>
      <c r="DF920" s="4"/>
      <c r="DG920" s="4"/>
      <c r="DH920" s="4"/>
      <c r="DI920" s="4"/>
      <c r="DJ920" s="4"/>
      <c r="DK920" s="4"/>
      <c r="DL920" s="4"/>
      <c r="DM920" s="4"/>
      <c r="DN920" s="4"/>
      <c r="DO920" s="4"/>
      <c r="DP920" s="4"/>
      <c r="DQ920" s="4"/>
      <c r="DR920" s="4"/>
      <c r="DS920" s="4"/>
      <c r="DT920" s="4"/>
      <c r="DU920" s="4"/>
      <c r="DV920" s="4"/>
      <c r="DW920" s="4"/>
      <c r="DX920" s="4"/>
      <c r="DY920" s="4"/>
      <c r="DZ920" s="4"/>
      <c r="EA920" s="4"/>
      <c r="EB920" s="4"/>
      <c r="EC920" s="4"/>
      <c r="ED920" s="4"/>
      <c r="EE920" s="4"/>
      <c r="EF920" s="4"/>
      <c r="EG920" s="4"/>
      <c r="EH920" s="4"/>
      <c r="EI920" s="4"/>
      <c r="EJ920" s="4"/>
      <c r="EK920" s="4"/>
      <c r="EL920" s="4"/>
      <c r="EM920" s="4"/>
      <c r="EN920" s="4"/>
      <c r="EO920" s="4"/>
      <c r="EP920" s="4"/>
      <c r="EQ920" s="4"/>
      <c r="ER920" s="4"/>
      <c r="ES920" s="4"/>
      <c r="ET920" s="4"/>
      <c r="EU920" s="4"/>
      <c r="EV920" s="4"/>
      <c r="EW920" s="4"/>
      <c r="EX920" s="4"/>
      <c r="EY920" s="4"/>
      <c r="EZ920" s="4"/>
      <c r="FA920" s="4"/>
      <c r="FB920" s="4"/>
      <c r="FC920" s="4"/>
      <c r="FD920" s="4"/>
      <c r="FE920" s="4"/>
      <c r="FF920" s="4"/>
      <c r="FG920" s="4"/>
      <c r="FH920" s="4"/>
      <c r="FI920" s="4"/>
      <c r="FJ920" s="4"/>
      <c r="FK920" s="4"/>
      <c r="FL920" s="4"/>
      <c r="FM920" s="4"/>
      <c r="FN920" s="4"/>
      <c r="FO920" s="4"/>
      <c r="FP920" s="4"/>
      <c r="FQ920" s="4"/>
      <c r="FR920" s="4"/>
      <c r="FS920" s="4"/>
      <c r="FT920" s="4"/>
      <c r="FU920" s="4"/>
      <c r="FV920" s="4"/>
      <c r="FW920" s="4"/>
      <c r="FX920" s="4"/>
      <c r="FY920" s="4"/>
      <c r="FZ920" s="4"/>
      <c r="GA920" s="4"/>
      <c r="GB920" s="4"/>
      <c r="GC920" s="4"/>
      <c r="GD920" s="4"/>
      <c r="GE920" s="4"/>
      <c r="GF920" s="4"/>
      <c r="GG920" s="4"/>
      <c r="GH920" s="4"/>
      <c r="GI920" s="4"/>
      <c r="GJ920" s="4"/>
      <c r="GK920" s="4"/>
      <c r="GL920" s="4"/>
      <c r="GM920" s="4"/>
      <c r="GN920" s="4"/>
      <c r="GO920" s="4"/>
      <c r="GP920" s="4"/>
      <c r="GQ920" s="4"/>
      <c r="GR920" s="4"/>
      <c r="GS920" s="4"/>
      <c r="GT920" s="4"/>
      <c r="GU920" s="4"/>
      <c r="GV920" s="4"/>
      <c r="GW920" s="4"/>
      <c r="GX920" s="4"/>
      <c r="GY920" s="4"/>
      <c r="GZ920" s="4"/>
      <c r="HA920" s="4"/>
      <c r="HB920" s="4"/>
      <c r="HC920" s="4"/>
      <c r="HD920" s="4"/>
      <c r="HE920" s="4"/>
      <c r="HF920" s="4"/>
      <c r="HG920" s="4"/>
      <c r="HH920" s="4"/>
      <c r="HI920" s="4"/>
      <c r="HJ920" s="4"/>
      <c r="HK920" s="4"/>
      <c r="HL920" s="4"/>
      <c r="HM920" s="4"/>
      <c r="HN920" s="4"/>
      <c r="HO920" s="4"/>
      <c r="HP920" s="4"/>
      <c r="HQ920" s="4"/>
      <c r="HR920" s="4"/>
      <c r="HS920" s="4"/>
      <c r="HT920" s="4"/>
      <c r="HU920" s="4"/>
      <c r="HV920" s="4"/>
      <c r="HW920" s="4"/>
      <c r="HX920" s="4"/>
      <c r="HY920" s="4"/>
      <c r="HZ920" s="4"/>
      <c r="IA920" s="4"/>
      <c r="IB920" s="4"/>
      <c r="IC920" s="4"/>
      <c r="ID920" s="4"/>
      <c r="IE920" s="4"/>
      <c r="IF920" s="4"/>
      <c r="IG920" s="4"/>
      <c r="IH920" s="4"/>
    </row>
    <row r="921" spans="1:242" s="28" customFormat="1" x14ac:dyDescent="0.2">
      <c r="A921" s="4"/>
      <c r="B921" s="4"/>
      <c r="D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  <c r="AA921" s="4"/>
      <c r="AB921" s="4"/>
      <c r="AC921" s="4"/>
      <c r="AD921" s="4"/>
      <c r="AE921" s="4"/>
      <c r="AF921" s="4"/>
      <c r="AG921" s="4"/>
      <c r="AH921" s="4"/>
      <c r="AI921" s="4"/>
      <c r="AJ921" s="4"/>
      <c r="AK921" s="4"/>
      <c r="AL921" s="4"/>
      <c r="AM921" s="4"/>
      <c r="AN921" s="4"/>
      <c r="AO921" s="4"/>
      <c r="AP921" s="4"/>
      <c r="AQ921" s="4"/>
      <c r="AR921" s="4"/>
      <c r="AS921" s="4"/>
      <c r="AT921" s="4"/>
      <c r="AU921" s="4"/>
      <c r="AV921" s="4"/>
      <c r="AW921" s="4"/>
      <c r="AX921" s="4"/>
      <c r="AY921" s="4"/>
      <c r="AZ921" s="4"/>
      <c r="BA921" s="4"/>
      <c r="BB921" s="4"/>
      <c r="BC921" s="4"/>
      <c r="BD921" s="4"/>
      <c r="BE921" s="4"/>
      <c r="BF921" s="4"/>
      <c r="BG921" s="4"/>
      <c r="BH921" s="4"/>
      <c r="BI921" s="4"/>
      <c r="BJ921" s="4"/>
      <c r="BK921" s="4"/>
      <c r="BL921" s="4"/>
      <c r="BM921" s="4"/>
      <c r="BN921" s="4"/>
      <c r="BO921" s="4"/>
      <c r="BP921" s="4"/>
      <c r="BQ921" s="4"/>
      <c r="BR921" s="4"/>
      <c r="BS921" s="4"/>
      <c r="BT921" s="4"/>
      <c r="BU921" s="4"/>
      <c r="BV921" s="4"/>
      <c r="BW921" s="4"/>
      <c r="BX921" s="4"/>
      <c r="BY921" s="4"/>
      <c r="BZ921" s="4"/>
      <c r="CA921" s="4"/>
      <c r="CB921" s="4"/>
      <c r="CC921" s="4"/>
      <c r="CD921" s="4"/>
      <c r="CE921" s="4"/>
      <c r="CF921" s="4"/>
      <c r="CG921" s="4"/>
      <c r="CH921" s="4"/>
      <c r="CI921" s="4"/>
      <c r="CJ921" s="4"/>
      <c r="CK921" s="4"/>
      <c r="CL921" s="4"/>
      <c r="CM921" s="4"/>
      <c r="CN921" s="4"/>
      <c r="CO921" s="4"/>
      <c r="CP921" s="4"/>
      <c r="CQ921" s="4"/>
      <c r="CR921" s="4"/>
      <c r="CS921" s="4"/>
      <c r="CT921" s="4"/>
      <c r="CU921" s="4"/>
      <c r="CV921" s="4"/>
      <c r="CW921" s="4"/>
      <c r="CX921" s="4"/>
      <c r="CY921" s="4"/>
      <c r="CZ921" s="4"/>
      <c r="DA921" s="4"/>
      <c r="DB921" s="4"/>
      <c r="DC921" s="4"/>
      <c r="DD921" s="4"/>
      <c r="DE921" s="4"/>
      <c r="DF921" s="4"/>
      <c r="DG921" s="4"/>
      <c r="DH921" s="4"/>
      <c r="DI921" s="4"/>
      <c r="DJ921" s="4"/>
      <c r="DK921" s="4"/>
      <c r="DL921" s="4"/>
      <c r="DM921" s="4"/>
      <c r="DN921" s="4"/>
      <c r="DO921" s="4"/>
      <c r="DP921" s="4"/>
      <c r="DQ921" s="4"/>
      <c r="DR921" s="4"/>
      <c r="DS921" s="4"/>
      <c r="DT921" s="4"/>
      <c r="DU921" s="4"/>
      <c r="DV921" s="4"/>
      <c r="DW921" s="4"/>
      <c r="DX921" s="4"/>
      <c r="DY921" s="4"/>
      <c r="DZ921" s="4"/>
      <c r="EA921" s="4"/>
      <c r="EB921" s="4"/>
      <c r="EC921" s="4"/>
      <c r="ED921" s="4"/>
      <c r="EE921" s="4"/>
      <c r="EF921" s="4"/>
      <c r="EG921" s="4"/>
      <c r="EH921" s="4"/>
      <c r="EI921" s="4"/>
      <c r="EJ921" s="4"/>
      <c r="EK921" s="4"/>
      <c r="EL921" s="4"/>
      <c r="EM921" s="4"/>
      <c r="EN921" s="4"/>
      <c r="EO921" s="4"/>
      <c r="EP921" s="4"/>
      <c r="EQ921" s="4"/>
      <c r="ER921" s="4"/>
      <c r="ES921" s="4"/>
      <c r="ET921" s="4"/>
      <c r="EU921" s="4"/>
      <c r="EV921" s="4"/>
      <c r="EW921" s="4"/>
      <c r="EX921" s="4"/>
      <c r="EY921" s="4"/>
      <c r="EZ921" s="4"/>
      <c r="FA921" s="4"/>
      <c r="FB921" s="4"/>
      <c r="FC921" s="4"/>
      <c r="FD921" s="4"/>
      <c r="FE921" s="4"/>
      <c r="FF921" s="4"/>
      <c r="FG921" s="4"/>
      <c r="FH921" s="4"/>
      <c r="FI921" s="4"/>
      <c r="FJ921" s="4"/>
      <c r="FK921" s="4"/>
      <c r="FL921" s="4"/>
      <c r="FM921" s="4"/>
      <c r="FN921" s="4"/>
      <c r="FO921" s="4"/>
      <c r="FP921" s="4"/>
      <c r="FQ921" s="4"/>
      <c r="FR921" s="4"/>
      <c r="FS921" s="4"/>
      <c r="FT921" s="4"/>
      <c r="FU921" s="4"/>
      <c r="FV921" s="4"/>
      <c r="FW921" s="4"/>
      <c r="FX921" s="4"/>
      <c r="FY921" s="4"/>
      <c r="FZ921" s="4"/>
      <c r="GA921" s="4"/>
      <c r="GB921" s="4"/>
      <c r="GC921" s="4"/>
      <c r="GD921" s="4"/>
      <c r="GE921" s="4"/>
      <c r="GF921" s="4"/>
      <c r="GG921" s="4"/>
      <c r="GH921" s="4"/>
      <c r="GI921" s="4"/>
      <c r="GJ921" s="4"/>
      <c r="GK921" s="4"/>
      <c r="GL921" s="4"/>
      <c r="GM921" s="4"/>
      <c r="GN921" s="4"/>
      <c r="GO921" s="4"/>
      <c r="GP921" s="4"/>
      <c r="GQ921" s="4"/>
      <c r="GR921" s="4"/>
      <c r="GS921" s="4"/>
      <c r="GT921" s="4"/>
      <c r="GU921" s="4"/>
      <c r="GV921" s="4"/>
      <c r="GW921" s="4"/>
      <c r="GX921" s="4"/>
      <c r="GY921" s="4"/>
      <c r="GZ921" s="4"/>
      <c r="HA921" s="4"/>
      <c r="HB921" s="4"/>
      <c r="HC921" s="4"/>
      <c r="HD921" s="4"/>
      <c r="HE921" s="4"/>
      <c r="HF921" s="4"/>
      <c r="HG921" s="4"/>
      <c r="HH921" s="4"/>
      <c r="HI921" s="4"/>
      <c r="HJ921" s="4"/>
      <c r="HK921" s="4"/>
      <c r="HL921" s="4"/>
      <c r="HM921" s="4"/>
      <c r="HN921" s="4"/>
      <c r="HO921" s="4"/>
      <c r="HP921" s="4"/>
      <c r="HQ921" s="4"/>
      <c r="HR921" s="4"/>
      <c r="HS921" s="4"/>
      <c r="HT921" s="4"/>
      <c r="HU921" s="4"/>
      <c r="HV921" s="4"/>
      <c r="HW921" s="4"/>
      <c r="HX921" s="4"/>
      <c r="HY921" s="4"/>
      <c r="HZ921" s="4"/>
      <c r="IA921" s="4"/>
      <c r="IB921" s="4"/>
      <c r="IC921" s="4"/>
      <c r="ID921" s="4"/>
      <c r="IE921" s="4"/>
      <c r="IF921" s="4"/>
      <c r="IG921" s="4"/>
      <c r="IH921" s="4"/>
    </row>
  </sheetData>
  <sheetProtection algorithmName="SHA-512" hashValue="QZh3V75JVfxz5B1vHz3ZH782OmVVi6/ZVCxs0dCe10rgatAC1UN6CGZz3PgSt01b0AQtDW8OkRxrffCuHy9Bqw==" saltValue="cQb7IaiaW5OMizDCi2dH/A==" spinCount="100000" sheet="1" objects="1" scenarios="1"/>
  <protectedRanges>
    <protectedRange sqref="C705" name="Rango2"/>
    <protectedRange sqref="E4:E708" name="P.U."/>
  </protectedRanges>
  <mergeCells count="8">
    <mergeCell ref="B1:F1"/>
    <mergeCell ref="C745:F745"/>
    <mergeCell ref="C728:F728"/>
    <mergeCell ref="C739:F739"/>
    <mergeCell ref="C744:F744"/>
    <mergeCell ref="A734:F734"/>
    <mergeCell ref="A733:F733"/>
    <mergeCell ref="A729:F729"/>
  </mergeCells>
  <dataValidations count="1">
    <dataValidation type="list" allowBlank="1" showInputMessage="1" showErrorMessage="1" sqref="B2">
      <formula1>$HW$709:$HW$724</formula1>
    </dataValidation>
  </dataValidations>
  <printOptions horizontalCentered="1"/>
  <pageMargins left="0.27559055118110237" right="0.27559055118110237" top="0.39370078740157483" bottom="0.39370078740157483" header="0" footer="0.19685039370078741"/>
  <pageSetup scale="80" orientation="portrait" r:id="rId1"/>
  <headerFooter alignWithMargins="0">
    <oddFooter>&amp;R&amp;P/&amp;N</oddFooter>
  </headerFooter>
  <rowBreaks count="9" manualBreakCount="9">
    <brk id="54" max="5" man="1"/>
    <brk id="144" max="5" man="1"/>
    <brk id="272" max="5" man="1"/>
    <brk id="294" max="5" man="1"/>
    <brk id="326" max="5" man="1"/>
    <brk id="372" max="5" man="1"/>
    <brk id="463" max="5" man="1"/>
    <brk id="502" max="5" man="1"/>
    <brk id="700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L.P. Ac. Sanchez</vt:lpstr>
      <vt:lpstr>'L.P. Ac. Sanchez'!Área_de_impresión</vt:lpstr>
      <vt:lpstr>'L.P. Ac. Sanchez'!Títulos_a_imprimir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Pascacio Vladimir Polanco Salce</dc:creator>
  <cp:lastModifiedBy>Gustavo Adolfo Lemoine Cabreja</cp:lastModifiedBy>
  <cp:lastPrinted>2022-09-02T16:18:43Z</cp:lastPrinted>
  <dcterms:created xsi:type="dcterms:W3CDTF">2022-07-18T16:11:56Z</dcterms:created>
  <dcterms:modified xsi:type="dcterms:W3CDTF">2023-04-18T20:15:43Z</dcterms:modified>
</cp:coreProperties>
</file>