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pres. 211 (REVISADO)" sheetId="9" r:id="rId1"/>
  </sheets>
  <definedNames>
    <definedName name="_xlnm._FilterDatabase" localSheetId="0" hidden="1">'pres. 211 (REVISADO)'!$A$11:$F$77</definedName>
    <definedName name="_xlnm.Print_Area" localSheetId="0">'pres. 211 (REVISADO)'!$A$1:$F$101</definedName>
    <definedName name="_xlnm.Print_Titles" localSheetId="0">'pres. 211 (REVISADO)'!$1:$11</definedName>
  </definedNames>
  <calcPr calcId="162913"/>
</workbook>
</file>

<file path=xl/calcChain.xml><?xml version="1.0" encoding="utf-8"?>
<calcChain xmlns="http://schemas.openxmlformats.org/spreadsheetml/2006/main">
  <c r="F47" i="9" l="1"/>
  <c r="F38" i="9" l="1"/>
  <c r="F51" i="9" l="1"/>
  <c r="F50" i="9"/>
  <c r="F41" i="9"/>
  <c r="F78" i="9" l="1"/>
  <c r="F80" i="9" s="1"/>
  <c r="F73" i="9"/>
  <c r="F71" i="9"/>
  <c r="F70" i="9"/>
  <c r="F69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48" i="9"/>
  <c r="F46" i="9"/>
  <c r="F45" i="9"/>
  <c r="F44" i="9"/>
  <c r="F40" i="9"/>
  <c r="F39" i="9"/>
  <c r="F37" i="9"/>
  <c r="F36" i="9"/>
  <c r="F35" i="9"/>
  <c r="F34" i="9"/>
  <c r="F33" i="9"/>
  <c r="F29" i="9"/>
  <c r="F30" i="9"/>
  <c r="F28" i="9"/>
  <c r="F24" i="9"/>
  <c r="F25" i="9"/>
  <c r="F23" i="9"/>
  <c r="F20" i="9"/>
  <c r="A20" i="9"/>
  <c r="F19" i="9"/>
  <c r="F18" i="9"/>
  <c r="F17" i="9"/>
  <c r="A17" i="9"/>
  <c r="F14" i="9"/>
  <c r="F75" i="9" l="1"/>
  <c r="F82" i="9" s="1"/>
  <c r="F84" i="9" s="1"/>
  <c r="F97" i="9" s="1"/>
  <c r="F98" i="9" l="1"/>
  <c r="F90" i="9"/>
  <c r="F92" i="9"/>
  <c r="F89" i="9"/>
  <c r="F94" i="9"/>
  <c r="F91" i="9"/>
  <c r="F87" i="9"/>
  <c r="F88" i="9"/>
  <c r="F95" i="9"/>
  <c r="F96" i="9"/>
  <c r="F93" i="9" l="1"/>
  <c r="F99" i="9" s="1"/>
  <c r="F101" i="9" s="1"/>
</calcChain>
</file>

<file path=xl/sharedStrings.xml><?xml version="1.0" encoding="utf-8"?>
<sst xmlns="http://schemas.openxmlformats.org/spreadsheetml/2006/main" count="129" uniqueCount="85">
  <si>
    <t>PART.</t>
  </si>
  <si>
    <t>D E S C R I P C I O N</t>
  </si>
  <si>
    <t>CANTIDAD</t>
  </si>
  <si>
    <t>UD</t>
  </si>
  <si>
    <t>P.U. (RD$)</t>
  </si>
  <si>
    <t>VALOR (RD$)</t>
  </si>
  <si>
    <t>U</t>
  </si>
  <si>
    <t>M3</t>
  </si>
  <si>
    <t>M</t>
  </si>
  <si>
    <t>ASIENTO DE ARENA</t>
  </si>
  <si>
    <t>Z</t>
  </si>
  <si>
    <t xml:space="preserve">VARIOS </t>
  </si>
  <si>
    <t>SUB-TOTAL DE FASE Z</t>
  </si>
  <si>
    <t>MOVIMIENTO DE TIERRA:</t>
  </si>
  <si>
    <t>SUMINISTRO DE TUBERIA:</t>
  </si>
  <si>
    <t>COLOCACION DE TUBERIA:</t>
  </si>
  <si>
    <t xml:space="preserve">EXCAVACION MATERIAL COMPACTO C/EQUIPO </t>
  </si>
  <si>
    <t>P.A</t>
  </si>
  <si>
    <t>PRUEBA HIDROSTATICA</t>
  </si>
  <si>
    <t xml:space="preserve">REPLANTEO </t>
  </si>
  <si>
    <t>TUBERIA Ø3" PVC (SDR-26 C/J.G.) + 2% DE PERDIDA POR CAMPANA</t>
  </si>
  <si>
    <t>GASTOS INDIRECTOS</t>
  </si>
  <si>
    <t>HONORARIOS PROFESIONALES</t>
  </si>
  <si>
    <t>SUPERVISION DE INAPA</t>
  </si>
  <si>
    <t>GASTOS DE TRANSPORTE</t>
  </si>
  <si>
    <t>MEDIDA DE COMPENSACION AMBIENTAL</t>
  </si>
  <si>
    <t>TOTAL GASTOS INDIRECTOS</t>
  </si>
  <si>
    <t>TUBERIA Ø6" PVC (SDR-26 C/J.G.) + 3% DE PERDIDA POR CAMPANA</t>
  </si>
  <si>
    <t xml:space="preserve">SUMINISTRO Y COLOCACION DE PIEZAS ESPECIALES </t>
  </si>
  <si>
    <t>RELLENO  COMPACTADO  C/COMPACTADOR MECANICO EN CAPAS 0.30</t>
  </si>
  <si>
    <t>BOTE DE MATERIAL C/CAMON D= 5 KM (SUJETO A CUANTIFICACION DEL SUPERVISOR)</t>
  </si>
  <si>
    <t>SUMINISTRO Y COLOCACION DE VALVULAS</t>
  </si>
  <si>
    <r>
      <t xml:space="preserve">COLLARIN EN POLIETILENO Ø3" </t>
    </r>
    <r>
      <rPr>
        <sz val="9"/>
        <rFont val="Arial"/>
        <family val="2"/>
      </rPr>
      <t>(ABRAZADERA)</t>
    </r>
  </si>
  <si>
    <t>TUBERIA DE POLIETILENO DE ALTA DENSIDAD Ø1/2" INTERNO L=12.00M (PROMEDIO)</t>
  </si>
  <si>
    <t>ADAPTADOR  MACHO Ø1/2" ROSCADO A MANGUERA</t>
  </si>
  <si>
    <t>CODO 1/2" X 90º HG</t>
  </si>
  <si>
    <t>TUBERIA DE HIERRO GALVANIZADO Ø1/2" (BASTONES)</t>
  </si>
  <si>
    <t>NIPLE Ø1/2" H.G.</t>
  </si>
  <si>
    <t>COUPLING 1/2 H.G</t>
  </si>
  <si>
    <t>LLAVE DE CHORRO Ø1/2" BRONCE</t>
  </si>
  <si>
    <t>CHECK 1/2" HG</t>
  </si>
  <si>
    <t>CEMENTO SOLVENTE Y TEFLON</t>
  </si>
  <si>
    <t>PEDESTAL H.S (0.80 X 0.15)</t>
  </si>
  <si>
    <t>EXCAVACION Y TAPADO</t>
  </si>
  <si>
    <t>MANO DE OBRA PLOMERO</t>
  </si>
  <si>
    <t xml:space="preserve">SEÑALIZACION, MANEJO DE TRANSITO Y SEGURIDAD VIAL (INC. OBREROS, MECHONES, CONOC, CINTA, AVISO DE PELIGRO Y LETREROS) </t>
  </si>
  <si>
    <t>LEY 3-86</t>
  </si>
  <si>
    <t xml:space="preserve">CODIA </t>
  </si>
  <si>
    <t>IMPREVISTOS</t>
  </si>
  <si>
    <t xml:space="preserve">MANTENIMIENTO Y OPERACION SISTEMA </t>
  </si>
  <si>
    <t xml:space="preserve">TOTAL A CONTRATAR  RD$ </t>
  </si>
  <si>
    <t>SUB-TOTAL GENERAL</t>
  </si>
  <si>
    <t xml:space="preserve">JUNTAS  MECANICAS TIPO DRESSER DE Ø3" </t>
  </si>
  <si>
    <t xml:space="preserve">TAPON Ø3" ACERO SCH-80 CON PROTECCION ANTICORROSIVA </t>
  </si>
  <si>
    <t xml:space="preserve">   ZONA : IV</t>
  </si>
  <si>
    <t>A</t>
  </si>
  <si>
    <t>SUB-TOTAL FASE A</t>
  </si>
  <si>
    <t>TUBERIA Ø4" PVC (SDR-26 C/J.G.) + 2% DE PERDIDA POR CAMPANA</t>
  </si>
  <si>
    <t>VALVULA DE COMPUERTA DE Ø3¨ PLATILLADA (INC. 2 JUNTAS DE GOMA, 2 NIPLE PLATILLADOS, 2 JUNTAS MECANICAS TIPO DRESSER Y 2 PARES DE TORNILLOS)</t>
  </si>
  <si>
    <t>TEE DE Ø4" X Ø3" ACERO SCH-80 CON PROTECCION ANTICORROSIVA</t>
  </si>
  <si>
    <t>MES</t>
  </si>
  <si>
    <t>ACOMETIDAS RURALES (339 U)</t>
  </si>
  <si>
    <t>VALVULA DE COMPUERTA DE Ø6¨ PLATILLADA (INC. 2 JUNTAS DE GOMA, 2 NIPLE PLATILLADOS, 2 JUNTAS MECANICAS TIPO DRESSER Y 2 PARES DE TORNILLOS)</t>
  </si>
  <si>
    <t>TEE DE Ø3" X Ø3" ACERO SCH-80 CON PROTECCION ANTICORROSIVA</t>
  </si>
  <si>
    <t xml:space="preserve">CODO Ø4"x45º ACERO SCH-80 CON PROTECCION ANTICORROSIVA </t>
  </si>
  <si>
    <t>VALVULA DE AIRE  DE Ø1 1/2¨ PLATILLADA (INC. 2 JUNTAS DE GOMA, 2 NIPLE PLATILLADOS, 2 JUNTAS MECANICAS TIPO DRESSER Y 2 PARES DE TORNILLOS)</t>
  </si>
  <si>
    <t xml:space="preserve">CODO Ø3"x45º ACERO SCH-80 CON PROTECCION ANTICORROSIVA </t>
  </si>
  <si>
    <t>VALVULA DE AIRE  COMBINADA  DE Ø1 1/2¨  (INC. 2 JUNTAS DE GOMA, 2 NIPLE PLATILLADOS, 2 JUNTAS MECANICAS TIPO DRESSER Y 2 PARES DE TORNILLOS)</t>
  </si>
  <si>
    <t>VALVULA DE DESAGUE DE Ø3¨(INC. 2 JUNTAS DE GOMA, 2 NIPLE PLATILLADOS, 2 JUNTAS MECANICAS TIPO DRESSER Y 2 PARES DE TORNILLOS)</t>
  </si>
  <si>
    <t xml:space="preserve">JUNTAS  MECANICAS TIPO DRESSER DE Ø4" </t>
  </si>
  <si>
    <t xml:space="preserve">CODO Ø3"x 90º ACERO SCH-80 CON PROTECCION ANTICORROSIVA </t>
  </si>
  <si>
    <t>RED DE DISTRIBICION COMUNIDAD CAMARON  ESTACION   ( 6 + 560 = 0 + 000 A 1 + 200 ) Y (1 + 200 A 2 + 919)</t>
  </si>
  <si>
    <t>Ubicación: PROVINCIA SANTO DOMINGO - MONTE PLATA</t>
  </si>
  <si>
    <t xml:space="preserve">TUBERIA Ø3" PVC (SDR-26 C/J.G.) </t>
  </si>
  <si>
    <t>TUBERIA Ø6" PVC (SDR-26 C/J.G.)</t>
  </si>
  <si>
    <t>TUBERIA Ø4" PVC (SDR-26 C/J.G.)</t>
  </si>
  <si>
    <t>SEGUROS, POLIZA Y FINANZA</t>
  </si>
  <si>
    <t>GASTOS ADMINISTRATIVOS</t>
  </si>
  <si>
    <t>ITBIS (LEY 07-2007)</t>
  </si>
  <si>
    <t>ESTUDIOS (SOCIALES, AMBIENTALES, GEOTECNICO, TOPOGRAFICO, DE CALIDAD)</t>
  </si>
  <si>
    <t>CAMPAMENTO (INCL.  ALQUILER DE CASA  O SOLAR, CON CASETA DE MATERIALES CON (U) BAÑO MOVIL)</t>
  </si>
  <si>
    <t>ANCLAJE H.S.</t>
  </si>
  <si>
    <t>REGISTRO PARA VALVULA DE AIRE (INCL. TUBO 48 CONCRETO, BASE Y BORDE SUPERIOR EN H. S. Y TAPA DE POLIPROPILENO)</t>
  </si>
  <si>
    <t>CAJA TELESCOPICA PARA VALVULA</t>
  </si>
  <si>
    <t>Obra:   RED  DISTRIBUCION COMUNIDAD CAMARON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</si>
</sst>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(* #,##0.00_);_(* \(#,##0.00\);_(* &quot;-&quot;??_);_(@_)"/>
    <numFmt numFmtId="164" formatCode="#,##0.00\ &quot;€&quot;;[Red]\-#,##0.00\ &quot;€&quot;"/>
    <numFmt numFmtId="165" formatCode="_-* #,##0.00\ _€_-;\-* #,##0.00\ _€_-;_-* &quot;-&quot;??\ _€_-;_-@_-"/>
    <numFmt numFmtId="166" formatCode="#,##0.00;[Red]#,##0.00"/>
    <numFmt numFmtId="167" formatCode="0.0%"/>
    <numFmt numFmtId="168" formatCode="0.000"/>
    <numFmt numFmtId="169" formatCode="_-* #,##0.00_-;\-* #,##0.00_-;_-* &quot;-&quot;??_-;_-@_-"/>
    <numFmt numFmtId="170" formatCode="_-* #,##0.00\ _R_D_$_-;\-* #,##0.00\ _R_D_$_-;_-* &quot;-&quot;??\ _R_D_$_-;_-@_-"/>
    <numFmt numFmtId="171" formatCode="_-* #,##0.0\ _€_-;\-* #,##0.0\ _€_-;_-* &quot;-&quot;??\ _€_-;_-@_-"/>
    <numFmt numFmtId="172" formatCode="_-* #,##0\ _€_-;\-* #,##0\ _€_-;_-* &quot;-&quot;??\ _€_-;_-@_-"/>
    <numFmt numFmtId="173" formatCode="#,##0.0_);\(#,##0.0\)"/>
    <numFmt numFmtId="174" formatCode="_(* #,##0.0_);_(* \(#,##0.0\);_(* &quot;-&quot;??_);_(@_)"/>
    <numFmt numFmtId="175" formatCode="0.00_)"/>
    <numFmt numFmtId="176" formatCode="0.0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39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7" fontId="5" fillId="0" borderId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6" fillId="0" borderId="0"/>
    <xf numFmtId="0" fontId="3" fillId="0" borderId="0"/>
    <xf numFmtId="16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4" fillId="0" borderId="0"/>
    <xf numFmtId="0" fontId="3" fillId="0" borderId="0"/>
    <xf numFmtId="0" fontId="8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" fillId="0" borderId="0"/>
    <xf numFmtId="175" fontId="5" fillId="0" borderId="0"/>
    <xf numFmtId="0" fontId="3" fillId="0" borderId="0"/>
    <xf numFmtId="164" fontId="3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1" fillId="0" borderId="0"/>
  </cellStyleXfs>
  <cellXfs count="157">
    <xf numFmtId="0" fontId="0" fillId="0" borderId="0" xfId="0"/>
    <xf numFmtId="0" fontId="3" fillId="2" borderId="0" xfId="0" applyFont="1" applyFill="1"/>
    <xf numFmtId="0" fontId="10" fillId="0" borderId="0" xfId="0" applyFont="1" applyAlignment="1">
      <alignment vertical="center"/>
    </xf>
    <xf numFmtId="165" fontId="3" fillId="2" borderId="3" xfId="1" applyFont="1" applyFill="1" applyBorder="1" applyAlignment="1" applyProtection="1">
      <alignment vertical="center"/>
      <protection locked="0"/>
    </xf>
    <xf numFmtId="165" fontId="2" fillId="2" borderId="3" xfId="1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>
      <alignment vertical="center"/>
    </xf>
    <xf numFmtId="165" fontId="11" fillId="2" borderId="0" xfId="1" applyFont="1" applyFill="1" applyBorder="1" applyAlignment="1">
      <alignment horizontal="center" vertical="center"/>
    </xf>
    <xf numFmtId="165" fontId="11" fillId="2" borderId="0" xfId="1" applyFont="1" applyFill="1" applyBorder="1" applyAlignment="1">
      <alignment vertical="center"/>
    </xf>
    <xf numFmtId="171" fontId="3" fillId="2" borderId="0" xfId="1" applyNumberFormat="1" applyFont="1" applyFill="1" applyBorder="1" applyAlignment="1">
      <alignment horizontal="center" vertical="center"/>
    </xf>
    <xf numFmtId="40" fontId="3" fillId="2" borderId="3" xfId="24" applyNumberFormat="1" applyFont="1" applyFill="1" applyBorder="1" applyAlignment="1" applyProtection="1">
      <alignment vertical="center"/>
      <protection locked="0"/>
    </xf>
    <xf numFmtId="165" fontId="3" fillId="2" borderId="0" xfId="1" applyFont="1" applyFill="1" applyBorder="1" applyAlignment="1">
      <alignment horizontal="center" vertical="center"/>
    </xf>
    <xf numFmtId="165" fontId="3" fillId="2" borderId="0" xfId="1" applyFont="1" applyFill="1" applyBorder="1" applyAlignment="1">
      <alignment vertical="center"/>
    </xf>
    <xf numFmtId="0" fontId="9" fillId="2" borderId="0" xfId="40" applyFont="1" applyFill="1" applyAlignment="1">
      <alignment vertical="top"/>
    </xf>
    <xf numFmtId="174" fontId="13" fillId="2" borderId="3" xfId="15" applyNumberFormat="1" applyFont="1" applyFill="1" applyBorder="1" applyAlignment="1" applyProtection="1">
      <alignment horizontal="right" vertical="center"/>
    </xf>
    <xf numFmtId="0" fontId="3" fillId="0" borderId="0" xfId="0" applyFont="1" applyFill="1"/>
    <xf numFmtId="174" fontId="13" fillId="3" borderId="1" xfId="15" applyNumberFormat="1" applyFont="1" applyFill="1" applyBorder="1" applyAlignment="1" applyProtection="1">
      <alignment horizontal="right" vertical="center"/>
    </xf>
    <xf numFmtId="174" fontId="13" fillId="3" borderId="4" xfId="15" applyNumberFormat="1" applyFont="1" applyFill="1" applyBorder="1" applyAlignment="1" applyProtection="1">
      <alignment horizontal="right" vertical="center"/>
    </xf>
    <xf numFmtId="165" fontId="3" fillId="2" borderId="3" xfId="1" applyFont="1" applyFill="1" applyBorder="1" applyAlignment="1" applyProtection="1">
      <alignment horizontal="right" vertical="center"/>
      <protection locked="0"/>
    </xf>
    <xf numFmtId="43" fontId="3" fillId="2" borderId="3" xfId="12" applyFont="1" applyFill="1" applyBorder="1" applyAlignment="1" applyProtection="1">
      <alignment vertical="center"/>
      <protection locked="0"/>
    </xf>
    <xf numFmtId="165" fontId="3" fillId="2" borderId="3" xfId="1" applyFont="1" applyFill="1" applyBorder="1" applyAlignment="1" applyProtection="1">
      <alignment vertical="center" wrapText="1"/>
      <protection locked="0"/>
    </xf>
    <xf numFmtId="165" fontId="3" fillId="2" borderId="4" xfId="1" applyFont="1" applyFill="1" applyBorder="1" applyAlignment="1" applyProtection="1">
      <alignment vertical="center"/>
      <protection locked="0"/>
    </xf>
    <xf numFmtId="165" fontId="3" fillId="2" borderId="2" xfId="1" applyFont="1" applyFill="1" applyBorder="1" applyAlignment="1" applyProtection="1">
      <alignment vertical="center"/>
      <protection locked="0"/>
    </xf>
    <xf numFmtId="165" fontId="2" fillId="3" borderId="3" xfId="1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>
      <alignment horizontal="center" vertical="center"/>
    </xf>
    <xf numFmtId="165" fontId="3" fillId="2" borderId="3" xfId="1" applyFont="1" applyFill="1" applyBorder="1" applyAlignment="1" applyProtection="1">
      <alignment horizontal="right" vertical="justify" wrapText="1"/>
      <protection locked="0"/>
    </xf>
    <xf numFmtId="0" fontId="3" fillId="2" borderId="0" xfId="0" applyFont="1" applyFill="1" applyAlignment="1">
      <alignment vertical="center"/>
    </xf>
    <xf numFmtId="171" fontId="2" fillId="3" borderId="1" xfId="1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165" fontId="2" fillId="3" borderId="1" xfId="1" applyFont="1" applyFill="1" applyBorder="1" applyAlignment="1" applyProtection="1">
      <alignment horizontal="center" vertical="center"/>
    </xf>
    <xf numFmtId="171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vertical="center" wrapText="1"/>
    </xf>
    <xf numFmtId="165" fontId="3" fillId="2" borderId="3" xfId="1" applyFont="1" applyFill="1" applyBorder="1" applyAlignment="1" applyProtection="1">
      <alignment vertical="center"/>
    </xf>
    <xf numFmtId="2" fontId="3" fillId="2" borderId="3" xfId="1" applyNumberFormat="1" applyFont="1" applyFill="1" applyBorder="1" applyAlignment="1" applyProtection="1">
      <alignment horizontal="center" vertical="center"/>
    </xf>
    <xf numFmtId="165" fontId="3" fillId="2" borderId="2" xfId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172" fontId="3" fillId="2" borderId="3" xfId="1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vertical="center" wrapText="1"/>
    </xf>
    <xf numFmtId="171" fontId="3" fillId="2" borderId="3" xfId="1" applyNumberFormat="1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left" vertical="center"/>
    </xf>
    <xf numFmtId="172" fontId="2" fillId="2" borderId="3" xfId="1" applyNumberFormat="1" applyFont="1" applyFill="1" applyBorder="1" applyAlignment="1" applyProtection="1">
      <alignment horizontal="center" vertical="center"/>
    </xf>
    <xf numFmtId="0" fontId="2" fillId="2" borderId="3" xfId="11" applyFont="1" applyFill="1" applyBorder="1" applyAlignment="1" applyProtection="1">
      <alignment vertical="center"/>
    </xf>
    <xf numFmtId="0" fontId="3" fillId="2" borderId="3" xfId="10" applyFont="1" applyFill="1" applyBorder="1" applyAlignment="1" applyProtection="1">
      <alignment vertical="center" wrapText="1"/>
    </xf>
    <xf numFmtId="0" fontId="3" fillId="2" borderId="3" xfId="11" applyFont="1" applyFill="1" applyBorder="1" applyAlignment="1" applyProtection="1">
      <alignment vertical="center" wrapText="1"/>
    </xf>
    <xf numFmtId="171" fontId="3" fillId="2" borderId="3" xfId="1" applyNumberFormat="1" applyFont="1" applyFill="1" applyBorder="1" applyAlignment="1" applyProtection="1">
      <alignment horizontal="center" vertical="center" wrapText="1"/>
    </xf>
    <xf numFmtId="171" fontId="3" fillId="2" borderId="3" xfId="1" applyNumberFormat="1" applyFont="1" applyFill="1" applyBorder="1" applyAlignment="1" applyProtection="1">
      <alignment horizontal="right" vertical="center"/>
    </xf>
    <xf numFmtId="172" fontId="2" fillId="2" borderId="3" xfId="12" applyNumberFormat="1" applyFont="1" applyFill="1" applyBorder="1" applyAlignment="1" applyProtection="1">
      <alignment horizontal="center" vertical="center"/>
    </xf>
    <xf numFmtId="43" fontId="3" fillId="2" borderId="3" xfId="12" applyFont="1" applyFill="1" applyBorder="1" applyAlignment="1" applyProtection="1">
      <alignment vertical="center"/>
    </xf>
    <xf numFmtId="2" fontId="3" fillId="2" borderId="3" xfId="12" applyNumberFormat="1" applyFont="1" applyFill="1" applyBorder="1" applyAlignment="1" applyProtection="1">
      <alignment horizontal="center" vertical="center"/>
    </xf>
    <xf numFmtId="171" fontId="3" fillId="2" borderId="3" xfId="12" applyNumberFormat="1" applyFont="1" applyFill="1" applyBorder="1" applyAlignment="1" applyProtection="1">
      <alignment horizontal="center" vertical="center"/>
    </xf>
    <xf numFmtId="165" fontId="3" fillId="2" borderId="3" xfId="1" applyFont="1" applyFill="1" applyBorder="1" applyAlignment="1" applyProtection="1">
      <alignment horizontal="right" vertical="justify" wrapText="1"/>
    </xf>
    <xf numFmtId="165" fontId="3" fillId="2" borderId="3" xfId="12" applyNumberFormat="1" applyFont="1" applyFill="1" applyBorder="1" applyAlignment="1" applyProtection="1">
      <alignment horizontal="center" vertical="center"/>
    </xf>
    <xf numFmtId="171" fontId="3" fillId="2" borderId="3" xfId="1" applyNumberFormat="1" applyFont="1" applyFill="1" applyBorder="1" applyAlignment="1" applyProtection="1">
      <alignment horizontal="right" vertical="top"/>
    </xf>
    <xf numFmtId="0" fontId="3" fillId="2" borderId="3" xfId="0" applyFont="1" applyFill="1" applyBorder="1" applyAlignment="1" applyProtection="1">
      <alignment horizontal="left" vertical="center" wrapText="1"/>
    </xf>
    <xf numFmtId="171" fontId="3" fillId="2" borderId="4" xfId="1" applyNumberFormat="1" applyFont="1" applyFill="1" applyBorder="1" applyAlignment="1" applyProtection="1">
      <alignment horizontal="right" vertical="top"/>
    </xf>
    <xf numFmtId="0" fontId="3" fillId="2" borderId="4" xfId="0" applyFont="1" applyFill="1" applyBorder="1" applyAlignment="1" applyProtection="1">
      <alignment horizontal="left" vertical="center" wrapText="1"/>
    </xf>
    <xf numFmtId="165" fontId="3" fillId="2" borderId="4" xfId="1" applyFont="1" applyFill="1" applyBorder="1" applyAlignment="1" applyProtection="1">
      <alignment vertical="center"/>
    </xf>
    <xf numFmtId="2" fontId="3" fillId="2" borderId="4" xfId="1" applyNumberFormat="1" applyFont="1" applyFill="1" applyBorder="1" applyAlignment="1" applyProtection="1">
      <alignment horizontal="center" vertical="center"/>
    </xf>
    <xf numFmtId="171" fontId="3" fillId="2" borderId="2" xfId="1" applyNumberFormat="1" applyFont="1" applyFill="1" applyBorder="1" applyAlignment="1" applyProtection="1">
      <alignment horizontal="right" vertical="top"/>
    </xf>
    <xf numFmtId="0" fontId="3" fillId="2" borderId="2" xfId="0" applyFont="1" applyFill="1" applyBorder="1" applyAlignment="1" applyProtection="1">
      <alignment horizontal="left" vertical="center" wrapText="1"/>
    </xf>
    <xf numFmtId="2" fontId="3" fillId="2" borderId="2" xfId="1" applyNumberFormat="1" applyFont="1" applyFill="1" applyBorder="1" applyAlignment="1" applyProtection="1">
      <alignment horizontal="center" vertical="center"/>
    </xf>
    <xf numFmtId="37" fontId="2" fillId="2" borderId="3" xfId="0" applyNumberFormat="1" applyFont="1" applyFill="1" applyBorder="1" applyAlignment="1" applyProtection="1">
      <alignment horizontal="right" vertical="center"/>
    </xf>
    <xf numFmtId="0" fontId="2" fillId="2" borderId="3" xfId="39" applyFont="1" applyFill="1" applyBorder="1" applyAlignment="1" applyProtection="1">
      <alignment vertical="top" wrapText="1"/>
    </xf>
    <xf numFmtId="4" fontId="3" fillId="2" borderId="3" xfId="12" applyNumberFormat="1" applyFont="1" applyFill="1" applyBorder="1" applyAlignment="1" applyProtection="1">
      <alignment vertical="center"/>
    </xf>
    <xf numFmtId="4" fontId="3" fillId="2" borderId="3" xfId="12" applyNumberFormat="1" applyFont="1" applyFill="1" applyBorder="1" applyAlignment="1" applyProtection="1">
      <alignment horizontal="center" vertical="center"/>
    </xf>
    <xf numFmtId="173" fontId="3" fillId="2" borderId="3" xfId="0" applyNumberFormat="1" applyFont="1" applyFill="1" applyBorder="1" applyAlignment="1" applyProtection="1">
      <alignment horizontal="right" vertical="center"/>
    </xf>
    <xf numFmtId="0" fontId="3" fillId="2" borderId="3" xfId="0" applyFont="1" applyFill="1" applyBorder="1" applyAlignment="1" applyProtection="1">
      <alignment horizontal="left"/>
    </xf>
    <xf numFmtId="4" fontId="3" fillId="2" borderId="3" xfId="0" applyNumberFormat="1" applyFont="1" applyFill="1" applyBorder="1" applyAlignment="1" applyProtection="1">
      <alignment vertical="top" wrapText="1"/>
    </xf>
    <xf numFmtId="166" fontId="3" fillId="2" borderId="3" xfId="0" applyNumberFormat="1" applyFont="1" applyFill="1" applyBorder="1" applyAlignment="1" applyProtection="1">
      <alignment horizontal="center" vertical="top" wrapText="1"/>
    </xf>
    <xf numFmtId="4" fontId="3" fillId="2" borderId="3" xfId="12" applyNumberFormat="1" applyFont="1" applyFill="1" applyBorder="1" applyAlignment="1" applyProtection="1">
      <alignment horizontal="right" vertical="justify" wrapText="1"/>
    </xf>
    <xf numFmtId="0" fontId="3" fillId="2" borderId="3" xfId="0" applyFont="1" applyFill="1" applyBorder="1" applyAlignment="1" applyProtection="1">
      <alignment horizontal="left" vertical="justify"/>
    </xf>
    <xf numFmtId="4" fontId="3" fillId="2" borderId="3" xfId="0" applyNumberFormat="1" applyFont="1" applyFill="1" applyBorder="1" applyAlignment="1" applyProtection="1">
      <alignment vertical="center" wrapText="1"/>
    </xf>
    <xf numFmtId="166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left" wrapText="1"/>
    </xf>
    <xf numFmtId="39" fontId="3" fillId="2" borderId="3" xfId="0" applyNumberFormat="1" applyFont="1" applyFill="1" applyBorder="1" applyAlignment="1" applyProtection="1">
      <alignment horizontal="right" vertical="center"/>
    </xf>
    <xf numFmtId="0" fontId="3" fillId="2" borderId="3" xfId="0" applyFont="1" applyFill="1" applyBorder="1" applyProtection="1"/>
    <xf numFmtId="0" fontId="3" fillId="2" borderId="3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wrapText="1"/>
    </xf>
    <xf numFmtId="4" fontId="3" fillId="2" borderId="3" xfId="0" applyNumberFormat="1" applyFont="1" applyFill="1" applyBorder="1" applyProtection="1"/>
    <xf numFmtId="43" fontId="3" fillId="2" borderId="3" xfId="0" applyNumberFormat="1" applyFont="1" applyFill="1" applyBorder="1" applyAlignment="1" applyProtection="1">
      <alignment horizontal="center" vertical="top"/>
    </xf>
    <xf numFmtId="4" fontId="15" fillId="2" borderId="0" xfId="0" applyNumberFormat="1" applyFont="1" applyFill="1" applyProtection="1"/>
    <xf numFmtId="172" fontId="2" fillId="2" borderId="3" xfId="1" applyNumberFormat="1" applyFont="1" applyFill="1" applyBorder="1" applyAlignment="1" applyProtection="1">
      <alignment horizontal="center" vertical="top" wrapText="1"/>
    </xf>
    <xf numFmtId="2" fontId="3" fillId="2" borderId="3" xfId="1" applyNumberFormat="1" applyFont="1" applyFill="1" applyBorder="1" applyAlignment="1" applyProtection="1">
      <alignment horizontal="center" vertical="center" wrapText="1"/>
    </xf>
    <xf numFmtId="165" fontId="3" fillId="2" borderId="3" xfId="1" applyFont="1" applyFill="1" applyBorder="1" applyAlignment="1" applyProtection="1">
      <alignment horizontal="center" vertical="center"/>
    </xf>
    <xf numFmtId="171" fontId="3" fillId="3" borderId="3" xfId="1" applyNumberFormat="1" applyFont="1" applyFill="1" applyBorder="1" applyAlignment="1" applyProtection="1">
      <alignment horizontal="center" vertical="center" wrapText="1"/>
    </xf>
    <xf numFmtId="39" fontId="2" fillId="3" borderId="3" xfId="3" applyFont="1" applyFill="1" applyBorder="1" applyAlignment="1" applyProtection="1">
      <alignment horizontal="center" vertical="center"/>
    </xf>
    <xf numFmtId="165" fontId="3" fillId="3" borderId="3" xfId="1" applyFont="1" applyFill="1" applyBorder="1" applyAlignment="1" applyProtection="1">
      <alignment horizontal="right" vertical="center"/>
    </xf>
    <xf numFmtId="2" fontId="3" fillId="3" borderId="3" xfId="0" applyNumberFormat="1" applyFont="1" applyFill="1" applyBorder="1" applyAlignment="1" applyProtection="1">
      <alignment horizontal="center" vertical="center" wrapText="1"/>
    </xf>
    <xf numFmtId="165" fontId="3" fillId="3" borderId="3" xfId="1" applyFont="1" applyFill="1" applyBorder="1" applyAlignment="1" applyProtection="1">
      <alignment vertical="center"/>
    </xf>
    <xf numFmtId="171" fontId="2" fillId="2" borderId="3" xfId="1" applyNumberFormat="1" applyFont="1" applyFill="1" applyBorder="1" applyAlignment="1" applyProtection="1">
      <alignment horizontal="center" vertical="center"/>
    </xf>
    <xf numFmtId="165" fontId="11" fillId="2" borderId="3" xfId="1" applyFont="1" applyFill="1" applyBorder="1" applyAlignment="1" applyProtection="1">
      <alignment horizontal="center" vertical="center"/>
    </xf>
    <xf numFmtId="172" fontId="3" fillId="2" borderId="3" xfId="1" applyNumberFormat="1" applyFont="1" applyFill="1" applyBorder="1" applyAlignment="1" applyProtection="1">
      <alignment horizontal="right" vertical="center"/>
    </xf>
    <xf numFmtId="0" fontId="3" fillId="2" borderId="3" xfId="9" applyFont="1" applyFill="1" applyBorder="1" applyAlignment="1" applyProtection="1">
      <alignment vertical="center" wrapText="1"/>
    </xf>
    <xf numFmtId="165" fontId="3" fillId="2" borderId="3" xfId="1" applyFont="1" applyFill="1" applyBorder="1" applyAlignment="1" applyProtection="1">
      <alignment horizontal="right" vertical="center"/>
    </xf>
    <xf numFmtId="171" fontId="3" fillId="3" borderId="3" xfId="1" applyNumberFormat="1" applyFont="1" applyFill="1" applyBorder="1" applyAlignment="1" applyProtection="1">
      <alignment horizontal="center" vertical="center"/>
    </xf>
    <xf numFmtId="165" fontId="3" fillId="3" borderId="3" xfId="1" applyFont="1" applyFill="1" applyBorder="1" applyAlignment="1" applyProtection="1">
      <alignment horizontal="center" vertical="center"/>
    </xf>
    <xf numFmtId="39" fontId="2" fillId="2" borderId="3" xfId="3" applyFont="1" applyFill="1" applyBorder="1" applyAlignment="1" applyProtection="1">
      <alignment horizontal="center" vertical="center"/>
    </xf>
    <xf numFmtId="176" fontId="3" fillId="3" borderId="4" xfId="44" applyNumberFormat="1" applyFont="1" applyFill="1" applyBorder="1" applyAlignment="1" applyProtection="1">
      <alignment horizontal="right" vertical="top"/>
    </xf>
    <xf numFmtId="0" fontId="2" fillId="3" borderId="4" xfId="45" applyFont="1" applyFill="1" applyBorder="1" applyAlignment="1" applyProtection="1">
      <alignment horizontal="center"/>
    </xf>
    <xf numFmtId="4" fontId="3" fillId="3" borderId="4" xfId="0" applyNumberFormat="1" applyFont="1" applyFill="1" applyBorder="1" applyAlignment="1" applyProtection="1">
      <alignment horizontal="right" vertical="top" wrapText="1"/>
    </xf>
    <xf numFmtId="4" fontId="7" fillId="3" borderId="4" xfId="0" applyNumberFormat="1" applyFont="1" applyFill="1" applyBorder="1" applyAlignment="1" applyProtection="1">
      <alignment horizontal="center" vertical="center"/>
    </xf>
    <xf numFmtId="4" fontId="2" fillId="3" borderId="4" xfId="0" applyNumberFormat="1" applyFont="1" applyFill="1" applyBorder="1" applyAlignment="1" applyProtection="1">
      <alignment horizontal="right" vertical="top" wrapText="1"/>
    </xf>
    <xf numFmtId="176" fontId="3" fillId="2" borderId="3" xfId="44" applyNumberFormat="1" applyFont="1" applyFill="1" applyBorder="1" applyAlignment="1" applyProtection="1">
      <alignment horizontal="right" vertical="top"/>
    </xf>
    <xf numFmtId="0" fontId="2" fillId="2" borderId="3" xfId="45" applyFont="1" applyFill="1" applyBorder="1" applyAlignment="1" applyProtection="1">
      <alignment horizontal="center"/>
    </xf>
    <xf numFmtId="4" fontId="3" fillId="2" borderId="3" xfId="0" applyNumberFormat="1" applyFont="1" applyFill="1" applyBorder="1" applyAlignment="1" applyProtection="1">
      <alignment horizontal="right" vertical="top" wrapText="1"/>
    </xf>
    <xf numFmtId="4" fontId="7" fillId="2" borderId="3" xfId="0" applyNumberFormat="1" applyFont="1" applyFill="1" applyBorder="1" applyAlignment="1" applyProtection="1">
      <alignment horizontal="center" vertical="center"/>
    </xf>
    <xf numFmtId="4" fontId="2" fillId="2" borderId="3" xfId="0" applyNumberFormat="1" applyFont="1" applyFill="1" applyBorder="1" applyAlignment="1" applyProtection="1">
      <alignment horizontal="right" vertical="top" wrapText="1"/>
    </xf>
    <xf numFmtId="176" fontId="3" fillId="3" borderId="3" xfId="44" applyNumberFormat="1" applyFont="1" applyFill="1" applyBorder="1" applyAlignment="1" applyProtection="1">
      <alignment horizontal="right" vertical="top"/>
    </xf>
    <xf numFmtId="0" fontId="2" fillId="3" borderId="3" xfId="45" applyFont="1" applyFill="1" applyBorder="1" applyAlignment="1" applyProtection="1">
      <alignment horizontal="center"/>
    </xf>
    <xf numFmtId="4" fontId="3" fillId="3" borderId="3" xfId="0" applyNumberFormat="1" applyFont="1" applyFill="1" applyBorder="1" applyAlignment="1" applyProtection="1">
      <alignment horizontal="right" vertical="top" wrapText="1"/>
    </xf>
    <xf numFmtId="4" fontId="7" fillId="3" borderId="3" xfId="0" applyNumberFormat="1" applyFont="1" applyFill="1" applyBorder="1" applyAlignment="1" applyProtection="1">
      <alignment horizontal="center" vertical="center"/>
    </xf>
    <xf numFmtId="4" fontId="2" fillId="3" borderId="3" xfId="0" applyNumberFormat="1" applyFont="1" applyFill="1" applyBorder="1" applyAlignment="1" applyProtection="1">
      <alignment horizontal="right" vertical="top" wrapText="1"/>
    </xf>
    <xf numFmtId="0" fontId="14" fillId="2" borderId="3" xfId="0" applyFont="1" applyFill="1" applyBorder="1" applyAlignment="1" applyProtection="1">
      <alignment horizontal="center" vertical="top" wrapText="1"/>
    </xf>
    <xf numFmtId="4" fontId="13" fillId="2" borderId="3" xfId="21" applyNumberFormat="1" applyFont="1" applyFill="1" applyBorder="1" applyAlignment="1" applyProtection="1">
      <alignment horizontal="center" vertical="center" wrapText="1"/>
    </xf>
    <xf numFmtId="4" fontId="13" fillId="2" borderId="3" xfId="21" applyNumberFormat="1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right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Protection="1"/>
    <xf numFmtId="0" fontId="13" fillId="2" borderId="3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right"/>
    </xf>
    <xf numFmtId="10" fontId="13" fillId="2" borderId="3" xfId="20" applyNumberFormat="1" applyFont="1" applyFill="1" applyBorder="1" applyAlignment="1" applyProtection="1">
      <alignment horizontal="right" vertical="center" wrapText="1"/>
    </xf>
    <xf numFmtId="10" fontId="13" fillId="2" borderId="3" xfId="20" applyNumberFormat="1" applyFont="1" applyFill="1" applyBorder="1" applyAlignment="1" applyProtection="1">
      <alignment horizontal="right" wrapText="1"/>
    </xf>
    <xf numFmtId="0" fontId="13" fillId="2" borderId="3" xfId="0" applyFont="1" applyFill="1" applyBorder="1" applyAlignment="1" applyProtection="1">
      <alignment horizontal="right" wrapText="1"/>
    </xf>
    <xf numFmtId="10" fontId="13" fillId="2" borderId="3" xfId="20" applyNumberFormat="1" applyFont="1" applyFill="1" applyBorder="1" applyAlignment="1" applyProtection="1">
      <alignment vertical="center" wrapText="1"/>
    </xf>
    <xf numFmtId="4" fontId="13" fillId="2" borderId="3" xfId="0" applyNumberFormat="1" applyFont="1" applyFill="1" applyBorder="1" applyAlignment="1" applyProtection="1">
      <alignment horizontal="center" vertical="center" wrapText="1"/>
    </xf>
    <xf numFmtId="169" fontId="13" fillId="2" borderId="3" xfId="18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Protection="1"/>
    <xf numFmtId="0" fontId="13" fillId="0" borderId="4" xfId="0" applyFont="1" applyFill="1" applyBorder="1" applyAlignment="1" applyProtection="1">
      <alignment horizontal="right" wrapText="1"/>
    </xf>
    <xf numFmtId="10" fontId="13" fillId="0" borderId="4" xfId="20" applyNumberFormat="1" applyFont="1" applyFill="1" applyBorder="1" applyAlignment="1" applyProtection="1">
      <alignment vertical="center" wrapText="1"/>
    </xf>
    <xf numFmtId="4" fontId="13" fillId="0" borderId="4" xfId="0" applyNumberFormat="1" applyFont="1" applyFill="1" applyBorder="1" applyAlignment="1" applyProtection="1">
      <alignment horizontal="center" vertical="center" wrapText="1"/>
    </xf>
    <xf numFmtId="169" fontId="13" fillId="0" borderId="4" xfId="18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right" vertical="top" wrapText="1"/>
    </xf>
    <xf numFmtId="4" fontId="13" fillId="3" borderId="1" xfId="21" applyNumberFormat="1" applyFont="1" applyFill="1" applyBorder="1" applyAlignment="1" applyProtection="1">
      <alignment horizontal="center" vertical="center" wrapText="1"/>
    </xf>
    <xf numFmtId="4" fontId="13" fillId="3" borderId="1" xfId="21" applyNumberFormat="1" applyFont="1" applyFill="1" applyBorder="1" applyAlignment="1" applyProtection="1">
      <alignment horizontal="center" vertical="center"/>
    </xf>
    <xf numFmtId="0" fontId="13" fillId="0" borderId="3" xfId="0" applyFont="1" applyFill="1" applyBorder="1" applyProtection="1"/>
    <xf numFmtId="0" fontId="13" fillId="0" borderId="3" xfId="0" applyFont="1" applyFill="1" applyBorder="1" applyAlignment="1" applyProtection="1">
      <alignment horizontal="right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/>
    </xf>
    <xf numFmtId="0" fontId="14" fillId="3" borderId="4" xfId="0" applyFont="1" applyFill="1" applyBorder="1" applyAlignment="1" applyProtection="1">
      <alignment horizontal="right" vertical="top" wrapText="1"/>
    </xf>
    <xf numFmtId="4" fontId="13" fillId="3" borderId="4" xfId="21" applyNumberFormat="1" applyFont="1" applyFill="1" applyBorder="1" applyAlignment="1" applyProtection="1">
      <alignment horizontal="center" vertical="center" wrapText="1"/>
    </xf>
    <xf numFmtId="4" fontId="13" fillId="3" borderId="4" xfId="21" applyNumberFormat="1" applyFont="1" applyFill="1" applyBorder="1" applyAlignment="1" applyProtection="1">
      <alignment horizontal="center" vertical="center"/>
    </xf>
    <xf numFmtId="165" fontId="2" fillId="3" borderId="1" xfId="1" applyFont="1" applyFill="1" applyBorder="1" applyAlignment="1" applyProtection="1">
      <alignment horizontal="center" vertical="center"/>
      <protection locked="0"/>
    </xf>
    <xf numFmtId="165" fontId="2" fillId="2" borderId="3" xfId="1" applyFont="1" applyFill="1" applyBorder="1" applyAlignment="1" applyProtection="1">
      <alignment horizontal="right" vertical="center"/>
      <protection locked="0"/>
    </xf>
    <xf numFmtId="4" fontId="2" fillId="2" borderId="3" xfId="41" applyNumberFormat="1" applyFont="1" applyFill="1" applyBorder="1" applyAlignment="1" applyProtection="1">
      <alignment horizontal="right" wrapText="1"/>
      <protection locked="0"/>
    </xf>
    <xf numFmtId="4" fontId="14" fillId="2" borderId="3" xfId="21" applyNumberFormat="1" applyFont="1" applyFill="1" applyBorder="1" applyAlignment="1" applyProtection="1">
      <alignment horizontal="right" vertical="center" wrapText="1"/>
      <protection locked="0"/>
    </xf>
    <xf numFmtId="0" fontId="13" fillId="2" borderId="3" xfId="0" applyFont="1" applyFill="1" applyBorder="1" applyProtection="1">
      <protection locked="0"/>
    </xf>
    <xf numFmtId="169" fontId="13" fillId="2" borderId="3" xfId="15" applyFont="1" applyFill="1" applyBorder="1" applyProtection="1">
      <protection locked="0"/>
    </xf>
    <xf numFmtId="43" fontId="13" fillId="2" borderId="3" xfId="12" applyFont="1" applyFill="1" applyBorder="1" applyAlignment="1" applyProtection="1">
      <alignment horizontal="right" wrapText="1"/>
      <protection locked="0"/>
    </xf>
    <xf numFmtId="0" fontId="13" fillId="0" borderId="3" xfId="0" applyFont="1" applyFill="1" applyBorder="1" applyProtection="1">
      <protection locked="0"/>
    </xf>
    <xf numFmtId="169" fontId="13" fillId="3" borderId="3" xfId="15" applyFont="1" applyFill="1" applyBorder="1" applyProtection="1">
      <protection locked="0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</xf>
  </cellXfs>
  <cellStyles count="49">
    <cellStyle name="Comma_ANALISIS EL PUERTO" xfId="32"/>
    <cellStyle name="Millares" xfId="1" builtinId="3"/>
    <cellStyle name="Millares 10" xfId="12"/>
    <cellStyle name="Millares 10 2 3" xfId="42"/>
    <cellStyle name="Millares 10 4" xfId="30"/>
    <cellStyle name="Millares 11" xfId="18"/>
    <cellStyle name="Millares 13" xfId="31"/>
    <cellStyle name="Millares 14" xfId="4"/>
    <cellStyle name="Millares 15" xfId="23"/>
    <cellStyle name="Millares 16" xfId="37"/>
    <cellStyle name="Millares 19" xfId="47"/>
    <cellStyle name="Millares 2" xfId="14"/>
    <cellStyle name="Millares 2 11" xfId="24"/>
    <cellStyle name="Millares 2 2" xfId="8"/>
    <cellStyle name="Millares 2 2 2" xfId="5"/>
    <cellStyle name="Millares 2 2 2 4" xfId="26"/>
    <cellStyle name="Millares 3" xfId="33"/>
    <cellStyle name="Millares 3 3" xfId="16"/>
    <cellStyle name="Millares 3 3 2 3" xfId="46"/>
    <cellStyle name="Millares 4" xfId="15"/>
    <cellStyle name="Millares 5" xfId="17"/>
    <cellStyle name="Millares 5 2" xfId="29"/>
    <cellStyle name="Millares 5 3" xfId="21"/>
    <cellStyle name="Millares 5 3 2" xfId="19"/>
    <cellStyle name="Millares 7" xfId="36"/>
    <cellStyle name="Millares 7 2" xfId="27"/>
    <cellStyle name="Millares 9" xfId="13"/>
    <cellStyle name="Millares_NUEVO FORMATO DE PRESUPUESTOS" xfId="41"/>
    <cellStyle name="Normal" xfId="0" builtinId="0"/>
    <cellStyle name="Normal 10" xfId="6"/>
    <cellStyle name="Normal 10 2" xfId="22"/>
    <cellStyle name="Normal 13 2" xfId="10"/>
    <cellStyle name="Normal 14" xfId="43"/>
    <cellStyle name="Normal 2" xfId="38"/>
    <cellStyle name="Normal 2 2" xfId="2"/>
    <cellStyle name="Normal 2 2 2" xfId="28"/>
    <cellStyle name="Normal 2 3" xfId="11"/>
    <cellStyle name="Normal 2_ANALISIS REC 3" xfId="35"/>
    <cellStyle name="Normal 28" xfId="34"/>
    <cellStyle name="Normal 3" xfId="3"/>
    <cellStyle name="Normal 44" xfId="25"/>
    <cellStyle name="Normal 5" xfId="7"/>
    <cellStyle name="Normal 5 16" xfId="39"/>
    <cellStyle name="Normal 7" xfId="48"/>
    <cellStyle name="Normal_55-09 Equipamiento Pozos Ac. Rural El Llano" xfId="44"/>
    <cellStyle name="Normal_CARCAMO SAN PEDRO" xfId="40"/>
    <cellStyle name="Normal_PRES 059-09 REHABIL. PLANTA DE TRATAMIENTO DE 80 LPS RAPIDA, AC. HATO DEL YAQUE" xfId="45"/>
    <cellStyle name="Normal_Presupuesto Terminaciones Edificio Mantenimiento Nave I " xfId="9"/>
    <cellStyle name="Porcentaje 2" xfId="2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3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5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7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9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1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3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5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7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9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1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3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5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7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9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31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33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35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37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39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41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43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45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47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49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51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53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55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57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59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61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63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65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67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69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71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73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75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77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79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81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83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85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87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89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91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93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95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97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99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01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03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05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07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09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11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13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15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17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18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19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21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23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25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27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28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29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30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32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34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35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36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38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39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40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42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44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46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48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49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50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52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54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56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58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59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60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62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64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66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68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70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72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74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76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78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80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82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84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86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88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90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92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94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95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96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97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98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00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02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04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06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08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10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12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14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16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18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20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22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24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25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26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28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30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32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33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34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36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38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40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41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42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44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46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47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48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49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50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52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54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56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58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60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61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62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64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66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68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70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72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74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75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76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77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78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80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81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82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84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85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86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88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90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91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92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93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96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97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98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00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02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03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04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05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06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07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08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10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11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12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14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15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16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17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18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20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21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22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23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24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25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26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27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28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30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32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33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34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36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37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38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39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40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41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42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44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45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46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47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48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50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51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52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53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54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55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56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57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58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60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62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64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66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67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68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69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70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71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72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74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76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77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78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80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81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82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84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85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86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87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89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90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91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92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93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95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97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98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99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01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02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03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05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07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08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09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10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11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12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13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14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15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16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17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18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19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20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21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22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23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25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27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28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29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31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33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35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37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39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41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43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45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47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49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51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53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55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57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59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61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63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65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67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69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71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73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75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77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79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81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83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85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87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89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91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93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95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96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97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98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99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00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01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02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03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05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07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09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10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11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13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15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16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17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18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19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20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21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22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23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25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26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27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28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29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31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33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34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35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36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37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38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39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40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41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43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44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45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46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47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48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49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50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51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52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53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54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55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56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57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58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59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61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63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65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67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69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71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73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75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77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79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81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83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85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87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89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91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93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95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97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99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01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03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05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07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09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11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13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15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17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19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21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23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25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27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29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31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32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33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34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35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36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37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38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39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40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41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42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43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44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46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47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48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49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50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51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52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53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54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56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57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58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60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62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63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64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65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66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67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68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69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70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72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74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76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77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78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79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80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82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84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86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88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90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92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93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94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95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96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97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98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99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00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01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02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03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04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05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06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07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08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09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10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11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12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13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14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15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16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17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18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19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20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21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22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23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24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25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26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27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28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29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30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31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32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33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34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35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36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37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38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39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40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41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42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43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44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45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46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47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48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49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50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51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52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53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54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55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56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57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58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59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60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61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62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63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64" name="Text Box 32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65" name="Text Box 3"/>
        <xdr:cNvSpPr txBox="1">
          <a:spLocks noChangeArrowheads="1"/>
        </xdr:cNvSpPr>
      </xdr:nvSpPr>
      <xdr:spPr bwMode="auto">
        <a:xfrm>
          <a:off x="3219450" y="18097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66" name="Text Box 63"/>
        <xdr:cNvSpPr txBox="1">
          <a:spLocks noChangeArrowheads="1"/>
        </xdr:cNvSpPr>
      </xdr:nvSpPr>
      <xdr:spPr bwMode="auto">
        <a:xfrm>
          <a:off x="3219450" y="18097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3285153</xdr:colOff>
      <xdr:row>102</xdr:row>
      <xdr:rowOff>146434</xdr:rowOff>
    </xdr:to>
    <xdr:sp macro="" textlink="">
      <xdr:nvSpPr>
        <xdr:cNvPr id="767" name="Text Box 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085975" y="26898600"/>
          <a:ext cx="1980228" cy="308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3285153</xdr:colOff>
      <xdr:row>102</xdr:row>
      <xdr:rowOff>136909</xdr:rowOff>
    </xdr:to>
    <xdr:sp macro="" textlink="">
      <xdr:nvSpPr>
        <xdr:cNvPr id="768" name="Text Box 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085975" y="268986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3285153</xdr:colOff>
      <xdr:row>102</xdr:row>
      <xdr:rowOff>136909</xdr:rowOff>
    </xdr:to>
    <xdr:sp macro="" textlink="">
      <xdr:nvSpPr>
        <xdr:cNvPr id="769" name="Text Box 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085975" y="268986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3285153</xdr:colOff>
      <xdr:row>102</xdr:row>
      <xdr:rowOff>146434</xdr:rowOff>
    </xdr:to>
    <xdr:sp macro="" textlink="">
      <xdr:nvSpPr>
        <xdr:cNvPr id="770" name="Text Box 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085975" y="26898600"/>
          <a:ext cx="1980228" cy="308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3285153</xdr:colOff>
      <xdr:row>102</xdr:row>
      <xdr:rowOff>146434</xdr:rowOff>
    </xdr:to>
    <xdr:sp macro="" textlink="">
      <xdr:nvSpPr>
        <xdr:cNvPr id="771" name="Text Box 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085975" y="26898600"/>
          <a:ext cx="1980228" cy="308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3285153</xdr:colOff>
      <xdr:row>102</xdr:row>
      <xdr:rowOff>136909</xdr:rowOff>
    </xdr:to>
    <xdr:sp macro="" textlink="">
      <xdr:nvSpPr>
        <xdr:cNvPr id="772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085975" y="268986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3285153</xdr:colOff>
      <xdr:row>102</xdr:row>
      <xdr:rowOff>136909</xdr:rowOff>
    </xdr:to>
    <xdr:sp macro="" textlink="">
      <xdr:nvSpPr>
        <xdr:cNvPr id="773" name="Text Box 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085975" y="268986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3285153</xdr:colOff>
      <xdr:row>103</xdr:row>
      <xdr:rowOff>197</xdr:rowOff>
    </xdr:to>
    <xdr:sp macro="" textlink="">
      <xdr:nvSpPr>
        <xdr:cNvPr id="774" name="Text Box 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085975" y="26050875"/>
          <a:ext cx="1980228" cy="324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3285153</xdr:colOff>
      <xdr:row>102</xdr:row>
      <xdr:rowOff>152597</xdr:rowOff>
    </xdr:to>
    <xdr:sp macro="" textlink="">
      <xdr:nvSpPr>
        <xdr:cNvPr id="775" name="Text Box 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085975" y="260508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3285153</xdr:colOff>
      <xdr:row>102</xdr:row>
      <xdr:rowOff>152597</xdr:rowOff>
    </xdr:to>
    <xdr:sp macro="" textlink="">
      <xdr:nvSpPr>
        <xdr:cNvPr id="776" name="Text Box 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085975" y="260508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3285153</xdr:colOff>
      <xdr:row>103</xdr:row>
      <xdr:rowOff>197</xdr:rowOff>
    </xdr:to>
    <xdr:sp macro="" textlink="">
      <xdr:nvSpPr>
        <xdr:cNvPr id="777" name="Text Box 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085975" y="26050875"/>
          <a:ext cx="1980228" cy="324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3285153</xdr:colOff>
      <xdr:row>103</xdr:row>
      <xdr:rowOff>197</xdr:rowOff>
    </xdr:to>
    <xdr:sp macro="" textlink="">
      <xdr:nvSpPr>
        <xdr:cNvPr id="778" name="Text Box 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085975" y="26050875"/>
          <a:ext cx="1980228" cy="324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3285153</xdr:colOff>
      <xdr:row>102</xdr:row>
      <xdr:rowOff>152597</xdr:rowOff>
    </xdr:to>
    <xdr:sp macro="" textlink="">
      <xdr:nvSpPr>
        <xdr:cNvPr id="779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085975" y="260508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3285153</xdr:colOff>
      <xdr:row>102</xdr:row>
      <xdr:rowOff>152597</xdr:rowOff>
    </xdr:to>
    <xdr:sp macro="" textlink="">
      <xdr:nvSpPr>
        <xdr:cNvPr id="780" name="Text Box 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085975" y="260508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2685636</xdr:colOff>
      <xdr:row>76</xdr:row>
      <xdr:rowOff>0</xdr:rowOff>
    </xdr:from>
    <xdr:ext cx="95250" cy="294447"/>
    <xdr:sp macro="" textlink="">
      <xdr:nvSpPr>
        <xdr:cNvPr id="785" name="Text Box 15"/>
        <xdr:cNvSpPr txBox="1">
          <a:spLocks noChangeArrowheads="1"/>
        </xdr:cNvSpPr>
      </xdr:nvSpPr>
      <xdr:spPr bwMode="auto">
        <a:xfrm>
          <a:off x="3466686" y="1769745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294447"/>
    <xdr:sp macro="" textlink="">
      <xdr:nvSpPr>
        <xdr:cNvPr id="786" name="Text Box 15"/>
        <xdr:cNvSpPr txBox="1">
          <a:spLocks noChangeArrowheads="1"/>
        </xdr:cNvSpPr>
      </xdr:nvSpPr>
      <xdr:spPr bwMode="auto">
        <a:xfrm>
          <a:off x="2066925" y="1769745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76</xdr:row>
      <xdr:rowOff>0</xdr:rowOff>
    </xdr:from>
    <xdr:ext cx="95250" cy="294447"/>
    <xdr:sp macro="" textlink="">
      <xdr:nvSpPr>
        <xdr:cNvPr id="787" name="Text Box 15"/>
        <xdr:cNvSpPr txBox="1">
          <a:spLocks noChangeArrowheads="1"/>
        </xdr:cNvSpPr>
      </xdr:nvSpPr>
      <xdr:spPr bwMode="auto">
        <a:xfrm>
          <a:off x="3466686" y="1769745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294447"/>
    <xdr:sp macro="" textlink="">
      <xdr:nvSpPr>
        <xdr:cNvPr id="788" name="Text Box 15"/>
        <xdr:cNvSpPr txBox="1">
          <a:spLocks noChangeArrowheads="1"/>
        </xdr:cNvSpPr>
      </xdr:nvSpPr>
      <xdr:spPr bwMode="auto">
        <a:xfrm>
          <a:off x="2066925" y="1769745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294447"/>
    <xdr:sp macro="" textlink="">
      <xdr:nvSpPr>
        <xdr:cNvPr id="789" name="Text Box 15"/>
        <xdr:cNvSpPr txBox="1">
          <a:spLocks noChangeArrowheads="1"/>
        </xdr:cNvSpPr>
      </xdr:nvSpPr>
      <xdr:spPr bwMode="auto">
        <a:xfrm>
          <a:off x="2066925" y="1769745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294446"/>
    <xdr:sp macro="" textlink="">
      <xdr:nvSpPr>
        <xdr:cNvPr id="790" name="Text Box 15"/>
        <xdr:cNvSpPr txBox="1">
          <a:spLocks noChangeArrowheads="1"/>
        </xdr:cNvSpPr>
      </xdr:nvSpPr>
      <xdr:spPr bwMode="auto">
        <a:xfrm>
          <a:off x="2066925" y="1769745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294446"/>
    <xdr:sp macro="" textlink="">
      <xdr:nvSpPr>
        <xdr:cNvPr id="791" name="Text Box 15"/>
        <xdr:cNvSpPr txBox="1">
          <a:spLocks noChangeArrowheads="1"/>
        </xdr:cNvSpPr>
      </xdr:nvSpPr>
      <xdr:spPr bwMode="auto">
        <a:xfrm>
          <a:off x="2066925" y="1769745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294447"/>
    <xdr:sp macro="" textlink="">
      <xdr:nvSpPr>
        <xdr:cNvPr id="792" name="Text Box 15"/>
        <xdr:cNvSpPr txBox="1">
          <a:spLocks noChangeArrowheads="1"/>
        </xdr:cNvSpPr>
      </xdr:nvSpPr>
      <xdr:spPr bwMode="auto">
        <a:xfrm>
          <a:off x="2066925" y="1769745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294447"/>
    <xdr:sp macro="" textlink="">
      <xdr:nvSpPr>
        <xdr:cNvPr id="793" name="Text Box 15"/>
        <xdr:cNvSpPr txBox="1">
          <a:spLocks noChangeArrowheads="1"/>
        </xdr:cNvSpPr>
      </xdr:nvSpPr>
      <xdr:spPr bwMode="auto">
        <a:xfrm>
          <a:off x="2066925" y="1769745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294446"/>
    <xdr:sp macro="" textlink="">
      <xdr:nvSpPr>
        <xdr:cNvPr id="794" name="Text Box 15"/>
        <xdr:cNvSpPr txBox="1">
          <a:spLocks noChangeArrowheads="1"/>
        </xdr:cNvSpPr>
      </xdr:nvSpPr>
      <xdr:spPr bwMode="auto">
        <a:xfrm>
          <a:off x="2066925" y="1769745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294446"/>
    <xdr:sp macro="" textlink="">
      <xdr:nvSpPr>
        <xdr:cNvPr id="795" name="Text Box 15"/>
        <xdr:cNvSpPr txBox="1">
          <a:spLocks noChangeArrowheads="1"/>
        </xdr:cNvSpPr>
      </xdr:nvSpPr>
      <xdr:spPr bwMode="auto">
        <a:xfrm>
          <a:off x="2066925" y="1769745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294447"/>
    <xdr:sp macro="" textlink="">
      <xdr:nvSpPr>
        <xdr:cNvPr id="796" name="Text Box 15"/>
        <xdr:cNvSpPr txBox="1">
          <a:spLocks noChangeArrowheads="1"/>
        </xdr:cNvSpPr>
      </xdr:nvSpPr>
      <xdr:spPr bwMode="auto">
        <a:xfrm>
          <a:off x="2066925" y="1769745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294447"/>
    <xdr:sp macro="" textlink="">
      <xdr:nvSpPr>
        <xdr:cNvPr id="797" name="Text Box 15"/>
        <xdr:cNvSpPr txBox="1">
          <a:spLocks noChangeArrowheads="1"/>
        </xdr:cNvSpPr>
      </xdr:nvSpPr>
      <xdr:spPr bwMode="auto">
        <a:xfrm>
          <a:off x="2066925" y="1769745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294446"/>
    <xdr:sp macro="" textlink="">
      <xdr:nvSpPr>
        <xdr:cNvPr id="798" name="Text Box 15"/>
        <xdr:cNvSpPr txBox="1">
          <a:spLocks noChangeArrowheads="1"/>
        </xdr:cNvSpPr>
      </xdr:nvSpPr>
      <xdr:spPr bwMode="auto">
        <a:xfrm>
          <a:off x="2066925" y="1769745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294446"/>
    <xdr:sp macro="" textlink="">
      <xdr:nvSpPr>
        <xdr:cNvPr id="799" name="Text Box 15"/>
        <xdr:cNvSpPr txBox="1">
          <a:spLocks noChangeArrowheads="1"/>
        </xdr:cNvSpPr>
      </xdr:nvSpPr>
      <xdr:spPr bwMode="auto">
        <a:xfrm>
          <a:off x="2066925" y="1769745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294447"/>
    <xdr:sp macro="" textlink="">
      <xdr:nvSpPr>
        <xdr:cNvPr id="800" name="Text Box 15"/>
        <xdr:cNvSpPr txBox="1">
          <a:spLocks noChangeArrowheads="1"/>
        </xdr:cNvSpPr>
      </xdr:nvSpPr>
      <xdr:spPr bwMode="auto">
        <a:xfrm>
          <a:off x="2066925" y="1769745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294447"/>
    <xdr:sp macro="" textlink="">
      <xdr:nvSpPr>
        <xdr:cNvPr id="801" name="Text Box 15"/>
        <xdr:cNvSpPr txBox="1">
          <a:spLocks noChangeArrowheads="1"/>
        </xdr:cNvSpPr>
      </xdr:nvSpPr>
      <xdr:spPr bwMode="auto">
        <a:xfrm>
          <a:off x="2066925" y="1769745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294446"/>
    <xdr:sp macro="" textlink="">
      <xdr:nvSpPr>
        <xdr:cNvPr id="802" name="Text Box 15"/>
        <xdr:cNvSpPr txBox="1">
          <a:spLocks noChangeArrowheads="1"/>
        </xdr:cNvSpPr>
      </xdr:nvSpPr>
      <xdr:spPr bwMode="auto">
        <a:xfrm>
          <a:off x="2066925" y="1769745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294446"/>
    <xdr:sp macro="" textlink="">
      <xdr:nvSpPr>
        <xdr:cNvPr id="803" name="Text Box 15"/>
        <xdr:cNvSpPr txBox="1">
          <a:spLocks noChangeArrowheads="1"/>
        </xdr:cNvSpPr>
      </xdr:nvSpPr>
      <xdr:spPr bwMode="auto">
        <a:xfrm>
          <a:off x="2066925" y="1769745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294447"/>
    <xdr:sp macro="" textlink="">
      <xdr:nvSpPr>
        <xdr:cNvPr id="804" name="Text Box 15"/>
        <xdr:cNvSpPr txBox="1">
          <a:spLocks noChangeArrowheads="1"/>
        </xdr:cNvSpPr>
      </xdr:nvSpPr>
      <xdr:spPr bwMode="auto">
        <a:xfrm>
          <a:off x="2066925" y="1769745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294447"/>
    <xdr:sp macro="" textlink="">
      <xdr:nvSpPr>
        <xdr:cNvPr id="805" name="Text Box 15"/>
        <xdr:cNvSpPr txBox="1">
          <a:spLocks noChangeArrowheads="1"/>
        </xdr:cNvSpPr>
      </xdr:nvSpPr>
      <xdr:spPr bwMode="auto">
        <a:xfrm>
          <a:off x="2066925" y="1769745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294446"/>
    <xdr:sp macro="" textlink="">
      <xdr:nvSpPr>
        <xdr:cNvPr id="806" name="Text Box 15"/>
        <xdr:cNvSpPr txBox="1">
          <a:spLocks noChangeArrowheads="1"/>
        </xdr:cNvSpPr>
      </xdr:nvSpPr>
      <xdr:spPr bwMode="auto">
        <a:xfrm>
          <a:off x="2066925" y="1769745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294446"/>
    <xdr:sp macro="" textlink="">
      <xdr:nvSpPr>
        <xdr:cNvPr id="807" name="Text Box 15"/>
        <xdr:cNvSpPr txBox="1">
          <a:spLocks noChangeArrowheads="1"/>
        </xdr:cNvSpPr>
      </xdr:nvSpPr>
      <xdr:spPr bwMode="auto">
        <a:xfrm>
          <a:off x="2066925" y="1769745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294447"/>
    <xdr:sp macro="" textlink="">
      <xdr:nvSpPr>
        <xdr:cNvPr id="808" name="Text Box 15"/>
        <xdr:cNvSpPr txBox="1">
          <a:spLocks noChangeArrowheads="1"/>
        </xdr:cNvSpPr>
      </xdr:nvSpPr>
      <xdr:spPr bwMode="auto">
        <a:xfrm>
          <a:off x="2066925" y="1769745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294447"/>
    <xdr:sp macro="" textlink="">
      <xdr:nvSpPr>
        <xdr:cNvPr id="809" name="Text Box 15"/>
        <xdr:cNvSpPr txBox="1">
          <a:spLocks noChangeArrowheads="1"/>
        </xdr:cNvSpPr>
      </xdr:nvSpPr>
      <xdr:spPr bwMode="auto">
        <a:xfrm>
          <a:off x="2066925" y="1769745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294446"/>
    <xdr:sp macro="" textlink="">
      <xdr:nvSpPr>
        <xdr:cNvPr id="810" name="Text Box 15"/>
        <xdr:cNvSpPr txBox="1">
          <a:spLocks noChangeArrowheads="1"/>
        </xdr:cNvSpPr>
      </xdr:nvSpPr>
      <xdr:spPr bwMode="auto">
        <a:xfrm>
          <a:off x="2066925" y="1769745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294446"/>
    <xdr:sp macro="" textlink="">
      <xdr:nvSpPr>
        <xdr:cNvPr id="811" name="Text Box 15"/>
        <xdr:cNvSpPr txBox="1">
          <a:spLocks noChangeArrowheads="1"/>
        </xdr:cNvSpPr>
      </xdr:nvSpPr>
      <xdr:spPr bwMode="auto">
        <a:xfrm>
          <a:off x="2066925" y="1769745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294447"/>
    <xdr:sp macro="" textlink="">
      <xdr:nvSpPr>
        <xdr:cNvPr id="812" name="Text Box 15"/>
        <xdr:cNvSpPr txBox="1">
          <a:spLocks noChangeArrowheads="1"/>
        </xdr:cNvSpPr>
      </xdr:nvSpPr>
      <xdr:spPr bwMode="auto">
        <a:xfrm>
          <a:off x="2066925" y="1769745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294447"/>
    <xdr:sp macro="" textlink="">
      <xdr:nvSpPr>
        <xdr:cNvPr id="813" name="Text Box 15"/>
        <xdr:cNvSpPr txBox="1">
          <a:spLocks noChangeArrowheads="1"/>
        </xdr:cNvSpPr>
      </xdr:nvSpPr>
      <xdr:spPr bwMode="auto">
        <a:xfrm>
          <a:off x="2066925" y="1769745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294446"/>
    <xdr:sp macro="" textlink="">
      <xdr:nvSpPr>
        <xdr:cNvPr id="814" name="Text Box 15"/>
        <xdr:cNvSpPr txBox="1">
          <a:spLocks noChangeArrowheads="1"/>
        </xdr:cNvSpPr>
      </xdr:nvSpPr>
      <xdr:spPr bwMode="auto">
        <a:xfrm>
          <a:off x="2066925" y="1769745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294446"/>
    <xdr:sp macro="" textlink="">
      <xdr:nvSpPr>
        <xdr:cNvPr id="815" name="Text Box 15"/>
        <xdr:cNvSpPr txBox="1">
          <a:spLocks noChangeArrowheads="1"/>
        </xdr:cNvSpPr>
      </xdr:nvSpPr>
      <xdr:spPr bwMode="auto">
        <a:xfrm>
          <a:off x="2066925" y="1769745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294447"/>
    <xdr:sp macro="" textlink="">
      <xdr:nvSpPr>
        <xdr:cNvPr id="816" name="Text Box 15"/>
        <xdr:cNvSpPr txBox="1">
          <a:spLocks noChangeArrowheads="1"/>
        </xdr:cNvSpPr>
      </xdr:nvSpPr>
      <xdr:spPr bwMode="auto">
        <a:xfrm>
          <a:off x="2066925" y="1769745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294447"/>
    <xdr:sp macro="" textlink="">
      <xdr:nvSpPr>
        <xdr:cNvPr id="817" name="Text Box 15"/>
        <xdr:cNvSpPr txBox="1">
          <a:spLocks noChangeArrowheads="1"/>
        </xdr:cNvSpPr>
      </xdr:nvSpPr>
      <xdr:spPr bwMode="auto">
        <a:xfrm>
          <a:off x="2066925" y="1769745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294446"/>
    <xdr:sp macro="" textlink="">
      <xdr:nvSpPr>
        <xdr:cNvPr id="818" name="Text Box 15"/>
        <xdr:cNvSpPr txBox="1">
          <a:spLocks noChangeArrowheads="1"/>
        </xdr:cNvSpPr>
      </xdr:nvSpPr>
      <xdr:spPr bwMode="auto">
        <a:xfrm>
          <a:off x="2066925" y="1769745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294446"/>
    <xdr:sp macro="" textlink="">
      <xdr:nvSpPr>
        <xdr:cNvPr id="819" name="Text Box 15"/>
        <xdr:cNvSpPr txBox="1">
          <a:spLocks noChangeArrowheads="1"/>
        </xdr:cNvSpPr>
      </xdr:nvSpPr>
      <xdr:spPr bwMode="auto">
        <a:xfrm>
          <a:off x="2066925" y="1769745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294447"/>
    <xdr:sp macro="" textlink="">
      <xdr:nvSpPr>
        <xdr:cNvPr id="820" name="Text Box 15"/>
        <xdr:cNvSpPr txBox="1">
          <a:spLocks noChangeArrowheads="1"/>
        </xdr:cNvSpPr>
      </xdr:nvSpPr>
      <xdr:spPr bwMode="auto">
        <a:xfrm>
          <a:off x="2066925" y="1769745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294447"/>
    <xdr:sp macro="" textlink="">
      <xdr:nvSpPr>
        <xdr:cNvPr id="821" name="Text Box 15"/>
        <xdr:cNvSpPr txBox="1">
          <a:spLocks noChangeArrowheads="1"/>
        </xdr:cNvSpPr>
      </xdr:nvSpPr>
      <xdr:spPr bwMode="auto">
        <a:xfrm>
          <a:off x="2066925" y="1769745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294446"/>
    <xdr:sp macro="" textlink="">
      <xdr:nvSpPr>
        <xdr:cNvPr id="822" name="Text Box 15"/>
        <xdr:cNvSpPr txBox="1">
          <a:spLocks noChangeArrowheads="1"/>
        </xdr:cNvSpPr>
      </xdr:nvSpPr>
      <xdr:spPr bwMode="auto">
        <a:xfrm>
          <a:off x="2066925" y="1769745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294446"/>
    <xdr:sp macro="" textlink="">
      <xdr:nvSpPr>
        <xdr:cNvPr id="823" name="Text Box 15"/>
        <xdr:cNvSpPr txBox="1">
          <a:spLocks noChangeArrowheads="1"/>
        </xdr:cNvSpPr>
      </xdr:nvSpPr>
      <xdr:spPr bwMode="auto">
        <a:xfrm>
          <a:off x="2066925" y="1769745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294447"/>
    <xdr:sp macro="" textlink="">
      <xdr:nvSpPr>
        <xdr:cNvPr id="824" name="Text Box 15"/>
        <xdr:cNvSpPr txBox="1">
          <a:spLocks noChangeArrowheads="1"/>
        </xdr:cNvSpPr>
      </xdr:nvSpPr>
      <xdr:spPr bwMode="auto">
        <a:xfrm>
          <a:off x="2066925" y="1769745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294447"/>
    <xdr:sp macro="" textlink="">
      <xdr:nvSpPr>
        <xdr:cNvPr id="825" name="Text Box 15"/>
        <xdr:cNvSpPr txBox="1">
          <a:spLocks noChangeArrowheads="1"/>
        </xdr:cNvSpPr>
      </xdr:nvSpPr>
      <xdr:spPr bwMode="auto">
        <a:xfrm>
          <a:off x="2066925" y="1769745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294447"/>
    <xdr:sp macro="" textlink="">
      <xdr:nvSpPr>
        <xdr:cNvPr id="826" name="Text Box 15"/>
        <xdr:cNvSpPr txBox="1">
          <a:spLocks noChangeArrowheads="1"/>
        </xdr:cNvSpPr>
      </xdr:nvSpPr>
      <xdr:spPr bwMode="auto">
        <a:xfrm>
          <a:off x="2066925" y="1769745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294447"/>
    <xdr:sp macro="" textlink="">
      <xdr:nvSpPr>
        <xdr:cNvPr id="827" name="Text Box 15"/>
        <xdr:cNvSpPr txBox="1">
          <a:spLocks noChangeArrowheads="1"/>
        </xdr:cNvSpPr>
      </xdr:nvSpPr>
      <xdr:spPr bwMode="auto">
        <a:xfrm>
          <a:off x="2066925" y="1769745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294447"/>
    <xdr:sp macro="" textlink="">
      <xdr:nvSpPr>
        <xdr:cNvPr id="828" name="Text Box 15"/>
        <xdr:cNvSpPr txBox="1">
          <a:spLocks noChangeArrowheads="1"/>
        </xdr:cNvSpPr>
      </xdr:nvSpPr>
      <xdr:spPr bwMode="auto">
        <a:xfrm>
          <a:off x="2066925" y="1769745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76</xdr:row>
      <xdr:rowOff>0</xdr:rowOff>
    </xdr:from>
    <xdr:ext cx="95250" cy="294447"/>
    <xdr:sp macro="" textlink="">
      <xdr:nvSpPr>
        <xdr:cNvPr id="829" name="Text Box 15"/>
        <xdr:cNvSpPr txBox="1">
          <a:spLocks noChangeArrowheads="1"/>
        </xdr:cNvSpPr>
      </xdr:nvSpPr>
      <xdr:spPr bwMode="auto">
        <a:xfrm>
          <a:off x="2066925" y="1769745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2685636</xdr:colOff>
      <xdr:row>77</xdr:row>
      <xdr:rowOff>0</xdr:rowOff>
    </xdr:from>
    <xdr:to>
      <xdr:col>1</xdr:col>
      <xdr:colOff>2780886</xdr:colOff>
      <xdr:row>84</xdr:row>
      <xdr:rowOff>20293</xdr:rowOff>
    </xdr:to>
    <xdr:sp macro="" textlink="">
      <xdr:nvSpPr>
        <xdr:cNvPr id="830" name="Text Box 15"/>
        <xdr:cNvSpPr txBox="1">
          <a:spLocks noChangeArrowheads="1"/>
        </xdr:cNvSpPr>
      </xdr:nvSpPr>
      <xdr:spPr bwMode="auto">
        <a:xfrm>
          <a:off x="3466686" y="17926050"/>
          <a:ext cx="95250" cy="1315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77</xdr:row>
      <xdr:rowOff>114300</xdr:rowOff>
    </xdr:to>
    <xdr:sp macro="" textlink="">
      <xdr:nvSpPr>
        <xdr:cNvPr id="831" name="Text Box 15"/>
        <xdr:cNvSpPr txBox="1">
          <a:spLocks noChangeArrowheads="1"/>
        </xdr:cNvSpPr>
      </xdr:nvSpPr>
      <xdr:spPr bwMode="auto">
        <a:xfrm>
          <a:off x="2066925" y="17926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77</xdr:row>
      <xdr:rowOff>114300</xdr:rowOff>
    </xdr:to>
    <xdr:sp macro="" textlink="">
      <xdr:nvSpPr>
        <xdr:cNvPr id="832" name="Text Box 15"/>
        <xdr:cNvSpPr txBox="1">
          <a:spLocks noChangeArrowheads="1"/>
        </xdr:cNvSpPr>
      </xdr:nvSpPr>
      <xdr:spPr bwMode="auto">
        <a:xfrm>
          <a:off x="2066925" y="17926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77</xdr:row>
      <xdr:rowOff>114300</xdr:rowOff>
    </xdr:to>
    <xdr:sp macro="" textlink="">
      <xdr:nvSpPr>
        <xdr:cNvPr id="833" name="Text Box 15"/>
        <xdr:cNvSpPr txBox="1">
          <a:spLocks noChangeArrowheads="1"/>
        </xdr:cNvSpPr>
      </xdr:nvSpPr>
      <xdr:spPr bwMode="auto">
        <a:xfrm>
          <a:off x="2066925" y="17926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77</xdr:row>
      <xdr:rowOff>114300</xdr:rowOff>
    </xdr:to>
    <xdr:sp macro="" textlink="">
      <xdr:nvSpPr>
        <xdr:cNvPr id="834" name="Text Box 15"/>
        <xdr:cNvSpPr txBox="1">
          <a:spLocks noChangeArrowheads="1"/>
        </xdr:cNvSpPr>
      </xdr:nvSpPr>
      <xdr:spPr bwMode="auto">
        <a:xfrm>
          <a:off x="2066925" y="17926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77</xdr:row>
      <xdr:rowOff>114300</xdr:rowOff>
    </xdr:to>
    <xdr:sp macro="" textlink="">
      <xdr:nvSpPr>
        <xdr:cNvPr id="835" name="Text Box 15"/>
        <xdr:cNvSpPr txBox="1">
          <a:spLocks noChangeArrowheads="1"/>
        </xdr:cNvSpPr>
      </xdr:nvSpPr>
      <xdr:spPr bwMode="auto">
        <a:xfrm>
          <a:off x="2066925" y="17926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77</xdr:row>
      <xdr:rowOff>114300</xdr:rowOff>
    </xdr:to>
    <xdr:sp macro="" textlink="">
      <xdr:nvSpPr>
        <xdr:cNvPr id="836" name="Text Box 15"/>
        <xdr:cNvSpPr txBox="1">
          <a:spLocks noChangeArrowheads="1"/>
        </xdr:cNvSpPr>
      </xdr:nvSpPr>
      <xdr:spPr bwMode="auto">
        <a:xfrm>
          <a:off x="2066925" y="17926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77</xdr:row>
      <xdr:rowOff>114300</xdr:rowOff>
    </xdr:to>
    <xdr:sp macro="" textlink="">
      <xdr:nvSpPr>
        <xdr:cNvPr id="837" name="Text Box 15"/>
        <xdr:cNvSpPr txBox="1">
          <a:spLocks noChangeArrowheads="1"/>
        </xdr:cNvSpPr>
      </xdr:nvSpPr>
      <xdr:spPr bwMode="auto">
        <a:xfrm>
          <a:off x="2066925" y="17926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77</xdr:row>
      <xdr:rowOff>114300</xdr:rowOff>
    </xdr:to>
    <xdr:sp macro="" textlink="">
      <xdr:nvSpPr>
        <xdr:cNvPr id="838" name="Text Box 15"/>
        <xdr:cNvSpPr txBox="1">
          <a:spLocks noChangeArrowheads="1"/>
        </xdr:cNvSpPr>
      </xdr:nvSpPr>
      <xdr:spPr bwMode="auto">
        <a:xfrm>
          <a:off x="2066925" y="17926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77</xdr:row>
      <xdr:rowOff>114300</xdr:rowOff>
    </xdr:to>
    <xdr:sp macro="" textlink="">
      <xdr:nvSpPr>
        <xdr:cNvPr id="839" name="Text Box 15"/>
        <xdr:cNvSpPr txBox="1">
          <a:spLocks noChangeArrowheads="1"/>
        </xdr:cNvSpPr>
      </xdr:nvSpPr>
      <xdr:spPr bwMode="auto">
        <a:xfrm>
          <a:off x="2066925" y="17926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77</xdr:row>
      <xdr:rowOff>114300</xdr:rowOff>
    </xdr:to>
    <xdr:sp macro="" textlink="">
      <xdr:nvSpPr>
        <xdr:cNvPr id="840" name="Text Box 15"/>
        <xdr:cNvSpPr txBox="1">
          <a:spLocks noChangeArrowheads="1"/>
        </xdr:cNvSpPr>
      </xdr:nvSpPr>
      <xdr:spPr bwMode="auto">
        <a:xfrm>
          <a:off x="2066925" y="17926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77</xdr:row>
      <xdr:rowOff>114300</xdr:rowOff>
    </xdr:to>
    <xdr:sp macro="" textlink="">
      <xdr:nvSpPr>
        <xdr:cNvPr id="841" name="Text Box 15"/>
        <xdr:cNvSpPr txBox="1">
          <a:spLocks noChangeArrowheads="1"/>
        </xdr:cNvSpPr>
      </xdr:nvSpPr>
      <xdr:spPr bwMode="auto">
        <a:xfrm>
          <a:off x="2066925" y="17926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77</xdr:row>
      <xdr:rowOff>114300</xdr:rowOff>
    </xdr:to>
    <xdr:sp macro="" textlink="">
      <xdr:nvSpPr>
        <xdr:cNvPr id="842" name="Text Box 15"/>
        <xdr:cNvSpPr txBox="1">
          <a:spLocks noChangeArrowheads="1"/>
        </xdr:cNvSpPr>
      </xdr:nvSpPr>
      <xdr:spPr bwMode="auto">
        <a:xfrm>
          <a:off x="2066925" y="17926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77</xdr:row>
      <xdr:rowOff>114300</xdr:rowOff>
    </xdr:to>
    <xdr:sp macro="" textlink="">
      <xdr:nvSpPr>
        <xdr:cNvPr id="843" name="Text Box 15"/>
        <xdr:cNvSpPr txBox="1">
          <a:spLocks noChangeArrowheads="1"/>
        </xdr:cNvSpPr>
      </xdr:nvSpPr>
      <xdr:spPr bwMode="auto">
        <a:xfrm>
          <a:off x="2066925" y="17926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77</xdr:row>
      <xdr:rowOff>114300</xdr:rowOff>
    </xdr:to>
    <xdr:sp macro="" textlink="">
      <xdr:nvSpPr>
        <xdr:cNvPr id="844" name="Text Box 15"/>
        <xdr:cNvSpPr txBox="1">
          <a:spLocks noChangeArrowheads="1"/>
        </xdr:cNvSpPr>
      </xdr:nvSpPr>
      <xdr:spPr bwMode="auto">
        <a:xfrm>
          <a:off x="2066925" y="17926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77</xdr:row>
      <xdr:rowOff>114300</xdr:rowOff>
    </xdr:to>
    <xdr:sp macro="" textlink="">
      <xdr:nvSpPr>
        <xdr:cNvPr id="845" name="Text Box 15"/>
        <xdr:cNvSpPr txBox="1">
          <a:spLocks noChangeArrowheads="1"/>
        </xdr:cNvSpPr>
      </xdr:nvSpPr>
      <xdr:spPr bwMode="auto">
        <a:xfrm>
          <a:off x="2066925" y="17926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77</xdr:row>
      <xdr:rowOff>114300</xdr:rowOff>
    </xdr:to>
    <xdr:sp macro="" textlink="">
      <xdr:nvSpPr>
        <xdr:cNvPr id="846" name="Text Box 15"/>
        <xdr:cNvSpPr txBox="1">
          <a:spLocks noChangeArrowheads="1"/>
        </xdr:cNvSpPr>
      </xdr:nvSpPr>
      <xdr:spPr bwMode="auto">
        <a:xfrm>
          <a:off x="2066925" y="17926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77</xdr:row>
      <xdr:rowOff>114300</xdr:rowOff>
    </xdr:to>
    <xdr:sp macro="" textlink="">
      <xdr:nvSpPr>
        <xdr:cNvPr id="847" name="Text Box 15"/>
        <xdr:cNvSpPr txBox="1">
          <a:spLocks noChangeArrowheads="1"/>
        </xdr:cNvSpPr>
      </xdr:nvSpPr>
      <xdr:spPr bwMode="auto">
        <a:xfrm>
          <a:off x="2066925" y="17926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77</xdr:row>
      <xdr:rowOff>114300</xdr:rowOff>
    </xdr:to>
    <xdr:sp macro="" textlink="">
      <xdr:nvSpPr>
        <xdr:cNvPr id="848" name="Text Box 15"/>
        <xdr:cNvSpPr txBox="1">
          <a:spLocks noChangeArrowheads="1"/>
        </xdr:cNvSpPr>
      </xdr:nvSpPr>
      <xdr:spPr bwMode="auto">
        <a:xfrm>
          <a:off x="2066925" y="17926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77</xdr:row>
      <xdr:rowOff>114300</xdr:rowOff>
    </xdr:to>
    <xdr:sp macro="" textlink="">
      <xdr:nvSpPr>
        <xdr:cNvPr id="849" name="Text Box 15"/>
        <xdr:cNvSpPr txBox="1">
          <a:spLocks noChangeArrowheads="1"/>
        </xdr:cNvSpPr>
      </xdr:nvSpPr>
      <xdr:spPr bwMode="auto">
        <a:xfrm>
          <a:off x="2066925" y="17926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77</xdr:row>
      <xdr:rowOff>114300</xdr:rowOff>
    </xdr:to>
    <xdr:sp macro="" textlink="">
      <xdr:nvSpPr>
        <xdr:cNvPr id="850" name="Text Box 15"/>
        <xdr:cNvSpPr txBox="1">
          <a:spLocks noChangeArrowheads="1"/>
        </xdr:cNvSpPr>
      </xdr:nvSpPr>
      <xdr:spPr bwMode="auto">
        <a:xfrm>
          <a:off x="2066925" y="17926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77</xdr:row>
      <xdr:rowOff>114300</xdr:rowOff>
    </xdr:to>
    <xdr:sp macro="" textlink="">
      <xdr:nvSpPr>
        <xdr:cNvPr id="851" name="Text Box 15"/>
        <xdr:cNvSpPr txBox="1">
          <a:spLocks noChangeArrowheads="1"/>
        </xdr:cNvSpPr>
      </xdr:nvSpPr>
      <xdr:spPr bwMode="auto">
        <a:xfrm>
          <a:off x="2066925" y="17926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77</xdr:row>
      <xdr:rowOff>114300</xdr:rowOff>
    </xdr:to>
    <xdr:sp macro="" textlink="">
      <xdr:nvSpPr>
        <xdr:cNvPr id="852" name="Text Box 15"/>
        <xdr:cNvSpPr txBox="1">
          <a:spLocks noChangeArrowheads="1"/>
        </xdr:cNvSpPr>
      </xdr:nvSpPr>
      <xdr:spPr bwMode="auto">
        <a:xfrm>
          <a:off x="2066925" y="17926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77</xdr:row>
      <xdr:rowOff>114300</xdr:rowOff>
    </xdr:to>
    <xdr:sp macro="" textlink="">
      <xdr:nvSpPr>
        <xdr:cNvPr id="853" name="Text Box 15"/>
        <xdr:cNvSpPr txBox="1">
          <a:spLocks noChangeArrowheads="1"/>
        </xdr:cNvSpPr>
      </xdr:nvSpPr>
      <xdr:spPr bwMode="auto">
        <a:xfrm>
          <a:off x="2066925" y="17926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77</xdr:row>
      <xdr:rowOff>114300</xdr:rowOff>
    </xdr:to>
    <xdr:sp macro="" textlink="">
      <xdr:nvSpPr>
        <xdr:cNvPr id="854" name="Text Box 15"/>
        <xdr:cNvSpPr txBox="1">
          <a:spLocks noChangeArrowheads="1"/>
        </xdr:cNvSpPr>
      </xdr:nvSpPr>
      <xdr:spPr bwMode="auto">
        <a:xfrm>
          <a:off x="2066925" y="17926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77</xdr:row>
      <xdr:rowOff>114300</xdr:rowOff>
    </xdr:to>
    <xdr:sp macro="" textlink="">
      <xdr:nvSpPr>
        <xdr:cNvPr id="855" name="Text Box 15"/>
        <xdr:cNvSpPr txBox="1">
          <a:spLocks noChangeArrowheads="1"/>
        </xdr:cNvSpPr>
      </xdr:nvSpPr>
      <xdr:spPr bwMode="auto">
        <a:xfrm>
          <a:off x="2066925" y="17926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77</xdr:row>
      <xdr:rowOff>114300</xdr:rowOff>
    </xdr:to>
    <xdr:sp macro="" textlink="">
      <xdr:nvSpPr>
        <xdr:cNvPr id="856" name="Text Box 15"/>
        <xdr:cNvSpPr txBox="1">
          <a:spLocks noChangeArrowheads="1"/>
        </xdr:cNvSpPr>
      </xdr:nvSpPr>
      <xdr:spPr bwMode="auto">
        <a:xfrm>
          <a:off x="2066925" y="17926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77</xdr:row>
      <xdr:rowOff>114300</xdr:rowOff>
    </xdr:to>
    <xdr:sp macro="" textlink="">
      <xdr:nvSpPr>
        <xdr:cNvPr id="857" name="Text Box 15"/>
        <xdr:cNvSpPr txBox="1">
          <a:spLocks noChangeArrowheads="1"/>
        </xdr:cNvSpPr>
      </xdr:nvSpPr>
      <xdr:spPr bwMode="auto">
        <a:xfrm>
          <a:off x="2066925" y="17926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77</xdr:row>
      <xdr:rowOff>114300</xdr:rowOff>
    </xdr:to>
    <xdr:sp macro="" textlink="">
      <xdr:nvSpPr>
        <xdr:cNvPr id="858" name="Text Box 15"/>
        <xdr:cNvSpPr txBox="1">
          <a:spLocks noChangeArrowheads="1"/>
        </xdr:cNvSpPr>
      </xdr:nvSpPr>
      <xdr:spPr bwMode="auto">
        <a:xfrm>
          <a:off x="2066925" y="17926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77</xdr:row>
      <xdr:rowOff>114300</xdr:rowOff>
    </xdr:to>
    <xdr:sp macro="" textlink="">
      <xdr:nvSpPr>
        <xdr:cNvPr id="859" name="Text Box 15"/>
        <xdr:cNvSpPr txBox="1">
          <a:spLocks noChangeArrowheads="1"/>
        </xdr:cNvSpPr>
      </xdr:nvSpPr>
      <xdr:spPr bwMode="auto">
        <a:xfrm>
          <a:off x="2066925" y="17926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77</xdr:row>
      <xdr:rowOff>114300</xdr:rowOff>
    </xdr:to>
    <xdr:sp macro="" textlink="">
      <xdr:nvSpPr>
        <xdr:cNvPr id="860" name="Text Box 15"/>
        <xdr:cNvSpPr txBox="1">
          <a:spLocks noChangeArrowheads="1"/>
        </xdr:cNvSpPr>
      </xdr:nvSpPr>
      <xdr:spPr bwMode="auto">
        <a:xfrm>
          <a:off x="2066925" y="17926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77</xdr:row>
      <xdr:rowOff>0</xdr:rowOff>
    </xdr:from>
    <xdr:to>
      <xdr:col>1</xdr:col>
      <xdr:colOff>1381125</xdr:colOff>
      <xdr:row>77</xdr:row>
      <xdr:rowOff>114300</xdr:rowOff>
    </xdr:to>
    <xdr:sp macro="" textlink="">
      <xdr:nvSpPr>
        <xdr:cNvPr id="861" name="Text Box 15"/>
        <xdr:cNvSpPr txBox="1">
          <a:spLocks noChangeArrowheads="1"/>
        </xdr:cNvSpPr>
      </xdr:nvSpPr>
      <xdr:spPr bwMode="auto">
        <a:xfrm>
          <a:off x="2066925" y="17926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1323975</xdr:colOff>
      <xdr:row>76</xdr:row>
      <xdr:rowOff>152400</xdr:rowOff>
    </xdr:from>
    <xdr:to>
      <xdr:col>1</xdr:col>
      <xdr:colOff>1419225</xdr:colOff>
      <xdr:row>77</xdr:row>
      <xdr:rowOff>47625</xdr:rowOff>
    </xdr:to>
    <xdr:sp macro="" textlink="">
      <xdr:nvSpPr>
        <xdr:cNvPr id="862" name="Text Box 15"/>
        <xdr:cNvSpPr txBox="1">
          <a:spLocks noChangeArrowheads="1"/>
        </xdr:cNvSpPr>
      </xdr:nvSpPr>
      <xdr:spPr bwMode="auto">
        <a:xfrm>
          <a:off x="2105025" y="17849850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abSelected="1" view="pageBreakPreview" topLeftCell="A42" zoomScaleNormal="100" zoomScaleSheetLayoutView="100" workbookViewId="0">
      <selection activeCell="C44" sqref="C44"/>
    </sheetView>
  </sheetViews>
  <sheetFormatPr baseColWidth="10" defaultColWidth="9.140625" defaultRowHeight="12.75" x14ac:dyDescent="0.25"/>
  <cols>
    <col min="1" max="1" width="6.7109375" style="8" customWidth="1"/>
    <col min="2" max="2" width="51" style="5" customWidth="1"/>
    <col min="3" max="3" width="10.5703125" style="10" customWidth="1"/>
    <col min="4" max="4" width="7.140625" style="6" customWidth="1"/>
    <col min="5" max="5" width="11.5703125" style="7" customWidth="1"/>
    <col min="6" max="6" width="15.28515625" style="11" customWidth="1"/>
    <col min="7" max="16384" width="9.140625" style="2"/>
  </cols>
  <sheetData>
    <row r="1" spans="1:6" x14ac:dyDescent="0.25">
      <c r="A1" s="152"/>
      <c r="B1" s="152"/>
      <c r="C1" s="152"/>
      <c r="D1" s="152"/>
      <c r="E1" s="152"/>
      <c r="F1" s="152"/>
    </row>
    <row r="2" spans="1:6" x14ac:dyDescent="0.25">
      <c r="A2" s="152"/>
      <c r="B2" s="152"/>
      <c r="C2" s="152"/>
      <c r="D2" s="152"/>
      <c r="E2" s="152"/>
      <c r="F2" s="152"/>
    </row>
    <row r="3" spans="1:6" x14ac:dyDescent="0.25">
      <c r="A3" s="152"/>
      <c r="B3" s="152"/>
      <c r="C3" s="152"/>
      <c r="D3" s="152"/>
      <c r="E3" s="152"/>
      <c r="F3" s="152"/>
    </row>
    <row r="4" spans="1:6" x14ac:dyDescent="0.25">
      <c r="A4" s="152"/>
      <c r="B4" s="152"/>
      <c r="C4" s="152"/>
      <c r="D4" s="152"/>
      <c r="E4" s="152"/>
      <c r="F4" s="152"/>
    </row>
    <row r="5" spans="1:6" x14ac:dyDescent="0.25">
      <c r="A5" s="23"/>
      <c r="B5" s="23"/>
      <c r="C5" s="23"/>
      <c r="D5" s="23"/>
      <c r="E5" s="23"/>
      <c r="F5" s="23"/>
    </row>
    <row r="6" spans="1:6" x14ac:dyDescent="0.25">
      <c r="A6" s="23"/>
      <c r="B6" s="23"/>
      <c r="C6" s="23"/>
      <c r="D6" s="23"/>
      <c r="E6" s="23"/>
      <c r="F6" s="23"/>
    </row>
    <row r="7" spans="1:6" x14ac:dyDescent="0.25">
      <c r="A7" s="151"/>
      <c r="B7" s="151"/>
      <c r="C7" s="151"/>
      <c r="D7" s="151"/>
      <c r="E7" s="151"/>
      <c r="F7" s="151"/>
    </row>
    <row r="8" spans="1:6" ht="27.75" customHeight="1" x14ac:dyDescent="0.25">
      <c r="A8" s="153" t="s">
        <v>84</v>
      </c>
      <c r="B8" s="153"/>
      <c r="C8" s="153"/>
      <c r="D8" s="153"/>
      <c r="E8" s="153"/>
      <c r="F8" s="153"/>
    </row>
    <row r="9" spans="1:6" ht="15" customHeight="1" x14ac:dyDescent="0.25">
      <c r="A9" s="153" t="s">
        <v>72</v>
      </c>
      <c r="B9" s="153"/>
      <c r="C9" s="154"/>
      <c r="D9" s="155" t="s">
        <v>54</v>
      </c>
      <c r="E9" s="155"/>
      <c r="F9" s="154"/>
    </row>
    <row r="10" spans="1:6" x14ac:dyDescent="0.25">
      <c r="A10" s="156"/>
      <c r="B10" s="156"/>
      <c r="C10" s="156"/>
      <c r="D10" s="156"/>
      <c r="E10" s="156"/>
      <c r="F10" s="156"/>
    </row>
    <row r="11" spans="1:6" x14ac:dyDescent="0.25">
      <c r="A11" s="26" t="s">
        <v>0</v>
      </c>
      <c r="B11" s="27" t="s">
        <v>1</v>
      </c>
      <c r="C11" s="28" t="s">
        <v>2</v>
      </c>
      <c r="D11" s="28" t="s">
        <v>3</v>
      </c>
      <c r="E11" s="28" t="s">
        <v>4</v>
      </c>
      <c r="F11" s="142" t="s">
        <v>5</v>
      </c>
    </row>
    <row r="12" spans="1:6" s="25" customFormat="1" ht="37.5" customHeight="1" x14ac:dyDescent="0.25">
      <c r="A12" s="29" t="s">
        <v>55</v>
      </c>
      <c r="B12" s="30" t="s">
        <v>71</v>
      </c>
      <c r="C12" s="31"/>
      <c r="D12" s="32"/>
      <c r="E12" s="31"/>
      <c r="F12" s="21"/>
    </row>
    <row r="13" spans="1:6" s="25" customFormat="1" x14ac:dyDescent="0.25">
      <c r="A13" s="29"/>
      <c r="B13" s="34"/>
      <c r="C13" s="31"/>
      <c r="D13" s="32"/>
      <c r="E13" s="31"/>
      <c r="F13" s="3"/>
    </row>
    <row r="14" spans="1:6" s="25" customFormat="1" x14ac:dyDescent="0.25">
      <c r="A14" s="35">
        <v>1</v>
      </c>
      <c r="B14" s="36" t="s">
        <v>19</v>
      </c>
      <c r="C14" s="31">
        <v>5827</v>
      </c>
      <c r="D14" s="32" t="s">
        <v>8</v>
      </c>
      <c r="E14" s="31"/>
      <c r="F14" s="3">
        <f>ROUND(C14*E14,2)</f>
        <v>0</v>
      </c>
    </row>
    <row r="15" spans="1:6" s="25" customFormat="1" x14ac:dyDescent="0.25">
      <c r="A15" s="37"/>
      <c r="B15" s="38"/>
      <c r="C15" s="31"/>
      <c r="D15" s="32"/>
      <c r="E15" s="31"/>
      <c r="F15" s="3"/>
    </row>
    <row r="16" spans="1:6" s="25" customFormat="1" x14ac:dyDescent="0.25">
      <c r="A16" s="39">
        <v>2</v>
      </c>
      <c r="B16" s="40" t="s">
        <v>13</v>
      </c>
      <c r="C16" s="31"/>
      <c r="D16" s="32"/>
      <c r="E16" s="31"/>
      <c r="F16" s="3"/>
    </row>
    <row r="17" spans="1:6" s="25" customFormat="1" x14ac:dyDescent="0.25">
      <c r="A17" s="37">
        <f>+A16+0.1</f>
        <v>2.1</v>
      </c>
      <c r="B17" s="41" t="s">
        <v>16</v>
      </c>
      <c r="C17" s="31">
        <v>3943.35</v>
      </c>
      <c r="D17" s="32" t="s">
        <v>7</v>
      </c>
      <c r="E17" s="31"/>
      <c r="F17" s="3">
        <f>ROUND(C17*E17,2)</f>
        <v>0</v>
      </c>
    </row>
    <row r="18" spans="1:6" s="25" customFormat="1" x14ac:dyDescent="0.25">
      <c r="A18" s="37">
        <v>2.2000000000000002</v>
      </c>
      <c r="B18" s="41" t="s">
        <v>9</v>
      </c>
      <c r="C18" s="31">
        <v>359.02</v>
      </c>
      <c r="D18" s="32" t="s">
        <v>7</v>
      </c>
      <c r="E18" s="31"/>
      <c r="F18" s="3">
        <f t="shared" ref="F18:F66" si="0">ROUND(C18*E18,2)</f>
        <v>0</v>
      </c>
    </row>
    <row r="19" spans="1:6" s="25" customFormat="1" ht="25.5" x14ac:dyDescent="0.25">
      <c r="A19" s="37">
        <v>2.2999999999999998</v>
      </c>
      <c r="B19" s="41" t="s">
        <v>29</v>
      </c>
      <c r="C19" s="31">
        <v>3362</v>
      </c>
      <c r="D19" s="32" t="s">
        <v>7</v>
      </c>
      <c r="E19" s="31"/>
      <c r="F19" s="3">
        <f t="shared" si="0"/>
        <v>0</v>
      </c>
    </row>
    <row r="20" spans="1:6" s="25" customFormat="1" ht="25.5" x14ac:dyDescent="0.25">
      <c r="A20" s="37">
        <f t="shared" ref="A20" si="1">+A19+0.1</f>
        <v>2.4</v>
      </c>
      <c r="B20" s="42" t="s">
        <v>30</v>
      </c>
      <c r="C20" s="31">
        <v>697.62</v>
      </c>
      <c r="D20" s="32" t="s">
        <v>7</v>
      </c>
      <c r="E20" s="31"/>
      <c r="F20" s="3">
        <f t="shared" si="0"/>
        <v>0</v>
      </c>
    </row>
    <row r="21" spans="1:6" s="25" customFormat="1" x14ac:dyDescent="0.25">
      <c r="A21" s="43"/>
      <c r="B21" s="42"/>
      <c r="C21" s="31"/>
      <c r="D21" s="32"/>
      <c r="E21" s="31"/>
      <c r="F21" s="3"/>
    </row>
    <row r="22" spans="1:6" s="25" customFormat="1" x14ac:dyDescent="0.25">
      <c r="A22" s="39">
        <v>3</v>
      </c>
      <c r="B22" s="34" t="s">
        <v>14</v>
      </c>
      <c r="C22" s="31"/>
      <c r="D22" s="32"/>
      <c r="E22" s="31"/>
      <c r="F22" s="3"/>
    </row>
    <row r="23" spans="1:6" s="25" customFormat="1" ht="25.5" x14ac:dyDescent="0.25">
      <c r="A23" s="43">
        <v>3.1</v>
      </c>
      <c r="B23" s="36" t="s">
        <v>20</v>
      </c>
      <c r="C23" s="31">
        <v>3295.62</v>
      </c>
      <c r="D23" s="32" t="s">
        <v>8</v>
      </c>
      <c r="E23" s="31"/>
      <c r="F23" s="3">
        <f t="shared" si="0"/>
        <v>0</v>
      </c>
    </row>
    <row r="24" spans="1:6" s="25" customFormat="1" ht="25.5" x14ac:dyDescent="0.25">
      <c r="A24" s="37">
        <v>3.2</v>
      </c>
      <c r="B24" s="36" t="s">
        <v>57</v>
      </c>
      <c r="C24" s="31">
        <v>1689.12</v>
      </c>
      <c r="D24" s="32" t="s">
        <v>8</v>
      </c>
      <c r="E24" s="31"/>
      <c r="F24" s="3">
        <f>ROUND(C24*E24,2)</f>
        <v>0</v>
      </c>
    </row>
    <row r="25" spans="1:6" s="25" customFormat="1" ht="25.5" x14ac:dyDescent="0.25">
      <c r="A25" s="37">
        <v>3.3</v>
      </c>
      <c r="B25" s="36" t="s">
        <v>27</v>
      </c>
      <c r="C25" s="31">
        <v>968.2</v>
      </c>
      <c r="D25" s="32" t="s">
        <v>8</v>
      </c>
      <c r="E25" s="31"/>
      <c r="F25" s="3">
        <f t="shared" si="0"/>
        <v>0</v>
      </c>
    </row>
    <row r="26" spans="1:6" s="25" customFormat="1" x14ac:dyDescent="0.25">
      <c r="A26" s="39"/>
      <c r="B26" s="36"/>
      <c r="C26" s="31"/>
      <c r="D26" s="32"/>
      <c r="E26" s="31"/>
      <c r="F26" s="3"/>
    </row>
    <row r="27" spans="1:6" s="25" customFormat="1" x14ac:dyDescent="0.25">
      <c r="A27" s="39">
        <v>4</v>
      </c>
      <c r="B27" s="34" t="s">
        <v>15</v>
      </c>
      <c r="C27" s="31"/>
      <c r="D27" s="32"/>
      <c r="E27" s="31"/>
      <c r="F27" s="3"/>
    </row>
    <row r="28" spans="1:6" s="25" customFormat="1" ht="25.5" x14ac:dyDescent="0.25">
      <c r="A28" s="44">
        <v>4.0999999999999996</v>
      </c>
      <c r="B28" s="36" t="s">
        <v>20</v>
      </c>
      <c r="C28" s="31">
        <v>3295.62</v>
      </c>
      <c r="D28" s="32" t="s">
        <v>8</v>
      </c>
      <c r="E28" s="31"/>
      <c r="F28" s="3">
        <f t="shared" si="0"/>
        <v>0</v>
      </c>
    </row>
    <row r="29" spans="1:6" s="25" customFormat="1" ht="25.5" x14ac:dyDescent="0.25">
      <c r="A29" s="37">
        <v>4.3</v>
      </c>
      <c r="B29" s="36" t="s">
        <v>57</v>
      </c>
      <c r="C29" s="31">
        <v>1689.12</v>
      </c>
      <c r="D29" s="32" t="s">
        <v>8</v>
      </c>
      <c r="E29" s="31"/>
      <c r="F29" s="3">
        <f>ROUND(C29*E29,2)</f>
        <v>0</v>
      </c>
    </row>
    <row r="30" spans="1:6" s="25" customFormat="1" ht="25.5" x14ac:dyDescent="0.25">
      <c r="A30" s="37">
        <v>4.2</v>
      </c>
      <c r="B30" s="36" t="s">
        <v>27</v>
      </c>
      <c r="C30" s="31">
        <v>968.2</v>
      </c>
      <c r="D30" s="32" t="s">
        <v>8</v>
      </c>
      <c r="E30" s="31"/>
      <c r="F30" s="3">
        <f t="shared" si="0"/>
        <v>0</v>
      </c>
    </row>
    <row r="31" spans="1:6" s="25" customFormat="1" x14ac:dyDescent="0.25">
      <c r="A31" s="37"/>
      <c r="B31" s="36"/>
      <c r="C31" s="31"/>
      <c r="D31" s="32"/>
      <c r="E31" s="31"/>
      <c r="F31" s="3"/>
    </row>
    <row r="32" spans="1:6" s="12" customFormat="1" x14ac:dyDescent="0.25">
      <c r="A32" s="45">
        <v>5</v>
      </c>
      <c r="B32" s="34" t="s">
        <v>28</v>
      </c>
      <c r="C32" s="46"/>
      <c r="D32" s="47"/>
      <c r="E32" s="46"/>
      <c r="F32" s="3"/>
    </row>
    <row r="33" spans="1:6" s="12" customFormat="1" ht="25.5" x14ac:dyDescent="0.25">
      <c r="A33" s="48">
        <v>5.0999999999999996</v>
      </c>
      <c r="B33" s="36" t="s">
        <v>66</v>
      </c>
      <c r="C33" s="46">
        <v>7</v>
      </c>
      <c r="D33" s="47" t="s">
        <v>6</v>
      </c>
      <c r="E33" s="46"/>
      <c r="F33" s="18">
        <f t="shared" ref="F33:F35" si="2">ROUND(C33*E33,2)</f>
        <v>0</v>
      </c>
    </row>
    <row r="34" spans="1:6" s="12" customFormat="1" ht="25.5" x14ac:dyDescent="0.25">
      <c r="A34" s="48">
        <v>5.2</v>
      </c>
      <c r="B34" s="36" t="s">
        <v>70</v>
      </c>
      <c r="C34" s="46">
        <v>1</v>
      </c>
      <c r="D34" s="47" t="s">
        <v>6</v>
      </c>
      <c r="E34" s="46"/>
      <c r="F34" s="18">
        <f t="shared" si="2"/>
        <v>0</v>
      </c>
    </row>
    <row r="35" spans="1:6" s="12" customFormat="1" ht="25.5" x14ac:dyDescent="0.25">
      <c r="A35" s="48">
        <v>5.3</v>
      </c>
      <c r="B35" s="36" t="s">
        <v>64</v>
      </c>
      <c r="C35" s="46">
        <v>11</v>
      </c>
      <c r="D35" s="47" t="s">
        <v>6</v>
      </c>
      <c r="E35" s="46"/>
      <c r="F35" s="18">
        <f t="shared" si="2"/>
        <v>0</v>
      </c>
    </row>
    <row r="36" spans="1:6" s="12" customFormat="1" ht="25.5" x14ac:dyDescent="0.25">
      <c r="A36" s="48">
        <v>5.4</v>
      </c>
      <c r="B36" s="36" t="s">
        <v>53</v>
      </c>
      <c r="C36" s="46">
        <v>13</v>
      </c>
      <c r="D36" s="47" t="s">
        <v>6</v>
      </c>
      <c r="E36" s="46"/>
      <c r="F36" s="3">
        <f t="shared" si="0"/>
        <v>0</v>
      </c>
    </row>
    <row r="37" spans="1:6" s="12" customFormat="1" ht="25.5" x14ac:dyDescent="0.25">
      <c r="A37" s="48">
        <v>5.5</v>
      </c>
      <c r="B37" s="36" t="s">
        <v>63</v>
      </c>
      <c r="C37" s="46">
        <v>7</v>
      </c>
      <c r="D37" s="47" t="s">
        <v>6</v>
      </c>
      <c r="E37" s="46"/>
      <c r="F37" s="18">
        <f t="shared" si="0"/>
        <v>0</v>
      </c>
    </row>
    <row r="38" spans="1:6" s="12" customFormat="1" ht="25.5" x14ac:dyDescent="0.25">
      <c r="A38" s="48">
        <v>5.6</v>
      </c>
      <c r="B38" s="36" t="s">
        <v>59</v>
      </c>
      <c r="C38" s="46">
        <v>2</v>
      </c>
      <c r="D38" s="47" t="s">
        <v>6</v>
      </c>
      <c r="E38" s="46"/>
      <c r="F38" s="18">
        <f t="shared" si="0"/>
        <v>0</v>
      </c>
    </row>
    <row r="39" spans="1:6" s="12" customFormat="1" x14ac:dyDescent="0.25">
      <c r="A39" s="48">
        <v>5.7</v>
      </c>
      <c r="B39" s="36" t="s">
        <v>69</v>
      </c>
      <c r="C39" s="46">
        <v>6</v>
      </c>
      <c r="D39" s="47" t="s">
        <v>6</v>
      </c>
      <c r="E39" s="46"/>
      <c r="F39" s="18">
        <f t="shared" si="0"/>
        <v>0</v>
      </c>
    </row>
    <row r="40" spans="1:6" s="12" customFormat="1" x14ac:dyDescent="0.25">
      <c r="A40" s="48">
        <v>5.8</v>
      </c>
      <c r="B40" s="36" t="s">
        <v>52</v>
      </c>
      <c r="C40" s="46">
        <v>6</v>
      </c>
      <c r="D40" s="47" t="s">
        <v>6</v>
      </c>
      <c r="E40" s="46"/>
      <c r="F40" s="18">
        <f t="shared" si="0"/>
        <v>0</v>
      </c>
    </row>
    <row r="41" spans="1:6" s="25" customFormat="1" x14ac:dyDescent="0.25">
      <c r="A41" s="48">
        <v>5.9</v>
      </c>
      <c r="B41" s="36" t="s">
        <v>81</v>
      </c>
      <c r="C41" s="49">
        <v>39</v>
      </c>
      <c r="D41" s="32" t="s">
        <v>6</v>
      </c>
      <c r="E41" s="49"/>
      <c r="F41" s="24">
        <f t="shared" si="0"/>
        <v>0</v>
      </c>
    </row>
    <row r="42" spans="1:6" s="12" customFormat="1" x14ac:dyDescent="0.25">
      <c r="A42" s="50"/>
      <c r="B42" s="36"/>
      <c r="C42" s="46"/>
      <c r="D42" s="47"/>
      <c r="E42" s="46"/>
      <c r="F42" s="18"/>
    </row>
    <row r="43" spans="1:6" s="25" customFormat="1" ht="20.25" customHeight="1" x14ac:dyDescent="0.25">
      <c r="A43" s="39">
        <v>6</v>
      </c>
      <c r="B43" s="34" t="s">
        <v>31</v>
      </c>
      <c r="C43" s="31"/>
      <c r="D43" s="32"/>
      <c r="E43" s="31"/>
      <c r="F43" s="3"/>
    </row>
    <row r="44" spans="1:6" s="25" customFormat="1" ht="45" customHeight="1" x14ac:dyDescent="0.25">
      <c r="A44" s="51">
        <v>6.1</v>
      </c>
      <c r="B44" s="52" t="s">
        <v>62</v>
      </c>
      <c r="C44" s="31">
        <v>1</v>
      </c>
      <c r="D44" s="32" t="s">
        <v>6</v>
      </c>
      <c r="E44" s="31"/>
      <c r="F44" s="3">
        <f t="shared" ref="F44" si="3">ROUND(C44*E44,2)</f>
        <v>0</v>
      </c>
    </row>
    <row r="45" spans="1:6" s="25" customFormat="1" ht="38.25" customHeight="1" x14ac:dyDescent="0.25">
      <c r="A45" s="53">
        <v>6.2</v>
      </c>
      <c r="B45" s="54" t="s">
        <v>58</v>
      </c>
      <c r="C45" s="55">
        <v>2</v>
      </c>
      <c r="D45" s="56" t="s">
        <v>6</v>
      </c>
      <c r="E45" s="55"/>
      <c r="F45" s="20">
        <f t="shared" ref="F45" si="4">ROUND(C45*E45,2)</f>
        <v>0</v>
      </c>
    </row>
    <row r="46" spans="1:6" s="25" customFormat="1" ht="46.5" customHeight="1" x14ac:dyDescent="0.25">
      <c r="A46" s="57">
        <v>6.3</v>
      </c>
      <c r="B46" s="58" t="s">
        <v>68</v>
      </c>
      <c r="C46" s="33">
        <v>1</v>
      </c>
      <c r="D46" s="59" t="s">
        <v>6</v>
      </c>
      <c r="E46" s="33"/>
      <c r="F46" s="21">
        <f t="shared" ref="F46" si="5">ROUND(C46*E46,2)</f>
        <v>0</v>
      </c>
    </row>
    <row r="47" spans="1:6" s="25" customFormat="1" ht="37.5" customHeight="1" x14ac:dyDescent="0.25">
      <c r="A47" s="51">
        <v>6.4</v>
      </c>
      <c r="B47" s="52" t="s">
        <v>67</v>
      </c>
      <c r="C47" s="31">
        <v>1</v>
      </c>
      <c r="D47" s="32" t="s">
        <v>6</v>
      </c>
      <c r="E47" s="31"/>
      <c r="F47" s="3">
        <f t="shared" ref="F47" si="6">ROUND(C47*E47,2)</f>
        <v>0</v>
      </c>
    </row>
    <row r="48" spans="1:6" s="25" customFormat="1" ht="51" x14ac:dyDescent="0.25">
      <c r="A48" s="51">
        <v>6.5</v>
      </c>
      <c r="B48" s="52" t="s">
        <v>65</v>
      </c>
      <c r="C48" s="31">
        <v>1</v>
      </c>
      <c r="D48" s="32" t="s">
        <v>6</v>
      </c>
      <c r="E48" s="31"/>
      <c r="F48" s="3">
        <f t="shared" ref="F48" si="7">ROUND(C48*E48,2)</f>
        <v>0</v>
      </c>
    </row>
    <row r="49" spans="1:6" s="25" customFormat="1" x14ac:dyDescent="0.25">
      <c r="A49" s="51"/>
      <c r="B49" s="52"/>
      <c r="C49" s="31"/>
      <c r="D49" s="32"/>
      <c r="E49" s="31"/>
      <c r="F49" s="3"/>
    </row>
    <row r="50" spans="1:6" s="25" customFormat="1" x14ac:dyDescent="0.25">
      <c r="A50" s="51">
        <v>6.7</v>
      </c>
      <c r="B50" s="52" t="s">
        <v>83</v>
      </c>
      <c r="C50" s="31">
        <v>4</v>
      </c>
      <c r="D50" s="32" t="s">
        <v>6</v>
      </c>
      <c r="E50" s="31"/>
      <c r="F50" s="3">
        <f t="shared" ref="F50:F51" si="8">ROUND(C50*E50,2)</f>
        <v>0</v>
      </c>
    </row>
    <row r="51" spans="1:6" s="25" customFormat="1" ht="38.25" x14ac:dyDescent="0.25">
      <c r="A51" s="51">
        <v>6.8</v>
      </c>
      <c r="B51" s="52" t="s">
        <v>82</v>
      </c>
      <c r="C51" s="31">
        <v>2</v>
      </c>
      <c r="D51" s="32" t="s">
        <v>6</v>
      </c>
      <c r="E51" s="31"/>
      <c r="F51" s="3">
        <f t="shared" si="8"/>
        <v>0</v>
      </c>
    </row>
    <row r="52" spans="1:6" s="25" customFormat="1" x14ac:dyDescent="0.25">
      <c r="A52" s="51"/>
      <c r="B52" s="52"/>
      <c r="C52" s="31"/>
      <c r="D52" s="32"/>
      <c r="E52" s="31"/>
      <c r="F52" s="3"/>
    </row>
    <row r="53" spans="1:6" s="12" customFormat="1" x14ac:dyDescent="0.25">
      <c r="A53" s="60">
        <v>7</v>
      </c>
      <c r="B53" s="61" t="s">
        <v>61</v>
      </c>
      <c r="C53" s="62"/>
      <c r="D53" s="63"/>
      <c r="E53" s="62"/>
      <c r="F53" s="3"/>
    </row>
    <row r="54" spans="1:6" s="12" customFormat="1" x14ac:dyDescent="0.2">
      <c r="A54" s="64">
        <v>7.1</v>
      </c>
      <c r="B54" s="65" t="s">
        <v>32</v>
      </c>
      <c r="C54" s="66">
        <v>339</v>
      </c>
      <c r="D54" s="67" t="s">
        <v>6</v>
      </c>
      <c r="E54" s="68"/>
      <c r="F54" s="3">
        <f t="shared" si="0"/>
        <v>0</v>
      </c>
    </row>
    <row r="55" spans="1:6" s="12" customFormat="1" ht="25.5" x14ac:dyDescent="0.25">
      <c r="A55" s="64">
        <v>7.2</v>
      </c>
      <c r="B55" s="69" t="s">
        <v>33</v>
      </c>
      <c r="C55" s="70">
        <v>4068</v>
      </c>
      <c r="D55" s="71" t="s">
        <v>8</v>
      </c>
      <c r="E55" s="68"/>
      <c r="F55" s="3">
        <f t="shared" si="0"/>
        <v>0</v>
      </c>
    </row>
    <row r="56" spans="1:6" s="12" customFormat="1" x14ac:dyDescent="0.2">
      <c r="A56" s="64">
        <v>7.3</v>
      </c>
      <c r="B56" s="72" t="s">
        <v>34</v>
      </c>
      <c r="C56" s="66">
        <v>678</v>
      </c>
      <c r="D56" s="67" t="s">
        <v>6</v>
      </c>
      <c r="E56" s="68"/>
      <c r="F56" s="3">
        <f t="shared" si="0"/>
        <v>0</v>
      </c>
    </row>
    <row r="57" spans="1:6" s="12" customFormat="1" x14ac:dyDescent="0.2">
      <c r="A57" s="64">
        <v>7.4</v>
      </c>
      <c r="B57" s="65" t="s">
        <v>35</v>
      </c>
      <c r="C57" s="66">
        <v>678</v>
      </c>
      <c r="D57" s="67" t="s">
        <v>6</v>
      </c>
      <c r="E57" s="68"/>
      <c r="F57" s="3">
        <f t="shared" si="0"/>
        <v>0</v>
      </c>
    </row>
    <row r="58" spans="1:6" s="12" customFormat="1" ht="25.5" x14ac:dyDescent="0.2">
      <c r="A58" s="64">
        <v>7.5</v>
      </c>
      <c r="B58" s="72" t="s">
        <v>36</v>
      </c>
      <c r="C58" s="66">
        <v>508.5</v>
      </c>
      <c r="D58" s="67" t="s">
        <v>8</v>
      </c>
      <c r="E58" s="68"/>
      <c r="F58" s="3">
        <f t="shared" si="0"/>
        <v>0</v>
      </c>
    </row>
    <row r="59" spans="1:6" s="12" customFormat="1" x14ac:dyDescent="0.2">
      <c r="A59" s="64">
        <v>7.6</v>
      </c>
      <c r="B59" s="65" t="s">
        <v>37</v>
      </c>
      <c r="C59" s="66">
        <v>339</v>
      </c>
      <c r="D59" s="67" t="s">
        <v>6</v>
      </c>
      <c r="E59" s="68"/>
      <c r="F59" s="3">
        <f t="shared" si="0"/>
        <v>0</v>
      </c>
    </row>
    <row r="60" spans="1:6" s="12" customFormat="1" x14ac:dyDescent="0.2">
      <c r="A60" s="64">
        <v>7.7</v>
      </c>
      <c r="B60" s="65" t="s">
        <v>38</v>
      </c>
      <c r="C60" s="66">
        <v>339</v>
      </c>
      <c r="D60" s="67" t="s">
        <v>6</v>
      </c>
      <c r="E60" s="68"/>
      <c r="F60" s="3">
        <f t="shared" si="0"/>
        <v>0</v>
      </c>
    </row>
    <row r="61" spans="1:6" s="12" customFormat="1" x14ac:dyDescent="0.2">
      <c r="A61" s="64">
        <v>7.8</v>
      </c>
      <c r="B61" s="65" t="s">
        <v>39</v>
      </c>
      <c r="C61" s="66">
        <v>339</v>
      </c>
      <c r="D61" s="67" t="s">
        <v>6</v>
      </c>
      <c r="E61" s="68"/>
      <c r="F61" s="3">
        <f t="shared" si="0"/>
        <v>0</v>
      </c>
    </row>
    <row r="62" spans="1:6" s="12" customFormat="1" x14ac:dyDescent="0.2">
      <c r="A62" s="64">
        <v>7.9</v>
      </c>
      <c r="B62" s="65" t="s">
        <v>40</v>
      </c>
      <c r="C62" s="66">
        <v>339</v>
      </c>
      <c r="D62" s="67" t="s">
        <v>6</v>
      </c>
      <c r="E62" s="68"/>
      <c r="F62" s="3">
        <f t="shared" si="0"/>
        <v>0</v>
      </c>
    </row>
    <row r="63" spans="1:6" s="12" customFormat="1" x14ac:dyDescent="0.2">
      <c r="A63" s="73">
        <v>7.1</v>
      </c>
      <c r="B63" s="74" t="s">
        <v>41</v>
      </c>
      <c r="C63" s="66">
        <v>339</v>
      </c>
      <c r="D63" s="75" t="s">
        <v>17</v>
      </c>
      <c r="E63" s="68"/>
      <c r="F63" s="3">
        <f t="shared" si="0"/>
        <v>0</v>
      </c>
    </row>
    <row r="64" spans="1:6" s="12" customFormat="1" x14ac:dyDescent="0.2">
      <c r="A64" s="73">
        <v>7.11</v>
      </c>
      <c r="B64" s="65" t="s">
        <v>42</v>
      </c>
      <c r="C64" s="66">
        <v>339</v>
      </c>
      <c r="D64" s="67" t="s">
        <v>6</v>
      </c>
      <c r="E64" s="68"/>
      <c r="F64" s="3">
        <f t="shared" si="0"/>
        <v>0</v>
      </c>
    </row>
    <row r="65" spans="1:6" s="12" customFormat="1" x14ac:dyDescent="0.2">
      <c r="A65" s="73">
        <v>7.12</v>
      </c>
      <c r="B65" s="65" t="s">
        <v>43</v>
      </c>
      <c r="C65" s="66">
        <v>671.22</v>
      </c>
      <c r="D65" s="67" t="s">
        <v>7</v>
      </c>
      <c r="E65" s="68"/>
      <c r="F65" s="3">
        <f t="shared" si="0"/>
        <v>0</v>
      </c>
    </row>
    <row r="66" spans="1:6" s="12" customFormat="1" x14ac:dyDescent="0.2">
      <c r="A66" s="73">
        <v>7.13</v>
      </c>
      <c r="B66" s="65" t="s">
        <v>44</v>
      </c>
      <c r="C66" s="66">
        <v>339</v>
      </c>
      <c r="D66" s="67" t="s">
        <v>6</v>
      </c>
      <c r="E66" s="68"/>
      <c r="F66" s="3">
        <f t="shared" si="0"/>
        <v>0</v>
      </c>
    </row>
    <row r="67" spans="1:6" s="25" customFormat="1" x14ac:dyDescent="0.25">
      <c r="A67" s="39"/>
      <c r="B67" s="52"/>
      <c r="C67" s="31"/>
      <c r="D67" s="32"/>
      <c r="E67" s="31"/>
      <c r="F67" s="3"/>
    </row>
    <row r="68" spans="1:6" s="25" customFormat="1" x14ac:dyDescent="0.25">
      <c r="A68" s="39">
        <v>8</v>
      </c>
      <c r="B68" s="76" t="s">
        <v>18</v>
      </c>
      <c r="C68" s="31"/>
      <c r="D68" s="32"/>
      <c r="E68" s="31"/>
      <c r="F68" s="3"/>
    </row>
    <row r="69" spans="1:6" s="25" customFormat="1" x14ac:dyDescent="0.25">
      <c r="A69" s="44">
        <v>8.1</v>
      </c>
      <c r="B69" s="36" t="s">
        <v>73</v>
      </c>
      <c r="C69" s="31">
        <v>3231</v>
      </c>
      <c r="D69" s="32" t="s">
        <v>8</v>
      </c>
      <c r="E69" s="31"/>
      <c r="F69" s="19">
        <f t="shared" ref="F69:F73" si="9">ROUND(C69*E69,2)</f>
        <v>0</v>
      </c>
    </row>
    <row r="70" spans="1:6" s="25" customFormat="1" x14ac:dyDescent="0.25">
      <c r="A70" s="44">
        <v>8.1999999999999993</v>
      </c>
      <c r="B70" s="36" t="s">
        <v>74</v>
      </c>
      <c r="C70" s="31">
        <v>940</v>
      </c>
      <c r="D70" s="32" t="s">
        <v>8</v>
      </c>
      <c r="E70" s="31"/>
      <c r="F70" s="19">
        <f t="shared" ref="F70:F71" si="10">ROUND(E70*C70,2)</f>
        <v>0</v>
      </c>
    </row>
    <row r="71" spans="1:6" s="25" customFormat="1" x14ac:dyDescent="0.25">
      <c r="A71" s="44">
        <v>8.3000000000000007</v>
      </c>
      <c r="B71" s="36" t="s">
        <v>75</v>
      </c>
      <c r="C71" s="31">
        <v>1656</v>
      </c>
      <c r="D71" s="32" t="s">
        <v>8</v>
      </c>
      <c r="E71" s="31"/>
      <c r="F71" s="19">
        <f t="shared" si="10"/>
        <v>0</v>
      </c>
    </row>
    <row r="72" spans="1:6" s="1" customFormat="1" ht="15" customHeight="1" x14ac:dyDescent="0.25">
      <c r="A72" s="77"/>
      <c r="B72" s="78"/>
      <c r="C72" s="79"/>
      <c r="D72" s="80"/>
      <c r="E72" s="81"/>
      <c r="F72" s="3"/>
    </row>
    <row r="73" spans="1:6" s="25" customFormat="1" ht="38.25" x14ac:dyDescent="0.25">
      <c r="A73" s="82">
        <v>9</v>
      </c>
      <c r="B73" s="77" t="s">
        <v>45</v>
      </c>
      <c r="C73" s="31">
        <v>5827</v>
      </c>
      <c r="D73" s="83" t="s">
        <v>8</v>
      </c>
      <c r="E73" s="31"/>
      <c r="F73" s="3">
        <f t="shared" si="9"/>
        <v>0</v>
      </c>
    </row>
    <row r="74" spans="1:6" x14ac:dyDescent="0.25">
      <c r="A74" s="29"/>
      <c r="B74" s="77"/>
      <c r="C74" s="84"/>
      <c r="D74" s="83"/>
      <c r="E74" s="31"/>
      <c r="F74" s="9"/>
    </row>
    <row r="75" spans="1:6" x14ac:dyDescent="0.25">
      <c r="A75" s="85"/>
      <c r="B75" s="86" t="s">
        <v>56</v>
      </c>
      <c r="C75" s="87"/>
      <c r="D75" s="88"/>
      <c r="E75" s="89"/>
      <c r="F75" s="22">
        <f>SUM(F14:F73)</f>
        <v>0</v>
      </c>
    </row>
    <row r="76" spans="1:6" x14ac:dyDescent="0.25">
      <c r="A76" s="37"/>
      <c r="B76" s="52"/>
      <c r="C76" s="84"/>
      <c r="D76" s="84"/>
      <c r="E76" s="31"/>
      <c r="F76" s="4"/>
    </row>
    <row r="77" spans="1:6" ht="18" customHeight="1" x14ac:dyDescent="0.25">
      <c r="A77" s="90" t="s">
        <v>10</v>
      </c>
      <c r="B77" s="34" t="s">
        <v>11</v>
      </c>
      <c r="C77" s="84"/>
      <c r="D77" s="91"/>
      <c r="E77" s="31"/>
      <c r="F77" s="143"/>
    </row>
    <row r="78" spans="1:6" ht="25.5" x14ac:dyDescent="0.25">
      <c r="A78" s="92">
        <v>1</v>
      </c>
      <c r="B78" s="93" t="s">
        <v>80</v>
      </c>
      <c r="C78" s="3"/>
      <c r="D78" s="94" t="s">
        <v>60</v>
      </c>
      <c r="E78" s="17"/>
      <c r="F78" s="17">
        <f>ROUND(C78*E78,2)</f>
        <v>0</v>
      </c>
    </row>
    <row r="79" spans="1:6" x14ac:dyDescent="0.25">
      <c r="A79" s="37"/>
      <c r="B79" s="93"/>
      <c r="C79" s="84"/>
      <c r="D79" s="84"/>
      <c r="E79" s="84"/>
      <c r="F79" s="4"/>
    </row>
    <row r="80" spans="1:6" x14ac:dyDescent="0.25">
      <c r="A80" s="95"/>
      <c r="B80" s="86" t="s">
        <v>12</v>
      </c>
      <c r="C80" s="96"/>
      <c r="D80" s="96"/>
      <c r="E80" s="96"/>
      <c r="F80" s="22">
        <f>SUM(F78:F79)</f>
        <v>0</v>
      </c>
    </row>
    <row r="81" spans="1:6" x14ac:dyDescent="0.25">
      <c r="A81" s="37"/>
      <c r="B81" s="97"/>
      <c r="C81" s="84"/>
      <c r="D81" s="84"/>
      <c r="E81" s="84"/>
      <c r="F81" s="4"/>
    </row>
    <row r="82" spans="1:6" s="12" customFormat="1" x14ac:dyDescent="0.2">
      <c r="A82" s="98"/>
      <c r="B82" s="99" t="s">
        <v>51</v>
      </c>
      <c r="C82" s="100"/>
      <c r="D82" s="101"/>
      <c r="E82" s="102"/>
      <c r="F82" s="22">
        <f>+F75+F80</f>
        <v>0</v>
      </c>
    </row>
    <row r="83" spans="1:6" s="12" customFormat="1" x14ac:dyDescent="0.2">
      <c r="A83" s="103"/>
      <c r="B83" s="104"/>
      <c r="C83" s="105"/>
      <c r="D83" s="106"/>
      <c r="E83" s="107"/>
      <c r="F83" s="144"/>
    </row>
    <row r="84" spans="1:6" s="12" customFormat="1" x14ac:dyDescent="0.2">
      <c r="A84" s="108"/>
      <c r="B84" s="109" t="s">
        <v>51</v>
      </c>
      <c r="C84" s="110"/>
      <c r="D84" s="111"/>
      <c r="E84" s="112"/>
      <c r="F84" s="22">
        <f>F82</f>
        <v>0</v>
      </c>
    </row>
    <row r="85" spans="1:6" s="1" customFormat="1" ht="10.5" customHeight="1" x14ac:dyDescent="0.2">
      <c r="A85" s="13"/>
      <c r="B85" s="113"/>
      <c r="C85" s="114"/>
      <c r="D85" s="115"/>
      <c r="E85" s="114"/>
      <c r="F85" s="145"/>
    </row>
    <row r="86" spans="1:6" s="14" customFormat="1" ht="15" x14ac:dyDescent="0.25">
      <c r="A86" s="13"/>
      <c r="B86" s="116" t="s">
        <v>21</v>
      </c>
      <c r="C86" s="117"/>
      <c r="D86" s="118"/>
      <c r="E86" s="119"/>
      <c r="F86" s="146"/>
    </row>
    <row r="87" spans="1:6" s="14" customFormat="1" ht="14.25" x14ac:dyDescent="0.2">
      <c r="A87" s="13"/>
      <c r="B87" s="120" t="s">
        <v>22</v>
      </c>
      <c r="C87" s="121">
        <v>0.1</v>
      </c>
      <c r="D87" s="118"/>
      <c r="E87" s="119"/>
      <c r="F87" s="147">
        <f>+ROUND(F84*C87,2)</f>
        <v>0</v>
      </c>
    </row>
    <row r="88" spans="1:6" s="14" customFormat="1" ht="14.25" x14ac:dyDescent="0.2">
      <c r="A88" s="13"/>
      <c r="B88" s="120" t="s">
        <v>24</v>
      </c>
      <c r="C88" s="121">
        <v>0.03</v>
      </c>
      <c r="D88" s="118"/>
      <c r="E88" s="119"/>
      <c r="F88" s="147">
        <f>+ROUND(F84*C88,2)</f>
        <v>0</v>
      </c>
    </row>
    <row r="89" spans="1:6" s="14" customFormat="1" ht="14.25" x14ac:dyDescent="0.2">
      <c r="A89" s="13"/>
      <c r="B89" s="120" t="s">
        <v>76</v>
      </c>
      <c r="C89" s="121">
        <v>0.04</v>
      </c>
      <c r="D89" s="118"/>
      <c r="E89" s="119"/>
      <c r="F89" s="147">
        <f>+ROUND(F84*C89,2)</f>
        <v>0</v>
      </c>
    </row>
    <row r="90" spans="1:6" s="14" customFormat="1" ht="14.25" x14ac:dyDescent="0.2">
      <c r="A90" s="13"/>
      <c r="B90" s="120" t="s">
        <v>77</v>
      </c>
      <c r="C90" s="121">
        <v>0.03</v>
      </c>
      <c r="D90" s="118"/>
      <c r="E90" s="119"/>
      <c r="F90" s="147">
        <f>+ROUND(F84*C90,2)</f>
        <v>0</v>
      </c>
    </row>
    <row r="91" spans="1:6" s="14" customFormat="1" ht="14.25" x14ac:dyDescent="0.2">
      <c r="A91" s="13"/>
      <c r="B91" s="120" t="s">
        <v>23</v>
      </c>
      <c r="C91" s="121">
        <v>0.05</v>
      </c>
      <c r="D91" s="118"/>
      <c r="E91" s="119"/>
      <c r="F91" s="147">
        <f>+ROUND(F84*C91,)</f>
        <v>0</v>
      </c>
    </row>
    <row r="92" spans="1:6" s="14" customFormat="1" ht="14.25" x14ac:dyDescent="0.2">
      <c r="A92" s="118"/>
      <c r="B92" s="120" t="s">
        <v>46</v>
      </c>
      <c r="C92" s="121">
        <v>0.01</v>
      </c>
      <c r="D92" s="118"/>
      <c r="E92" s="119"/>
      <c r="F92" s="147">
        <f>+ROUND(F84*C92,2)</f>
        <v>0</v>
      </c>
    </row>
    <row r="93" spans="1:6" s="14" customFormat="1" ht="14.25" x14ac:dyDescent="0.2">
      <c r="A93" s="118"/>
      <c r="B93" s="120" t="s">
        <v>78</v>
      </c>
      <c r="C93" s="121">
        <v>0.18</v>
      </c>
      <c r="D93" s="118"/>
      <c r="E93" s="119"/>
      <c r="F93" s="147">
        <f>+ROUND(F87*C93,2)</f>
        <v>0</v>
      </c>
    </row>
    <row r="94" spans="1:6" s="14" customFormat="1" ht="14.25" x14ac:dyDescent="0.2">
      <c r="A94" s="118"/>
      <c r="B94" s="120" t="s">
        <v>47</v>
      </c>
      <c r="C94" s="122">
        <v>1E-3</v>
      </c>
      <c r="D94" s="118"/>
      <c r="E94" s="118"/>
      <c r="F94" s="148">
        <f>+ROUND(F84*C94,2)</f>
        <v>0</v>
      </c>
    </row>
    <row r="95" spans="1:6" s="14" customFormat="1" ht="14.25" x14ac:dyDescent="0.2">
      <c r="A95" s="118"/>
      <c r="B95" s="120" t="s">
        <v>48</v>
      </c>
      <c r="C95" s="121">
        <v>0.05</v>
      </c>
      <c r="D95" s="118"/>
      <c r="E95" s="119"/>
      <c r="F95" s="147">
        <f>+ROUND(F84*C95,2)</f>
        <v>0</v>
      </c>
    </row>
    <row r="96" spans="1:6" s="14" customFormat="1" ht="15" customHeight="1" x14ac:dyDescent="0.2">
      <c r="A96" s="118"/>
      <c r="B96" s="120" t="s">
        <v>49</v>
      </c>
      <c r="C96" s="121">
        <v>0.1</v>
      </c>
      <c r="D96" s="118"/>
      <c r="E96" s="119"/>
      <c r="F96" s="147">
        <f>+ROUND(F84*C96,2)</f>
        <v>0</v>
      </c>
    </row>
    <row r="97" spans="1:6" s="14" customFormat="1" ht="28.5" x14ac:dyDescent="0.2">
      <c r="A97" s="118"/>
      <c r="B97" s="123" t="s">
        <v>79</v>
      </c>
      <c r="C97" s="124">
        <v>0.03</v>
      </c>
      <c r="D97" s="125"/>
      <c r="E97" s="126"/>
      <c r="F97" s="147">
        <f>+ROUND(F84*C97,2)</f>
        <v>0</v>
      </c>
    </row>
    <row r="98" spans="1:6" s="14" customFormat="1" ht="14.25" x14ac:dyDescent="0.2">
      <c r="A98" s="127"/>
      <c r="B98" s="128" t="s">
        <v>25</v>
      </c>
      <c r="C98" s="129">
        <v>1.4999999999999999E-2</v>
      </c>
      <c r="D98" s="130"/>
      <c r="E98" s="131"/>
      <c r="F98" s="147">
        <f>+F84*C98</f>
        <v>0</v>
      </c>
    </row>
    <row r="99" spans="1:6" s="14" customFormat="1" ht="15" x14ac:dyDescent="0.2">
      <c r="A99" s="15"/>
      <c r="B99" s="132" t="s">
        <v>26</v>
      </c>
      <c r="C99" s="133"/>
      <c r="D99" s="134"/>
      <c r="E99" s="133"/>
      <c r="F99" s="150">
        <f>SUM(F87:F98)</f>
        <v>0</v>
      </c>
    </row>
    <row r="100" spans="1:6" s="14" customFormat="1" ht="14.25" x14ac:dyDescent="0.2">
      <c r="A100" s="135"/>
      <c r="B100" s="136"/>
      <c r="C100" s="137"/>
      <c r="D100" s="135"/>
      <c r="E100" s="138"/>
      <c r="F100" s="149"/>
    </row>
    <row r="101" spans="1:6" s="14" customFormat="1" ht="15" x14ac:dyDescent="0.2">
      <c r="A101" s="16"/>
      <c r="B101" s="139" t="s">
        <v>50</v>
      </c>
      <c r="C101" s="140"/>
      <c r="D101" s="141"/>
      <c r="E101" s="140"/>
      <c r="F101" s="150">
        <f>+F84+F99</f>
        <v>0</v>
      </c>
    </row>
  </sheetData>
  <sheetProtection algorithmName="SHA-512" hashValue="4gOPzmiXgzUhQdvT3dlmeBzabnoIMj3ZJv+kunQZh4QsNcp7apQ0Ud316oWEfwCZh8860uk4PoIrGpJoztLvJA==" saltValue="AbUrynINBWCV6VagDgI5Kg==" spinCount="100000" sheet="1" objects="1" scenarios="1"/>
  <autoFilter ref="A11:F77"/>
  <mergeCells count="9">
    <mergeCell ref="A9:B9"/>
    <mergeCell ref="D9:E9"/>
    <mergeCell ref="A10:F10"/>
    <mergeCell ref="A8:F8"/>
    <mergeCell ref="A1:F1"/>
    <mergeCell ref="A2:F2"/>
    <mergeCell ref="A3:F3"/>
    <mergeCell ref="A4:F4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horizontalDpi="4294967295" verticalDpi="4294967295" r:id="rId1"/>
  <rowBreaks count="2" manualBreakCount="2">
    <brk id="45" max="5" man="1"/>
    <brk id="8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pres. 211 (REVISADO)</vt:lpstr>
      <vt:lpstr>'pres. 211 (REVISADO)'!Área_de_impresión</vt:lpstr>
      <vt:lpstr>'pres. 211 (REVISADO)'!Títulos_a_imprimir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2020-11-23T14:47:40Z</dcterms:modified>
</cp:coreProperties>
</file>