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18\"/>
    </mc:Choice>
  </mc:AlternateContent>
  <bookViews>
    <workbookView xWindow="0" yWindow="345" windowWidth="20115" windowHeight="7440"/>
  </bookViews>
  <sheets>
    <sheet name="LOTE 18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18'!$A$1:$F$88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[35]FUNCION!$C$16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[36]Insumos!$B$71:$D$71</definedName>
    <definedName name="Hormigón_Industrial_210_Kg_cm2_1">[36]Insumos!$B$71:$D$71</definedName>
    <definedName name="Hormigón_Industrial_210_Kg_cm2_2">[36]Insumos!$B$71:$D$71</definedName>
    <definedName name="Hormigón_Industrial_210_Kg_cm2_3">[36]Insumos!$B$71:$D$71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[37]Directos!#REF!</definedName>
    <definedName name="impresion_2">[37]Directos!#REF!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[38]Insumos!#REF!</definedName>
    <definedName name="NADA">[38]Insumos!#REF!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[38]Insumos!#REF!</definedName>
    <definedName name="NINGUNA">[38]Insumos!#REF!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[39]peso!#REF!</definedName>
    <definedName name="p">[39]peso!#REF!</definedName>
    <definedName name="P.U.Amercoat_385ASA_2">#N/A</definedName>
    <definedName name="P.U.Amercoat_385ASA_3">#N/A</definedName>
    <definedName name="P.U.Dimecote9">[40]Insumos!$E$13</definedName>
    <definedName name="P.U.Dimecote9_2">#N/A</definedName>
    <definedName name="P.U.Dimecote9_3">#N/A</definedName>
    <definedName name="P.U.Thinner1000">[40]Insumos!$E$12</definedName>
    <definedName name="P.U.Thinner1000_2">#N/A</definedName>
    <definedName name="P.U.Thinner1000_3">#N/A</definedName>
    <definedName name="P.U.Urethane_Acrilico">[40]Insumos!$E$17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[41]PRESUPUESTO!$O$9:$O$236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[42]Precios!$A$4:$F$1576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[43]INS!#REF!</definedName>
    <definedName name="QQ">[43]INS!#REF!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[41]PRESUPUESTO!$M$10:$AH$731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[45]presupuesto!#REF!</definedName>
    <definedName name="SUB">[45]presupuesto!#REF!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18'!$1:$4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'[46]Ins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[43]INS!$D$561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27" i="14" l="1"/>
  <c r="F32" i="14"/>
  <c r="C42" i="14"/>
  <c r="C43" i="14"/>
  <c r="F43" i="14" s="1"/>
  <c r="F24" i="14"/>
  <c r="F26" i="14"/>
  <c r="F67" i="14"/>
  <c r="F61" i="14"/>
  <c r="F58" i="14"/>
  <c r="F57" i="14"/>
  <c r="F55" i="14"/>
  <c r="F54" i="14"/>
  <c r="F53" i="14"/>
  <c r="F52" i="14"/>
  <c r="F51" i="14"/>
  <c r="F50" i="14"/>
  <c r="F49" i="14"/>
  <c r="F48" i="14"/>
  <c r="F46" i="14"/>
  <c r="F45" i="14"/>
  <c r="F44" i="14"/>
  <c r="F42" i="14"/>
  <c r="F41" i="14"/>
  <c r="F40" i="14"/>
  <c r="F39" i="14"/>
  <c r="F38" i="14"/>
  <c r="F37" i="14"/>
  <c r="F35" i="14"/>
  <c r="F34" i="14"/>
  <c r="F33" i="14"/>
  <c r="F31" i="14"/>
  <c r="F29" i="14"/>
  <c r="F28" i="14"/>
  <c r="F25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63" i="14" l="1"/>
  <c r="F69" i="14" s="1"/>
  <c r="F78" i="14" s="1"/>
  <c r="F75" i="14" l="1"/>
  <c r="F77" i="14"/>
  <c r="F70" i="14"/>
  <c r="F73" i="14"/>
  <c r="F76" i="14"/>
  <c r="F74" i="14"/>
  <c r="F84" i="14"/>
  <c r="F80" i="14" l="1"/>
  <c r="F79" i="14"/>
  <c r="F82" i="14"/>
  <c r="F83" i="14"/>
  <c r="F81" i="14"/>
  <c r="F85" i="14" l="1"/>
  <c r="F87" i="14" s="1"/>
</calcChain>
</file>

<file path=xl/sharedStrings.xml><?xml version="1.0" encoding="utf-8"?>
<sst xmlns="http://schemas.openxmlformats.org/spreadsheetml/2006/main" count="112" uniqueCount="81">
  <si>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</si>
  <si>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</si>
  <si>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</si>
  <si>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</si>
  <si>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</si>
  <si>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</si>
  <si>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</si>
  <si>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</si>
  <si>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</si>
  <si>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</si>
  <si>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</si>
  <si>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</si>
  <si>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</si>
  <si>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</si>
  <si>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</si>
  <si>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</si>
  <si>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</si>
  <si>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</si>
  <si>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</si>
  <si>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</si>
  <si>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MANTENIMIENTO Y OPERACION SISTEMAS INAPA</t>
  </si>
  <si>
    <t>DISEÑO Y SUPERVISIÓN DE INAPA</t>
  </si>
  <si>
    <t>SEGUROS, PÓLIZAS Y FIANZAS</t>
  </si>
  <si>
    <t>SUB-TOTAL GENERAL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</si>
  <si>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</si>
  <si>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</si>
  <si>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</si>
  <si>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</si>
  <si>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</si>
  <si>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</si>
  <si>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</si>
  <si>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Ø8"  PVC  </t>
  </si>
  <si>
    <t>RELLENO  COMPACTADO C/COMPACTADOR MECANICO EN CAPAS DE 0.30M</t>
  </si>
  <si>
    <t xml:space="preserve">REPLANTEO </t>
  </si>
  <si>
    <t xml:space="preserve">Ø8" PVC (SDR-26) C/JUNTA DE GOMA  + 3 %  PERD. P/CAMPANA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</si>
  <si>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</si>
  <si>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</si>
  <si>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</si>
  <si>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</si>
  <si>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</si>
  <si>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</si>
  <si>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>ANCLAJE P/PIEZAS ESPECIALES (SEGUN DISEÑO)</t>
  </si>
  <si>
    <t>BOTE DE MATERIAL CON CAMION, INCLUYE CARGIO Y ESPARCIMIENTO EN BOTADERO (DIST.=5.0 KM)</t>
  </si>
  <si>
    <t>CAJA TELESCOPICA PARA VALVULA</t>
  </si>
  <si>
    <t>Obra:</t>
  </si>
  <si>
    <t>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</si>
  <si>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</si>
  <si>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</si>
  <si>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</si>
  <si>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</si>
  <si>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</si>
  <si>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</si>
  <si>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</si>
  <si>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MES</t>
  </si>
  <si>
    <t>CORTE DE ASFALTO E=4" (AMBOS LADOS)</t>
  </si>
  <si>
    <t>ML</t>
  </si>
  <si>
    <t>EXTRACCION DE ASFALTO C/EQUIPO E=4"</t>
  </si>
  <si>
    <t xml:space="preserve">DE DESAGUE DE 4" H.F. 200 PSI PLATILLADA COMPLETA (INCLUYE: CUERPO DE LA VALVULA, TORNILLOS 5/8" X 3", JUNTA DE GOMA, NIPLE PLATILLADO DE Ø X 12", JUNTA DRESSER Ø, TEE DE ACERO DEL Ø Y UN TUBO ACERO DEL Ø)  </t>
  </si>
  <si>
    <t xml:space="preserve">REGISTRO P/VALVULAS DE AIRE, SEGÚN DETALLE </t>
  </si>
  <si>
    <t>SUB-TOTAL FASE B</t>
  </si>
  <si>
    <t>JUNTA MECANICA TIPO DRESSER  8 HF (150PSI)</t>
  </si>
  <si>
    <t>JUNTA MECANICA TIPO DRESSER  4 HF (150PSI)</t>
  </si>
  <si>
    <t>JUNTA MECANICA TIPO DRESSER  3 HF (150PSI)</t>
  </si>
  <si>
    <t xml:space="preserve"> SUMINSTRO Y COLOCACION DE</t>
  </si>
  <si>
    <t>CODIA</t>
  </si>
  <si>
    <t>CAMPAMENTO (INCLUYE ALQUILER DE CASA  O SOLAR CON CASETA DE MATERIALES CON (BAÑO MOVIL)</t>
  </si>
  <si>
    <t>JUNTA MECANICA TIPO DRESSER  12 HF (150PSI)</t>
  </si>
  <si>
    <t>DE COMPUERTA Ø 3" H.F.  (INCLUYE: CUERPO DE LA VALVULA, TORNILLOS 5/8" X 3", JUNTA DE GOMA, NIPLE PLATILLADO DE Ø X 12", JUNTA DRESSER Ø,  MOVIMIENTO DE TIERRA Y MANO DE OBRA) 150 PSI PLATILLADA COMPLETA</t>
  </si>
  <si>
    <t>DE COMPUERTA Ø 4" H.F.  (INCLUYE: CUERPO DE LA VALVULA, TORNILLOS 5/8" X 3", JUNTA DE GOMA, NIPLE PLATILLADO DE Ø X 12", JUNTA DRESSER Ø,  MOVIMIENTO DE TIERRA Y MANO DE OBRA) 150 PSI PLATILLADA COMPLETA</t>
  </si>
  <si>
    <t xml:space="preserve">SUMINISTRO Y COLOCACION DE HIDRANTE (INCLUYE HIDRANTE, JUNTAS DRESSER, VALVULA DE COMPUERTA, NIPLE, TEE, CODO, MOVIMIENTO DE TIERRA, ANCLAJE Y MANO DE OBRA) </t>
  </si>
  <si>
    <t>HIDRANTE H.F EN TUBERIA DE Ø4"</t>
  </si>
  <si>
    <t>LINEA  CONDUCCION (DESDE EST. 7+435,60 HASTA EST. 9+035,60)</t>
  </si>
  <si>
    <t xml:space="preserve">TEE 8"X 3"  ACERO (SCH-40) </t>
  </si>
  <si>
    <t>SUMINISTRO  Y COLOCACION DE PIEZAS ESPECIALES  C/PROTECCION ANTICORROSIVA</t>
  </si>
  <si>
    <t>CRUZ 8"X3 ACERO SCH-40</t>
  </si>
  <si>
    <t xml:space="preserve">TEE 8"X 4"  ACERO (SCH-40) </t>
  </si>
  <si>
    <t xml:space="preserve">CODO 8"X30 ACERO (SCH-40) </t>
  </si>
  <si>
    <t xml:space="preserve">CODO 8"X15 (SCH-40)  </t>
  </si>
  <si>
    <t xml:space="preserve">RED 12"X8 (SCH-30) </t>
  </si>
  <si>
    <t>HONORARIOS PROFESIONALES ITBIS (LEY 07-2007)</t>
  </si>
  <si>
    <t>LINEA CONDUCCION   8" PVC  DESDE EST. 7+435,60 HASTA  9+435,60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</si>
</sst>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_-* #,##0.00_-;\-* #,##0.00_-;_-* &quot;-&quot;??_-;_-@_-"/>
    <numFmt numFmtId="168" formatCode="_-* #,##0.00\ _€_-;\-* #,##0.00\ _€_-;_-* &quot;-&quot;??\ _€_-;_-@_-"/>
    <numFmt numFmtId="169" formatCode="#,##0.00;[Red]#,##0.00"/>
    <numFmt numFmtId="170" formatCode="#."/>
    <numFmt numFmtId="171" formatCode="#.0"/>
    <numFmt numFmtId="172" formatCode="#.00"/>
    <numFmt numFmtId="173" formatCode="0.00_)"/>
    <numFmt numFmtId="174" formatCode="0.0%"/>
    <numFmt numFmtId="175" formatCode="0.0_)"/>
    <numFmt numFmtId="176" formatCode="#,##0.0_);\(#,##0.0\)"/>
    <numFmt numFmtId="177" formatCode="&quot;Sí&quot;;&quot;Sí&quot;;&quot;No&quot;"/>
    <numFmt numFmtId="178" formatCode="_-* #,##0\ _€_-;\-* #,##0\ _€_-;_-* &quot;-&quot;\ _€_-;_-@_-"/>
    <numFmt numFmtId="179" formatCode="#,##0.0;\-#,##0.0"/>
    <numFmt numFmtId="180" formatCode="General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5" applyNumberFormat="0" applyAlignment="0" applyProtection="0"/>
    <xf numFmtId="0" fontId="11" fillId="19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13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0" fontId="15" fillId="8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5" applyNumberFormat="0" applyAlignment="0" applyProtection="0"/>
    <xf numFmtId="0" fontId="20" fillId="0" borderId="10" applyNumberFormat="0" applyFill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3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1" applyNumberFormat="0" applyFont="0" applyAlignment="0" applyProtection="0"/>
    <xf numFmtId="0" fontId="24" fillId="18" borderId="12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3" fontId="27" fillId="0" borderId="0"/>
    <xf numFmtId="168" fontId="2" fillId="0" borderId="0" applyFont="0" applyFill="0" applyBorder="0" applyAlignment="0" applyProtection="0"/>
    <xf numFmtId="39" fontId="23" fillId="0" borderId="0"/>
    <xf numFmtId="16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23" fillId="0" borderId="0"/>
  </cellStyleXfs>
  <cellXfs count="247">
    <xf numFmtId="0" fontId="0" fillId="0" borderId="0" xfId="0"/>
    <xf numFmtId="0" fontId="3" fillId="0" borderId="0" xfId="1" applyFont="1" applyFill="1" applyBorder="1"/>
    <xf numFmtId="0" fontId="3" fillId="0" borderId="1" xfId="1" applyFont="1" applyFill="1" applyBorder="1" applyAlignment="1">
      <alignment vertical="top" wrapText="1"/>
    </xf>
    <xf numFmtId="167" fontId="3" fillId="0" borderId="1" xfId="2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4" fillId="20" borderId="0" xfId="0" applyFont="1" applyFill="1" applyBorder="1" applyAlignment="1">
      <alignment vertical="center"/>
    </xf>
    <xf numFmtId="0" fontId="4" fillId="20" borderId="15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5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/>
    <xf numFmtId="0" fontId="26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4" xfId="0" applyFont="1" applyFill="1" applyBorder="1" applyAlignment="1" applyProtection="1">
      <alignment horizontal="right" vertical="center"/>
    </xf>
    <xf numFmtId="0" fontId="26" fillId="20" borderId="1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</xf>
    <xf numFmtId="0" fontId="26" fillId="20" borderId="3" xfId="0" applyFont="1" applyFill="1" applyBorder="1" applyAlignment="1" applyProtection="1">
      <alignment horizontal="center" vertical="center"/>
    </xf>
    <xf numFmtId="0" fontId="26" fillId="20" borderId="13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0" fontId="2" fillId="2" borderId="0" xfId="0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top" wrapText="1"/>
    </xf>
    <xf numFmtId="0" fontId="30" fillId="0" borderId="0" xfId="0" applyFont="1" applyBorder="1"/>
    <xf numFmtId="0" fontId="30" fillId="0" borderId="0" xfId="0" applyFont="1"/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right" vertical="top"/>
    </xf>
    <xf numFmtId="0" fontId="33" fillId="24" borderId="0" xfId="107" applyFont="1" applyFill="1" applyBorder="1" applyAlignment="1">
      <alignment vertical="top"/>
    </xf>
    <xf numFmtId="0" fontId="26" fillId="21" borderId="0" xfId="0" applyFont="1" applyFill="1" applyAlignment="1">
      <alignment vertical="top" wrapText="1"/>
    </xf>
    <xf numFmtId="179" fontId="2" fillId="2" borderId="1" xfId="110" applyNumberFormat="1" applyFont="1" applyFill="1" applyBorder="1" applyAlignment="1" applyProtection="1">
      <alignment horizontal="right" vertical="top"/>
    </xf>
    <xf numFmtId="4" fontId="2" fillId="2" borderId="1" xfId="76" applyNumberFormat="1" applyFont="1" applyFill="1" applyBorder="1" applyAlignment="1" applyProtection="1">
      <alignment horizontal="right" wrapText="1"/>
    </xf>
    <xf numFmtId="0" fontId="0" fillId="2" borderId="0" xfId="0" applyFill="1" applyAlignment="1">
      <alignment vertical="top"/>
    </xf>
    <xf numFmtId="0" fontId="2" fillId="20" borderId="0" xfId="61" applyFont="1" applyFill="1"/>
    <xf numFmtId="0" fontId="34" fillId="0" borderId="0" xfId="0" applyFont="1" applyBorder="1"/>
    <xf numFmtId="0" fontId="34" fillId="0" borderId="0" xfId="0" applyFont="1"/>
    <xf numFmtId="0" fontId="34" fillId="2" borderId="0" xfId="1" applyFont="1" applyFill="1" applyBorder="1"/>
    <xf numFmtId="0" fontId="36" fillId="26" borderId="0" xfId="0" applyFont="1" applyFill="1" applyBorder="1"/>
    <xf numFmtId="0" fontId="29" fillId="26" borderId="0" xfId="0" applyFont="1" applyFill="1" applyBorder="1"/>
    <xf numFmtId="0" fontId="34" fillId="2" borderId="0" xfId="0" applyFont="1" applyFill="1" applyBorder="1"/>
    <xf numFmtId="0" fontId="2" fillId="2" borderId="0" xfId="61" applyFont="1" applyFill="1"/>
    <xf numFmtId="0" fontId="34" fillId="2" borderId="0" xfId="0" applyFont="1" applyFill="1"/>
    <xf numFmtId="0" fontId="30" fillId="2" borderId="0" xfId="0" applyFont="1" applyFill="1" applyBorder="1"/>
    <xf numFmtId="0" fontId="30" fillId="2" borderId="0" xfId="0" applyFont="1" applyFill="1"/>
    <xf numFmtId="10" fontId="2" fillId="2" borderId="1" xfId="73" applyNumberFormat="1" applyFont="1" applyFill="1" applyBorder="1" applyAlignment="1" applyProtection="1">
      <alignment horizontal="right"/>
    </xf>
    <xf numFmtId="0" fontId="2" fillId="2" borderId="1" xfId="74" applyFont="1" applyFill="1" applyBorder="1" applyAlignment="1" applyProtection="1">
      <alignment horizontal="right" vertical="top" wrapText="1"/>
    </xf>
    <xf numFmtId="0" fontId="2" fillId="2" borderId="1" xfId="74" applyFont="1" applyFill="1" applyBorder="1" applyAlignment="1" applyProtection="1">
      <alignment horizontal="left" vertical="top" wrapText="1"/>
    </xf>
    <xf numFmtId="2" fontId="33" fillId="2" borderId="0" xfId="1" quotePrefix="1" applyNumberFormat="1" applyFont="1" applyFill="1" applyAlignment="1" applyProtection="1">
      <alignment horizontal="left" vertical="top"/>
    </xf>
    <xf numFmtId="2" fontId="2" fillId="0" borderId="0" xfId="1" applyNumberFormat="1" applyFont="1" applyFill="1" applyAlignment="1" applyProtection="1">
      <alignment vertical="top"/>
    </xf>
    <xf numFmtId="0" fontId="2" fillId="0" borderId="0" xfId="1" applyFont="1" applyFill="1" applyAlignment="1" applyProtection="1">
      <alignment vertical="top" wrapText="1"/>
    </xf>
    <xf numFmtId="167" fontId="2" fillId="0" borderId="0" xfId="2" applyFont="1" applyFill="1" applyBorder="1" applyProtection="1"/>
    <xf numFmtId="4" fontId="2" fillId="0" borderId="0" xfId="2" applyNumberFormat="1" applyFont="1" applyFill="1" applyAlignment="1" applyProtection="1">
      <alignment horizontal="center" vertical="top"/>
    </xf>
    <xf numFmtId="4" fontId="2" fillId="0" borderId="0" xfId="1" applyNumberFormat="1" applyFont="1" applyFill="1" applyBorder="1" applyProtection="1"/>
    <xf numFmtId="4" fontId="2" fillId="2" borderId="0" xfId="2" applyNumberFormat="1" applyFont="1" applyFill="1" applyAlignment="1" applyProtection="1">
      <alignment vertical="top"/>
    </xf>
    <xf numFmtId="4" fontId="2" fillId="0" borderId="0" xfId="2" applyNumberFormat="1" applyFont="1" applyFill="1" applyAlignment="1" applyProtection="1">
      <alignment vertical="top"/>
    </xf>
    <xf numFmtId="0" fontId="26" fillId="0" borderId="16" xfId="1" applyFont="1" applyFill="1" applyBorder="1" applyAlignment="1" applyProtection="1">
      <alignment horizontal="center" vertical="center" wrapText="1"/>
    </xf>
    <xf numFmtId="167" fontId="26" fillId="0" borderId="16" xfId="2" applyFont="1" applyFill="1" applyBorder="1" applyAlignment="1" applyProtection="1">
      <alignment horizontal="center" vertical="center" wrapText="1"/>
    </xf>
    <xf numFmtId="4" fontId="26" fillId="0" borderId="16" xfId="1" applyNumberFormat="1" applyFont="1" applyFill="1" applyBorder="1" applyAlignment="1" applyProtection="1">
      <alignment horizontal="center" vertical="center" wrapText="1"/>
    </xf>
    <xf numFmtId="0" fontId="26" fillId="0" borderId="17" xfId="1" applyFont="1" applyFill="1" applyBorder="1" applyAlignment="1" applyProtection="1">
      <alignment horizontal="center" vertical="center" wrapText="1"/>
    </xf>
    <xf numFmtId="167" fontId="26" fillId="0" borderId="17" xfId="2" applyFont="1" applyFill="1" applyBorder="1" applyAlignment="1" applyProtection="1">
      <alignment horizontal="center" vertical="center" wrapText="1"/>
    </xf>
    <xf numFmtId="4" fontId="26" fillId="0" borderId="17" xfId="1" applyNumberFormat="1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wrapText="1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wrapText="1"/>
    </xf>
    <xf numFmtId="37" fontId="2" fillId="2" borderId="1" xfId="0" applyNumberFormat="1" applyFont="1" applyFill="1" applyBorder="1" applyAlignment="1" applyProtection="1">
      <alignment horizontal="right" vertical="center"/>
    </xf>
    <xf numFmtId="37" fontId="26" fillId="2" borderId="1" xfId="0" applyNumberFormat="1" applyFont="1" applyFill="1" applyBorder="1" applyAlignment="1" applyProtection="1">
      <alignment horizontal="right" vertical="center"/>
    </xf>
    <xf numFmtId="176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vertical="top" wrapText="1"/>
    </xf>
    <xf numFmtId="4" fontId="2" fillId="2" borderId="1" xfId="0" applyNumberFormat="1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 applyProtection="1">
      <alignment horizontal="left" wrapText="1"/>
    </xf>
    <xf numFmtId="4" fontId="2" fillId="2" borderId="1" xfId="0" applyNumberFormat="1" applyFont="1" applyFill="1" applyBorder="1" applyAlignment="1" applyProtection="1">
      <alignment vertical="center"/>
    </xf>
    <xf numFmtId="4" fontId="26" fillId="2" borderId="1" xfId="0" applyNumberFormat="1" applyFont="1" applyFill="1" applyBorder="1" applyProtection="1"/>
    <xf numFmtId="176" fontId="2" fillId="2" borderId="1" xfId="0" applyNumberFormat="1" applyFont="1" applyFill="1" applyBorder="1" applyAlignment="1" applyProtection="1">
      <alignment horizontal="right" vertical="top"/>
    </xf>
    <xf numFmtId="176" fontId="26" fillId="2" borderId="1" xfId="0" applyNumberFormat="1" applyFont="1" applyFill="1" applyBorder="1" applyAlignment="1" applyProtection="1">
      <alignment horizontal="right" vertical="center"/>
    </xf>
    <xf numFmtId="4" fontId="2" fillId="2" borderId="1" xfId="0" applyNumberFormat="1" applyFont="1" applyFill="1" applyBorder="1" applyAlignment="1" applyProtection="1">
      <alignment vertical="top"/>
    </xf>
    <xf numFmtId="37" fontId="26" fillId="2" borderId="1" xfId="0" applyNumberFormat="1" applyFont="1" applyFill="1" applyBorder="1" applyAlignment="1" applyProtection="1">
      <alignment horizontal="right" vertical="top"/>
    </xf>
    <xf numFmtId="0" fontId="26" fillId="2" borderId="1" xfId="0" applyFont="1" applyFill="1" applyBorder="1" applyAlignment="1" applyProtection="1">
      <alignment vertical="top" wrapText="1"/>
    </xf>
    <xf numFmtId="176" fontId="33" fillId="2" borderId="1" xfId="0" applyNumberFormat="1" applyFont="1" applyFill="1" applyBorder="1" applyAlignment="1" applyProtection="1">
      <alignment horizontal="right" vertical="top"/>
    </xf>
    <xf numFmtId="0" fontId="33" fillId="2" borderId="1" xfId="0" applyFont="1" applyFill="1" applyBorder="1" applyAlignment="1" applyProtection="1">
      <alignment horizontal="left" wrapText="1"/>
    </xf>
    <xf numFmtId="2" fontId="33" fillId="2" borderId="1" xfId="0" applyNumberFormat="1" applyFont="1" applyFill="1" applyBorder="1" applyAlignment="1" applyProtection="1">
      <alignment horizontal="right" vertical="center"/>
    </xf>
    <xf numFmtId="0" fontId="33" fillId="2" borderId="1" xfId="0" applyFont="1" applyFill="1" applyBorder="1" applyAlignment="1" applyProtection="1">
      <alignment horizontal="center" vertical="center"/>
    </xf>
    <xf numFmtId="4" fontId="2" fillId="2" borderId="1" xfId="51" applyNumberFormat="1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left" wrapText="1"/>
    </xf>
    <xf numFmtId="2" fontId="2" fillId="2" borderId="1" xfId="0" applyNumberFormat="1" applyFont="1" applyFill="1" applyBorder="1" applyAlignment="1" applyProtection="1">
      <alignment horizontal="right" vertical="center"/>
    </xf>
    <xf numFmtId="0" fontId="33" fillId="2" borderId="1" xfId="0" applyFont="1" applyFill="1" applyBorder="1" applyAlignment="1" applyProtection="1">
      <alignment horizontal="left"/>
    </xf>
    <xf numFmtId="176" fontId="28" fillId="2" borderId="1" xfId="0" applyNumberFormat="1" applyFont="1" applyFill="1" applyBorder="1" applyAlignment="1" applyProtection="1">
      <alignment horizontal="right" vertical="top"/>
    </xf>
    <xf numFmtId="0" fontId="28" fillId="2" borderId="1" xfId="0" applyFont="1" applyFill="1" applyBorder="1" applyAlignment="1" applyProtection="1">
      <alignment horizontal="left" wrapText="1"/>
    </xf>
    <xf numFmtId="2" fontId="28" fillId="2" borderId="1" xfId="0" applyNumberFormat="1" applyFont="1" applyFill="1" applyBorder="1" applyAlignment="1" applyProtection="1">
      <alignment horizontal="right" vertical="center"/>
    </xf>
    <xf numFmtId="0" fontId="28" fillId="2" borderId="1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right"/>
    </xf>
    <xf numFmtId="0" fontId="26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 wrapText="1"/>
    </xf>
    <xf numFmtId="169" fontId="2" fillId="2" borderId="1" xfId="0" applyNumberFormat="1" applyFont="1" applyFill="1" applyBorder="1" applyAlignment="1" applyProtection="1">
      <alignment horizontal="right" vertical="center"/>
    </xf>
    <xf numFmtId="169" fontId="2" fillId="2" borderId="1" xfId="0" applyNumberFormat="1" applyFont="1" applyFill="1" applyBorder="1" applyAlignment="1" applyProtection="1">
      <alignment horizontal="center" vertical="center"/>
    </xf>
    <xf numFmtId="180" fontId="32" fillId="25" borderId="1" xfId="0" applyNumberFormat="1" applyFont="1" applyFill="1" applyBorder="1" applyAlignment="1" applyProtection="1">
      <alignment vertical="top"/>
    </xf>
    <xf numFmtId="0" fontId="2" fillId="25" borderId="1" xfId="0" applyFont="1" applyFill="1" applyBorder="1" applyAlignment="1" applyProtection="1">
      <alignment vertical="top" wrapText="1"/>
    </xf>
    <xf numFmtId="4" fontId="32" fillId="25" borderId="1" xfId="0" applyNumberFormat="1" applyFont="1" applyFill="1" applyBorder="1" applyAlignment="1" applyProtection="1">
      <alignment vertical="center"/>
    </xf>
    <xf numFmtId="180" fontId="32" fillId="25" borderId="1" xfId="0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wrapText="1"/>
    </xf>
    <xf numFmtId="176" fontId="2" fillId="2" borderId="3" xfId="0" applyNumberFormat="1" applyFont="1" applyFill="1" applyBorder="1" applyAlignment="1" applyProtection="1">
      <alignment horizontal="right" vertical="top"/>
    </xf>
    <xf numFmtId="0" fontId="2" fillId="2" borderId="3" xfId="94" applyFont="1" applyFill="1" applyBorder="1" applyAlignment="1" applyProtection="1">
      <alignment horizontal="left" vertical="center" wrapText="1"/>
    </xf>
    <xf numFmtId="2" fontId="2" fillId="2" borderId="3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5" borderId="1" xfId="0" applyFont="1" applyFill="1" applyBorder="1" applyAlignment="1" applyProtection="1">
      <alignment vertical="top"/>
    </xf>
    <xf numFmtId="4" fontId="32" fillId="25" borderId="1" xfId="0" applyNumberFormat="1" applyFont="1" applyFill="1" applyBorder="1" applyAlignment="1" applyProtection="1">
      <alignment vertical="top"/>
    </xf>
    <xf numFmtId="180" fontId="32" fillId="25" borderId="1" xfId="0" applyNumberFormat="1" applyFont="1" applyFill="1" applyBorder="1" applyAlignment="1" applyProtection="1">
      <alignment horizontal="center" vertical="top"/>
    </xf>
    <xf numFmtId="49" fontId="26" fillId="2" borderId="1" xfId="77" applyNumberFormat="1" applyFont="1" applyFill="1" applyBorder="1" applyAlignment="1" applyProtection="1">
      <alignment vertical="top" wrapText="1"/>
    </xf>
    <xf numFmtId="4" fontId="2" fillId="2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0" fontId="26" fillId="2" borderId="1" xfId="61" applyFont="1" applyFill="1" applyBorder="1" applyAlignment="1" applyProtection="1">
      <alignment horizontal="left" vertical="top" wrapText="1"/>
    </xf>
    <xf numFmtId="43" fontId="2" fillId="2" borderId="1" xfId="93" applyFont="1" applyFill="1" applyBorder="1" applyAlignment="1" applyProtection="1">
      <alignment horizontal="right" vertical="center" wrapText="1"/>
    </xf>
    <xf numFmtId="43" fontId="2" fillId="2" borderId="1" xfId="93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justify" wrapText="1"/>
    </xf>
    <xf numFmtId="179" fontId="2" fillId="2" borderId="1" xfId="0" applyNumberFormat="1" applyFont="1" applyFill="1" applyBorder="1" applyAlignment="1" applyProtection="1">
      <alignment horizontal="right" vertical="justify" wrapText="1"/>
    </xf>
    <xf numFmtId="0" fontId="2" fillId="2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right" vertical="top"/>
    </xf>
    <xf numFmtId="43" fontId="2" fillId="2" borderId="1" xfId="93" applyFont="1" applyFill="1" applyBorder="1" applyAlignment="1" applyProtection="1">
      <alignment horizontal="center"/>
    </xf>
    <xf numFmtId="4" fontId="2" fillId="2" borderId="4" xfId="79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 vertical="top" wrapText="1"/>
    </xf>
    <xf numFmtId="0" fontId="35" fillId="2" borderId="1" xfId="0" applyFont="1" applyFill="1" applyBorder="1" applyAlignment="1" applyProtection="1">
      <alignment horizontal="right" vertical="center" wrapText="1"/>
    </xf>
    <xf numFmtId="0" fontId="35" fillId="2" borderId="1" xfId="0" applyNumberFormat="1" applyFont="1" applyFill="1" applyBorder="1" applyAlignment="1" applyProtection="1">
      <alignment vertical="top" wrapText="1"/>
    </xf>
    <xf numFmtId="4" fontId="36" fillId="2" borderId="1" xfId="0" applyNumberFormat="1" applyFont="1" applyFill="1" applyBorder="1" applyAlignment="1" applyProtection="1">
      <alignment vertical="top"/>
    </xf>
    <xf numFmtId="4" fontId="36" fillId="2" borderId="1" xfId="0" applyNumberFormat="1" applyFont="1" applyFill="1" applyBorder="1" applyAlignment="1" applyProtection="1">
      <alignment horizontal="center" vertical="top"/>
    </xf>
    <xf numFmtId="0" fontId="37" fillId="2" borderId="1" xfId="0" applyFont="1" applyFill="1" applyBorder="1" applyAlignment="1" applyProtection="1">
      <alignment horizontal="right" wrapText="1"/>
    </xf>
    <xf numFmtId="0" fontId="2" fillId="2" borderId="1" xfId="0" applyNumberFormat="1" applyFont="1" applyFill="1" applyBorder="1" applyAlignment="1" applyProtection="1">
      <alignment vertical="top" wrapText="1"/>
    </xf>
    <xf numFmtId="43" fontId="2" fillId="2" borderId="1" xfId="93" applyFont="1" applyFill="1" applyBorder="1" applyAlignment="1" applyProtection="1">
      <alignment vertical="top" wrapText="1"/>
    </xf>
    <xf numFmtId="4" fontId="37" fillId="2" borderId="1" xfId="0" applyNumberFormat="1" applyFont="1" applyFill="1" applyBorder="1" applyAlignment="1" applyProtection="1">
      <alignment horizontal="center" vertical="top"/>
    </xf>
    <xf numFmtId="37" fontId="2" fillId="2" borderId="1" xfId="0" applyNumberFormat="1" applyFont="1" applyFill="1" applyBorder="1" applyAlignment="1" applyProtection="1">
      <alignment horizontal="right" vertical="top"/>
    </xf>
    <xf numFmtId="0" fontId="28" fillId="2" borderId="1" xfId="79" applyFont="1" applyFill="1" applyBorder="1" applyAlignment="1" applyProtection="1">
      <alignment vertical="top" wrapText="1"/>
    </xf>
    <xf numFmtId="4" fontId="28" fillId="2" borderId="1" xfId="79" applyNumberFormat="1" applyFont="1" applyFill="1" applyBorder="1" applyAlignment="1" applyProtection="1">
      <alignment horizontal="center"/>
    </xf>
    <xf numFmtId="0" fontId="2" fillId="22" borderId="3" xfId="0" applyFont="1" applyFill="1" applyBorder="1" applyAlignment="1" applyProtection="1">
      <alignment horizontal="center" vertical="center"/>
    </xf>
    <xf numFmtId="0" fontId="26" fillId="22" borderId="3" xfId="0" applyFont="1" applyFill="1" applyBorder="1" applyAlignment="1" applyProtection="1">
      <alignment horizontal="center" wrapText="1"/>
    </xf>
    <xf numFmtId="0" fontId="2" fillId="22" borderId="3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29" fillId="2" borderId="1" xfId="0" applyFont="1" applyFill="1" applyBorder="1" applyAlignment="1" applyProtection="1">
      <alignment horizontal="center" vertical="center"/>
    </xf>
    <xf numFmtId="175" fontId="2" fillId="22" borderId="1" xfId="75" applyNumberFormat="1" applyFont="1" applyFill="1" applyBorder="1" applyAlignment="1" applyProtection="1">
      <alignment horizontal="right" vertical="top"/>
    </xf>
    <xf numFmtId="0" fontId="26" fillId="22" borderId="1" xfId="72" applyFont="1" applyFill="1" applyBorder="1" applyAlignment="1" applyProtection="1">
      <alignment horizontal="center"/>
    </xf>
    <xf numFmtId="4" fontId="2" fillId="22" borderId="1" xfId="0" applyNumberFormat="1" applyFont="1" applyFill="1" applyBorder="1" applyAlignment="1" applyProtection="1">
      <alignment horizontal="right" vertical="top" wrapText="1"/>
    </xf>
    <xf numFmtId="4" fontId="2" fillId="22" borderId="1" xfId="0" applyNumberFormat="1" applyFont="1" applyFill="1" applyBorder="1" applyAlignment="1" applyProtection="1">
      <alignment horizontal="center" vertical="center"/>
    </xf>
    <xf numFmtId="175" fontId="2" fillId="2" borderId="1" xfId="75" applyNumberFormat="1" applyFont="1" applyFill="1" applyBorder="1" applyAlignment="1" applyProtection="1">
      <alignment horizontal="right" vertical="top"/>
    </xf>
    <xf numFmtId="0" fontId="26" fillId="2" borderId="1" xfId="72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 vertical="top" wrapText="1"/>
    </xf>
    <xf numFmtId="175" fontId="2" fillId="22" borderId="3" xfId="75" applyNumberFormat="1" applyFont="1" applyFill="1" applyBorder="1" applyAlignment="1" applyProtection="1">
      <alignment horizontal="right" vertical="top"/>
    </xf>
    <xf numFmtId="0" fontId="26" fillId="22" borderId="3" xfId="72" applyFont="1" applyFill="1" applyBorder="1" applyAlignment="1" applyProtection="1">
      <alignment horizontal="center"/>
    </xf>
    <xf numFmtId="4" fontId="2" fillId="22" borderId="3" xfId="0" applyNumberFormat="1" applyFont="1" applyFill="1" applyBorder="1" applyAlignment="1" applyProtection="1">
      <alignment horizontal="right" vertical="top" wrapText="1"/>
    </xf>
    <xf numFmtId="4" fontId="2" fillId="22" borderId="3" xfId="0" applyNumberFormat="1" applyFont="1" applyFill="1" applyBorder="1" applyAlignment="1" applyProtection="1">
      <alignment horizontal="center" vertical="center"/>
    </xf>
    <xf numFmtId="175" fontId="2" fillId="2" borderId="4" xfId="75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vertical="center"/>
    </xf>
    <xf numFmtId="10" fontId="2" fillId="2" borderId="4" xfId="73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10" fontId="2" fillId="0" borderId="1" xfId="0" applyNumberFormat="1" applyFont="1" applyFill="1" applyBorder="1" applyProtection="1"/>
    <xf numFmtId="0" fontId="2" fillId="2" borderId="0" xfId="74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right"/>
    </xf>
    <xf numFmtId="174" fontId="2" fillId="0" borderId="1" xfId="0" applyNumberFormat="1" applyFont="1" applyFill="1" applyBorder="1" applyProtection="1"/>
    <xf numFmtId="0" fontId="3" fillId="0" borderId="1" xfId="1" applyFont="1" applyFill="1" applyBorder="1" applyAlignment="1" applyProtection="1">
      <alignment vertical="top" wrapText="1"/>
    </xf>
    <xf numFmtId="39" fontId="2" fillId="2" borderId="1" xfId="92" applyFont="1" applyFill="1" applyBorder="1" applyAlignment="1" applyProtection="1">
      <alignment horizontal="right" vertical="top" wrapText="1"/>
    </xf>
    <xf numFmtId="10" fontId="2" fillId="2" borderId="1" xfId="90" applyNumberFormat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right" wrapText="1"/>
    </xf>
    <xf numFmtId="10" fontId="2" fillId="2" borderId="1" xfId="90" applyNumberFormat="1" applyFont="1" applyFill="1" applyBorder="1" applyAlignment="1" applyProtection="1">
      <alignment vertical="center"/>
    </xf>
    <xf numFmtId="10" fontId="2" fillId="2" borderId="4" xfId="73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right" vertical="center"/>
    </xf>
    <xf numFmtId="0" fontId="26" fillId="3" borderId="0" xfId="0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3" fontId="2" fillId="2" borderId="1" xfId="93" applyFont="1" applyFill="1" applyBorder="1" applyAlignment="1" applyProtection="1">
      <alignment vertical="top" wrapText="1"/>
      <protection locked="0"/>
    </xf>
    <xf numFmtId="4" fontId="3" fillId="0" borderId="1" xfId="1" applyNumberFormat="1" applyFont="1" applyFill="1" applyBorder="1" applyAlignment="1" applyProtection="1">
      <alignment horizontal="right" vertical="top" wrapText="1"/>
      <protection locked="0"/>
    </xf>
    <xf numFmtId="39" fontId="2" fillId="2" borderId="1" xfId="0" applyNumberFormat="1" applyFont="1" applyFill="1" applyBorder="1" applyProtection="1">
      <protection locked="0"/>
    </xf>
    <xf numFmtId="39" fontId="2" fillId="2" borderId="1" xfId="0" applyNumberFormat="1" applyFont="1" applyFill="1" applyBorder="1" applyAlignment="1" applyProtection="1"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39" fontId="33" fillId="2" borderId="1" xfId="0" applyNumberFormat="1" applyFont="1" applyFill="1" applyBorder="1" applyProtection="1">
      <protection locked="0"/>
    </xf>
    <xf numFmtId="4" fontId="2" fillId="2" borderId="1" xfId="51" applyNumberFormat="1" applyFont="1" applyFill="1" applyBorder="1" applyAlignment="1" applyProtection="1">
      <alignment vertical="top"/>
      <protection locked="0"/>
    </xf>
    <xf numFmtId="39" fontId="28" fillId="2" borderId="1" xfId="0" applyNumberFormat="1" applyFont="1" applyFill="1" applyBorder="1" applyProtection="1">
      <protection locked="0"/>
    </xf>
    <xf numFmtId="4" fontId="2" fillId="2" borderId="1" xfId="51" applyNumberFormat="1" applyFont="1" applyFill="1" applyBorder="1" applyAlignment="1" applyProtection="1">
      <alignment vertical="center"/>
      <protection locked="0"/>
    </xf>
    <xf numFmtId="4" fontId="2" fillId="25" borderId="1" xfId="0" applyNumberFormat="1" applyFont="1" applyFill="1" applyBorder="1" applyAlignment="1" applyProtection="1">
      <alignment vertical="center" wrapText="1"/>
      <protection locked="0"/>
    </xf>
    <xf numFmtId="39" fontId="33" fillId="2" borderId="1" xfId="0" applyNumberFormat="1" applyFont="1" applyFill="1" applyBorder="1" applyAlignment="1" applyProtection="1">
      <alignment horizontal="right" vertical="center"/>
      <protection locked="0"/>
    </xf>
    <xf numFmtId="39" fontId="2" fillId="2" borderId="3" xfId="0" applyNumberFormat="1" applyFont="1" applyFill="1" applyBorder="1" applyAlignment="1" applyProtection="1">
      <alignment horizontal="right" vertical="center"/>
      <protection locked="0"/>
    </xf>
    <xf numFmtId="4" fontId="2" fillId="25" borderId="1" xfId="0" applyNumberFormat="1" applyFont="1" applyFill="1" applyBorder="1" applyAlignment="1" applyProtection="1">
      <alignment vertical="top" wrapText="1"/>
      <protection locked="0"/>
    </xf>
    <xf numFmtId="39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wrapText="1"/>
      <protection locked="0"/>
    </xf>
    <xf numFmtId="4" fontId="2" fillId="2" borderId="1" xfId="0" applyNumberFormat="1" applyFont="1" applyFill="1" applyBorder="1" applyAlignment="1" applyProtection="1">
      <alignment vertical="top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9" fontId="36" fillId="2" borderId="1" xfId="0" applyNumberFormat="1" applyFont="1" applyFill="1" applyBorder="1" applyAlignment="1" applyProtection="1">
      <alignment horizontal="right"/>
      <protection locked="0"/>
    </xf>
    <xf numFmtId="169" fontId="28" fillId="2" borderId="1" xfId="79" applyNumberFormat="1" applyFont="1" applyFill="1" applyBorder="1" applyAlignment="1" applyProtection="1">
      <protection locked="0"/>
    </xf>
    <xf numFmtId="39" fontId="26" fillId="22" borderId="3" xfId="0" applyNumberFormat="1" applyFont="1" applyFill="1" applyBorder="1" applyProtection="1">
      <protection locked="0"/>
    </xf>
    <xf numFmtId="4" fontId="26" fillId="22" borderId="1" xfId="70" applyNumberFormat="1" applyFont="1" applyFill="1" applyBorder="1" applyAlignment="1" applyProtection="1">
      <alignment horizontal="right" wrapText="1"/>
      <protection locked="0"/>
    </xf>
    <xf numFmtId="4" fontId="26" fillId="2" borderId="1" xfId="70" applyNumberFormat="1" applyFont="1" applyFill="1" applyBorder="1" applyAlignment="1" applyProtection="1">
      <alignment horizontal="right" wrapText="1"/>
      <protection locked="0"/>
    </xf>
    <xf numFmtId="4" fontId="26" fillId="22" borderId="3" xfId="70" applyNumberFormat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39" fontId="2" fillId="2" borderId="1" xfId="0" applyNumberFormat="1" applyFont="1" applyFill="1" applyBorder="1" applyAlignment="1" applyProtection="1">
      <alignment vertical="top"/>
      <protection locked="0"/>
    </xf>
    <xf numFmtId="4" fontId="26" fillId="20" borderId="1" xfId="0" applyNumberFormat="1" applyFont="1" applyFill="1" applyBorder="1" applyAlignment="1" applyProtection="1">
      <alignment horizontal="right" vertical="center"/>
      <protection locked="0"/>
    </xf>
    <xf numFmtId="0" fontId="26" fillId="2" borderId="1" xfId="0" applyFont="1" applyFill="1" applyBorder="1" applyAlignment="1" applyProtection="1">
      <alignment horizontal="right" vertical="center"/>
      <protection locked="0"/>
    </xf>
    <xf numFmtId="4" fontId="26" fillId="20" borderId="3" xfId="0" applyNumberFormat="1" applyFont="1" applyFill="1" applyBorder="1" applyAlignment="1" applyProtection="1">
      <alignment horizontal="right" vertical="center"/>
      <protection locked="0"/>
    </xf>
    <xf numFmtId="4" fontId="26" fillId="3" borderId="14" xfId="70" applyNumberFormat="1" applyFont="1" applyFill="1" applyBorder="1" applyAlignment="1" applyProtection="1">
      <alignment horizontal="center" vertical="center"/>
      <protection locked="0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4" fontId="33" fillId="2" borderId="1" xfId="0" applyNumberFormat="1" applyFont="1" applyFill="1" applyBorder="1" applyAlignment="1" applyProtection="1">
      <alignment horizontal="right" vertical="center"/>
    </xf>
    <xf numFmtId="4" fontId="2" fillId="2" borderId="1" xfId="51" applyNumberFormat="1" applyFont="1" applyFill="1" applyBorder="1" applyAlignment="1" applyProtection="1">
      <alignment horizontal="right" vertical="top"/>
    </xf>
    <xf numFmtId="4" fontId="28" fillId="2" borderId="1" xfId="51" applyNumberFormat="1" applyFont="1" applyFill="1" applyBorder="1" applyAlignment="1" applyProtection="1">
      <alignment horizontal="right" vertical="top"/>
    </xf>
    <xf numFmtId="4" fontId="28" fillId="2" borderId="1" xfId="0" applyNumberFormat="1" applyFont="1" applyFill="1" applyBorder="1" applyAlignment="1" applyProtection="1">
      <alignment horizontal="right" vertical="center"/>
    </xf>
    <xf numFmtId="4" fontId="2" fillId="2" borderId="3" xfId="0" applyNumberFormat="1" applyFont="1" applyFill="1" applyBorder="1" applyAlignment="1" applyProtection="1">
      <alignment horizontal="right" vertical="center"/>
    </xf>
    <xf numFmtId="4" fontId="26" fillId="2" borderId="1" xfId="0" applyNumberFormat="1" applyFont="1" applyFill="1" applyBorder="1" applyAlignment="1" applyProtection="1">
      <alignment vertical="top"/>
    </xf>
    <xf numFmtId="43" fontId="2" fillId="2" borderId="1" xfId="93" applyFont="1" applyFill="1" applyBorder="1" applyAlignment="1" applyProtection="1">
      <alignment horizontal="right" wrapText="1"/>
    </xf>
    <xf numFmtId="169" fontId="36" fillId="2" borderId="1" xfId="0" applyNumberFormat="1" applyFont="1" applyFill="1" applyBorder="1" applyAlignment="1" applyProtection="1">
      <alignment vertical="top"/>
    </xf>
    <xf numFmtId="43" fontId="28" fillId="2" borderId="1" xfId="109" applyFont="1" applyFill="1" applyBorder="1" applyAlignment="1" applyProtection="1">
      <alignment horizontal="right"/>
    </xf>
    <xf numFmtId="4" fontId="2" fillId="22" borderId="3" xfId="0" applyNumberFormat="1" applyFont="1" applyFill="1" applyBorder="1" applyProtection="1"/>
    <xf numFmtId="4" fontId="26" fillId="22" borderId="1" xfId="0" applyNumberFormat="1" applyFont="1" applyFill="1" applyBorder="1" applyAlignment="1" applyProtection="1">
      <alignment horizontal="right" vertical="top" wrapText="1"/>
    </xf>
    <xf numFmtId="4" fontId="26" fillId="2" borderId="1" xfId="0" applyNumberFormat="1" applyFont="1" applyFill="1" applyBorder="1" applyAlignment="1" applyProtection="1">
      <alignment horizontal="right" vertical="top" wrapText="1"/>
    </xf>
    <xf numFmtId="4" fontId="26" fillId="22" borderId="3" xfId="0" applyNumberFormat="1" applyFont="1" applyFill="1" applyBorder="1" applyAlignment="1" applyProtection="1">
      <alignment horizontal="right" vertical="top" wrapText="1"/>
    </xf>
    <xf numFmtId="4" fontId="26" fillId="22" borderId="2" xfId="0" applyNumberFormat="1" applyFont="1" applyFill="1" applyBorder="1" applyAlignment="1" applyProtection="1">
      <alignment horizontal="right" vertical="top" wrapText="1"/>
    </xf>
    <xf numFmtId="4" fontId="26" fillId="2" borderId="2" xfId="0" applyNumberFormat="1" applyFont="1" applyFill="1" applyBorder="1" applyAlignment="1" applyProtection="1">
      <alignment horizontal="right" vertical="top" wrapText="1"/>
    </xf>
    <xf numFmtId="0" fontId="26" fillId="2" borderId="2" xfId="0" applyFont="1" applyFill="1" applyBorder="1" applyAlignment="1" applyProtection="1">
      <alignment horizontal="right" vertical="center"/>
    </xf>
    <xf numFmtId="0" fontId="2" fillId="2" borderId="2" xfId="74" applyFont="1" applyFill="1" applyBorder="1" applyAlignment="1" applyProtection="1">
      <alignment horizontal="left" vertical="top" wrapText="1"/>
    </xf>
    <xf numFmtId="4" fontId="3" fillId="0" borderId="1" xfId="1" applyNumberFormat="1" applyFont="1" applyFill="1" applyBorder="1" applyAlignment="1" applyProtection="1">
      <alignment horizontal="right" vertical="top" wrapText="1"/>
    </xf>
    <xf numFmtId="4" fontId="26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1" applyFont="1" applyFill="1" applyAlignment="1">
      <alignment horizontal="left" vertical="top" wrapText="1"/>
    </xf>
  </cellXfs>
  <cellStyles count="11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0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3" builtinId="3"/>
    <cellStyle name="Millares 10" xfId="109"/>
    <cellStyle name="Millares 10 2" xfId="96"/>
    <cellStyle name="Millares 11" xfId="78"/>
    <cellStyle name="Millares 13" xfId="108"/>
    <cellStyle name="Millares 16" xfId="49"/>
    <cellStyle name="Millares 19" xfId="99"/>
    <cellStyle name="Millares 2" xfId="50"/>
    <cellStyle name="Millares 2 2" xfId="51"/>
    <cellStyle name="Millares 2 2 2" xfId="89"/>
    <cellStyle name="Millares 3" xfId="52"/>
    <cellStyle name="Millares 3 2" xfId="87"/>
    <cellStyle name="Millares 3 3" xfId="80"/>
    <cellStyle name="Millares 3 3 2" xfId="102"/>
    <cellStyle name="Millares 3 3 2 3" xfId="97"/>
    <cellStyle name="Millares 3_111-12 ac neyba zona alta" xfId="2"/>
    <cellStyle name="Millares 4" xfId="53"/>
    <cellStyle name="Millares 4 2" xfId="85"/>
    <cellStyle name="Millares 5 3" xfId="76"/>
    <cellStyle name="Millares 8" xfId="86"/>
    <cellStyle name="Millares 8 2" xfId="103"/>
    <cellStyle name="Millares 9" xfId="84"/>
    <cellStyle name="Millares 9 4" xfId="104"/>
    <cellStyle name="Millares_NUEVO FORMATO DE PRESUPUESTOS" xfId="70"/>
    <cellStyle name="Moneda 2" xfId="88"/>
    <cellStyle name="Moneda 3" xfId="98"/>
    <cellStyle name="No-definido" xfId="54"/>
    <cellStyle name="Normal" xfId="0" builtinId="0"/>
    <cellStyle name="Normal - Style1" xfId="55"/>
    <cellStyle name="Normal 10" xfId="79"/>
    <cellStyle name="Normal 10 2" xfId="91"/>
    <cellStyle name="Normal 11 2" xfId="106"/>
    <cellStyle name="Normal 13 2" xfId="81"/>
    <cellStyle name="Normal 19" xfId="1"/>
    <cellStyle name="Normal 2" xfId="56"/>
    <cellStyle name="Normal 2 2" xfId="57"/>
    <cellStyle name="Normal 2 2 2" xfId="95"/>
    <cellStyle name="Normal 2 3" xfId="71"/>
    <cellStyle name="Normal 2_07-09 presupu..." xfId="58"/>
    <cellStyle name="Normal 3" xfId="59"/>
    <cellStyle name="Normal 31_correccion de averia ac.hatillo prov.hato mayor oct.2011 2" xfId="82"/>
    <cellStyle name="Normal 4" xfId="60"/>
    <cellStyle name="Normal 42" xfId="94"/>
    <cellStyle name="Normal 5" xfId="61"/>
    <cellStyle name="Normal 5 2 2" xfId="69"/>
    <cellStyle name="Normal 6" xfId="74"/>
    <cellStyle name="Normal 7" xfId="83"/>
    <cellStyle name="Normal 8" xfId="105"/>
    <cellStyle name="Normal 9 4" xfId="101"/>
    <cellStyle name="Normal_158-09 TERMINACION AC. LA GINA" xfId="110"/>
    <cellStyle name="Normal_55-09 Equipamiento Pozos Ac. Rural El Llano" xfId="75"/>
    <cellStyle name="Normal_Hoja1" xfId="77"/>
    <cellStyle name="Normal_PRES 059-09 REHABIL. PLANTA DE TRATAMIENTO DE 80 LPS RAPIDA, AC. HATO DEL YAQUE" xfId="72"/>
    <cellStyle name="Normal_Presupuesto" xfId="92"/>
    <cellStyle name="Normal_Presupuesto Terminaciones Edificio Mantenimiento Nave I " xfId="107"/>
    <cellStyle name="Note" xfId="62"/>
    <cellStyle name="Output" xfId="63"/>
    <cellStyle name="Percent 2" xfId="64"/>
    <cellStyle name="Porcentaje" xfId="90" builtinId="5"/>
    <cellStyle name="Porcentual 2" xfId="65"/>
    <cellStyle name="Porcentual 2 2" xfId="73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5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showGridLines="0" showZeros="0" tabSelected="1" view="pageBreakPreview" zoomScale="110" zoomScaleNormal="100" zoomScaleSheetLayoutView="110" workbookViewId="0">
      <selection activeCell="B6" sqref="B6"/>
    </sheetView>
  </sheetViews>
  <sheetFormatPr baseColWidth="10" defaultRowHeight="12.75" x14ac:dyDescent="0.25"/>
  <cols>
    <col min="1" max="1" width="7.7109375" style="2" customWidth="1"/>
    <col min="2" max="2" width="48.5703125" style="2" customWidth="1"/>
    <col min="3" max="3" width="10.85546875" style="3" customWidth="1"/>
    <col min="4" max="4" width="5.42578125" style="4" customWidth="1"/>
    <col min="5" max="5" width="13.42578125" style="5" customWidth="1"/>
    <col min="6" max="6" width="14.42578125" style="5" customWidth="1"/>
    <col min="7" max="250" width="11.42578125" style="2"/>
    <col min="251" max="251" width="7.7109375" style="2" customWidth="1"/>
    <col min="252" max="252" width="48.7109375" style="2" customWidth="1"/>
    <col min="253" max="253" width="10.85546875" style="2" customWidth="1"/>
    <col min="254" max="254" width="6.85546875" style="2" customWidth="1"/>
    <col min="255" max="255" width="13.42578125" style="2" customWidth="1"/>
    <col min="256" max="256" width="15.42578125" style="2" customWidth="1"/>
    <col min="257" max="257" width="16.7109375" style="2" customWidth="1"/>
    <col min="258" max="258" width="11.5703125" style="2" bestFit="1" customWidth="1"/>
    <col min="259" max="506" width="11.42578125" style="2"/>
    <col min="507" max="507" width="7.7109375" style="2" customWidth="1"/>
    <col min="508" max="508" width="48.7109375" style="2" customWidth="1"/>
    <col min="509" max="509" width="10.85546875" style="2" customWidth="1"/>
    <col min="510" max="510" width="6.85546875" style="2" customWidth="1"/>
    <col min="511" max="511" width="13.42578125" style="2" customWidth="1"/>
    <col min="512" max="512" width="15.42578125" style="2" customWidth="1"/>
    <col min="513" max="513" width="16.7109375" style="2" customWidth="1"/>
    <col min="514" max="514" width="11.5703125" style="2" bestFit="1" customWidth="1"/>
    <col min="515" max="762" width="11.42578125" style="2"/>
    <col min="763" max="763" width="7.7109375" style="2" customWidth="1"/>
    <col min="764" max="764" width="48.7109375" style="2" customWidth="1"/>
    <col min="765" max="765" width="10.85546875" style="2" customWidth="1"/>
    <col min="766" max="766" width="6.85546875" style="2" customWidth="1"/>
    <col min="767" max="767" width="13.42578125" style="2" customWidth="1"/>
    <col min="768" max="768" width="15.42578125" style="2" customWidth="1"/>
    <col min="769" max="769" width="16.7109375" style="2" customWidth="1"/>
    <col min="770" max="770" width="11.5703125" style="2" bestFit="1" customWidth="1"/>
    <col min="771" max="1018" width="11.42578125" style="2"/>
    <col min="1019" max="1019" width="7.7109375" style="2" customWidth="1"/>
    <col min="1020" max="1020" width="48.7109375" style="2" customWidth="1"/>
    <col min="1021" max="1021" width="10.85546875" style="2" customWidth="1"/>
    <col min="1022" max="1022" width="6.85546875" style="2" customWidth="1"/>
    <col min="1023" max="1023" width="13.42578125" style="2" customWidth="1"/>
    <col min="1024" max="1024" width="15.42578125" style="2" customWidth="1"/>
    <col min="1025" max="1025" width="16.7109375" style="2" customWidth="1"/>
    <col min="1026" max="1026" width="11.5703125" style="2" bestFit="1" customWidth="1"/>
    <col min="1027" max="1274" width="11.42578125" style="2"/>
    <col min="1275" max="1275" width="7.7109375" style="2" customWidth="1"/>
    <col min="1276" max="1276" width="48.7109375" style="2" customWidth="1"/>
    <col min="1277" max="1277" width="10.85546875" style="2" customWidth="1"/>
    <col min="1278" max="1278" width="6.85546875" style="2" customWidth="1"/>
    <col min="1279" max="1279" width="13.42578125" style="2" customWidth="1"/>
    <col min="1280" max="1280" width="15.42578125" style="2" customWidth="1"/>
    <col min="1281" max="1281" width="16.7109375" style="2" customWidth="1"/>
    <col min="1282" max="1282" width="11.5703125" style="2" bestFit="1" customWidth="1"/>
    <col min="1283" max="1530" width="11.42578125" style="2"/>
    <col min="1531" max="1531" width="7.7109375" style="2" customWidth="1"/>
    <col min="1532" max="1532" width="48.7109375" style="2" customWidth="1"/>
    <col min="1533" max="1533" width="10.85546875" style="2" customWidth="1"/>
    <col min="1534" max="1534" width="6.85546875" style="2" customWidth="1"/>
    <col min="1535" max="1535" width="13.42578125" style="2" customWidth="1"/>
    <col min="1536" max="1536" width="15.42578125" style="2" customWidth="1"/>
    <col min="1537" max="1537" width="16.7109375" style="2" customWidth="1"/>
    <col min="1538" max="1538" width="11.5703125" style="2" bestFit="1" customWidth="1"/>
    <col min="1539" max="1786" width="11.42578125" style="2"/>
    <col min="1787" max="1787" width="7.7109375" style="2" customWidth="1"/>
    <col min="1788" max="1788" width="48.7109375" style="2" customWidth="1"/>
    <col min="1789" max="1789" width="10.85546875" style="2" customWidth="1"/>
    <col min="1790" max="1790" width="6.85546875" style="2" customWidth="1"/>
    <col min="1791" max="1791" width="13.42578125" style="2" customWidth="1"/>
    <col min="1792" max="1792" width="15.42578125" style="2" customWidth="1"/>
    <col min="1793" max="1793" width="16.7109375" style="2" customWidth="1"/>
    <col min="1794" max="1794" width="11.5703125" style="2" bestFit="1" customWidth="1"/>
    <col min="1795" max="2042" width="11.42578125" style="2"/>
    <col min="2043" max="2043" width="7.7109375" style="2" customWidth="1"/>
    <col min="2044" max="2044" width="48.7109375" style="2" customWidth="1"/>
    <col min="2045" max="2045" width="10.85546875" style="2" customWidth="1"/>
    <col min="2046" max="2046" width="6.85546875" style="2" customWidth="1"/>
    <col min="2047" max="2047" width="13.42578125" style="2" customWidth="1"/>
    <col min="2048" max="2048" width="15.42578125" style="2" customWidth="1"/>
    <col min="2049" max="2049" width="16.7109375" style="2" customWidth="1"/>
    <col min="2050" max="2050" width="11.5703125" style="2" bestFit="1" customWidth="1"/>
    <col min="2051" max="2298" width="11.42578125" style="2"/>
    <col min="2299" max="2299" width="7.7109375" style="2" customWidth="1"/>
    <col min="2300" max="2300" width="48.7109375" style="2" customWidth="1"/>
    <col min="2301" max="2301" width="10.85546875" style="2" customWidth="1"/>
    <col min="2302" max="2302" width="6.85546875" style="2" customWidth="1"/>
    <col min="2303" max="2303" width="13.42578125" style="2" customWidth="1"/>
    <col min="2304" max="2304" width="15.42578125" style="2" customWidth="1"/>
    <col min="2305" max="2305" width="16.7109375" style="2" customWidth="1"/>
    <col min="2306" max="2306" width="11.5703125" style="2" bestFit="1" customWidth="1"/>
    <col min="2307" max="2554" width="11.42578125" style="2"/>
    <col min="2555" max="2555" width="7.7109375" style="2" customWidth="1"/>
    <col min="2556" max="2556" width="48.7109375" style="2" customWidth="1"/>
    <col min="2557" max="2557" width="10.85546875" style="2" customWidth="1"/>
    <col min="2558" max="2558" width="6.85546875" style="2" customWidth="1"/>
    <col min="2559" max="2559" width="13.42578125" style="2" customWidth="1"/>
    <col min="2560" max="2560" width="15.42578125" style="2" customWidth="1"/>
    <col min="2561" max="2561" width="16.7109375" style="2" customWidth="1"/>
    <col min="2562" max="2562" width="11.5703125" style="2" bestFit="1" customWidth="1"/>
    <col min="2563" max="2810" width="11.42578125" style="2"/>
    <col min="2811" max="2811" width="7.7109375" style="2" customWidth="1"/>
    <col min="2812" max="2812" width="48.7109375" style="2" customWidth="1"/>
    <col min="2813" max="2813" width="10.85546875" style="2" customWidth="1"/>
    <col min="2814" max="2814" width="6.85546875" style="2" customWidth="1"/>
    <col min="2815" max="2815" width="13.42578125" style="2" customWidth="1"/>
    <col min="2816" max="2816" width="15.42578125" style="2" customWidth="1"/>
    <col min="2817" max="2817" width="16.7109375" style="2" customWidth="1"/>
    <col min="2818" max="2818" width="11.5703125" style="2" bestFit="1" customWidth="1"/>
    <col min="2819" max="3066" width="11.42578125" style="2"/>
    <col min="3067" max="3067" width="7.7109375" style="2" customWidth="1"/>
    <col min="3068" max="3068" width="48.7109375" style="2" customWidth="1"/>
    <col min="3069" max="3069" width="10.85546875" style="2" customWidth="1"/>
    <col min="3070" max="3070" width="6.85546875" style="2" customWidth="1"/>
    <col min="3071" max="3071" width="13.42578125" style="2" customWidth="1"/>
    <col min="3072" max="3072" width="15.42578125" style="2" customWidth="1"/>
    <col min="3073" max="3073" width="16.7109375" style="2" customWidth="1"/>
    <col min="3074" max="3074" width="11.5703125" style="2" bestFit="1" customWidth="1"/>
    <col min="3075" max="3322" width="11.42578125" style="2"/>
    <col min="3323" max="3323" width="7.7109375" style="2" customWidth="1"/>
    <col min="3324" max="3324" width="48.7109375" style="2" customWidth="1"/>
    <col min="3325" max="3325" width="10.85546875" style="2" customWidth="1"/>
    <col min="3326" max="3326" width="6.85546875" style="2" customWidth="1"/>
    <col min="3327" max="3327" width="13.42578125" style="2" customWidth="1"/>
    <col min="3328" max="3328" width="15.42578125" style="2" customWidth="1"/>
    <col min="3329" max="3329" width="16.7109375" style="2" customWidth="1"/>
    <col min="3330" max="3330" width="11.5703125" style="2" bestFit="1" customWidth="1"/>
    <col min="3331" max="3578" width="11.42578125" style="2"/>
    <col min="3579" max="3579" width="7.7109375" style="2" customWidth="1"/>
    <col min="3580" max="3580" width="48.7109375" style="2" customWidth="1"/>
    <col min="3581" max="3581" width="10.85546875" style="2" customWidth="1"/>
    <col min="3582" max="3582" width="6.85546875" style="2" customWidth="1"/>
    <col min="3583" max="3583" width="13.42578125" style="2" customWidth="1"/>
    <col min="3584" max="3584" width="15.42578125" style="2" customWidth="1"/>
    <col min="3585" max="3585" width="16.7109375" style="2" customWidth="1"/>
    <col min="3586" max="3586" width="11.5703125" style="2" bestFit="1" customWidth="1"/>
    <col min="3587" max="3834" width="11.42578125" style="2"/>
    <col min="3835" max="3835" width="7.7109375" style="2" customWidth="1"/>
    <col min="3836" max="3836" width="48.7109375" style="2" customWidth="1"/>
    <col min="3837" max="3837" width="10.85546875" style="2" customWidth="1"/>
    <col min="3838" max="3838" width="6.85546875" style="2" customWidth="1"/>
    <col min="3839" max="3839" width="13.42578125" style="2" customWidth="1"/>
    <col min="3840" max="3840" width="15.42578125" style="2" customWidth="1"/>
    <col min="3841" max="3841" width="16.7109375" style="2" customWidth="1"/>
    <col min="3842" max="3842" width="11.5703125" style="2" bestFit="1" customWidth="1"/>
    <col min="3843" max="4090" width="11.42578125" style="2"/>
    <col min="4091" max="4091" width="7.7109375" style="2" customWidth="1"/>
    <col min="4092" max="4092" width="48.7109375" style="2" customWidth="1"/>
    <col min="4093" max="4093" width="10.85546875" style="2" customWidth="1"/>
    <col min="4094" max="4094" width="6.85546875" style="2" customWidth="1"/>
    <col min="4095" max="4095" width="13.42578125" style="2" customWidth="1"/>
    <col min="4096" max="4096" width="15.42578125" style="2" customWidth="1"/>
    <col min="4097" max="4097" width="16.7109375" style="2" customWidth="1"/>
    <col min="4098" max="4098" width="11.5703125" style="2" bestFit="1" customWidth="1"/>
    <col min="4099" max="4346" width="11.42578125" style="2"/>
    <col min="4347" max="4347" width="7.7109375" style="2" customWidth="1"/>
    <col min="4348" max="4348" width="48.7109375" style="2" customWidth="1"/>
    <col min="4349" max="4349" width="10.85546875" style="2" customWidth="1"/>
    <col min="4350" max="4350" width="6.85546875" style="2" customWidth="1"/>
    <col min="4351" max="4351" width="13.42578125" style="2" customWidth="1"/>
    <col min="4352" max="4352" width="15.42578125" style="2" customWidth="1"/>
    <col min="4353" max="4353" width="16.7109375" style="2" customWidth="1"/>
    <col min="4354" max="4354" width="11.5703125" style="2" bestFit="1" customWidth="1"/>
    <col min="4355" max="4602" width="11.42578125" style="2"/>
    <col min="4603" max="4603" width="7.7109375" style="2" customWidth="1"/>
    <col min="4604" max="4604" width="48.7109375" style="2" customWidth="1"/>
    <col min="4605" max="4605" width="10.85546875" style="2" customWidth="1"/>
    <col min="4606" max="4606" width="6.85546875" style="2" customWidth="1"/>
    <col min="4607" max="4607" width="13.42578125" style="2" customWidth="1"/>
    <col min="4608" max="4608" width="15.42578125" style="2" customWidth="1"/>
    <col min="4609" max="4609" width="16.7109375" style="2" customWidth="1"/>
    <col min="4610" max="4610" width="11.5703125" style="2" bestFit="1" customWidth="1"/>
    <col min="4611" max="4858" width="11.42578125" style="2"/>
    <col min="4859" max="4859" width="7.7109375" style="2" customWidth="1"/>
    <col min="4860" max="4860" width="48.7109375" style="2" customWidth="1"/>
    <col min="4861" max="4861" width="10.85546875" style="2" customWidth="1"/>
    <col min="4862" max="4862" width="6.85546875" style="2" customWidth="1"/>
    <col min="4863" max="4863" width="13.42578125" style="2" customWidth="1"/>
    <col min="4864" max="4864" width="15.42578125" style="2" customWidth="1"/>
    <col min="4865" max="4865" width="16.7109375" style="2" customWidth="1"/>
    <col min="4866" max="4866" width="11.5703125" style="2" bestFit="1" customWidth="1"/>
    <col min="4867" max="5114" width="11.42578125" style="2"/>
    <col min="5115" max="5115" width="7.7109375" style="2" customWidth="1"/>
    <col min="5116" max="5116" width="48.7109375" style="2" customWidth="1"/>
    <col min="5117" max="5117" width="10.85546875" style="2" customWidth="1"/>
    <col min="5118" max="5118" width="6.85546875" style="2" customWidth="1"/>
    <col min="5119" max="5119" width="13.42578125" style="2" customWidth="1"/>
    <col min="5120" max="5120" width="15.42578125" style="2" customWidth="1"/>
    <col min="5121" max="5121" width="16.7109375" style="2" customWidth="1"/>
    <col min="5122" max="5122" width="11.5703125" style="2" bestFit="1" customWidth="1"/>
    <col min="5123" max="5370" width="11.42578125" style="2"/>
    <col min="5371" max="5371" width="7.7109375" style="2" customWidth="1"/>
    <col min="5372" max="5372" width="48.7109375" style="2" customWidth="1"/>
    <col min="5373" max="5373" width="10.85546875" style="2" customWidth="1"/>
    <col min="5374" max="5374" width="6.85546875" style="2" customWidth="1"/>
    <col min="5375" max="5375" width="13.42578125" style="2" customWidth="1"/>
    <col min="5376" max="5376" width="15.42578125" style="2" customWidth="1"/>
    <col min="5377" max="5377" width="16.7109375" style="2" customWidth="1"/>
    <col min="5378" max="5378" width="11.5703125" style="2" bestFit="1" customWidth="1"/>
    <col min="5379" max="5626" width="11.42578125" style="2"/>
    <col min="5627" max="5627" width="7.7109375" style="2" customWidth="1"/>
    <col min="5628" max="5628" width="48.7109375" style="2" customWidth="1"/>
    <col min="5629" max="5629" width="10.85546875" style="2" customWidth="1"/>
    <col min="5630" max="5630" width="6.85546875" style="2" customWidth="1"/>
    <col min="5631" max="5631" width="13.42578125" style="2" customWidth="1"/>
    <col min="5632" max="5632" width="15.42578125" style="2" customWidth="1"/>
    <col min="5633" max="5633" width="16.7109375" style="2" customWidth="1"/>
    <col min="5634" max="5634" width="11.5703125" style="2" bestFit="1" customWidth="1"/>
    <col min="5635" max="5882" width="11.42578125" style="2"/>
    <col min="5883" max="5883" width="7.7109375" style="2" customWidth="1"/>
    <col min="5884" max="5884" width="48.7109375" style="2" customWidth="1"/>
    <col min="5885" max="5885" width="10.85546875" style="2" customWidth="1"/>
    <col min="5886" max="5886" width="6.85546875" style="2" customWidth="1"/>
    <col min="5887" max="5887" width="13.42578125" style="2" customWidth="1"/>
    <col min="5888" max="5888" width="15.42578125" style="2" customWidth="1"/>
    <col min="5889" max="5889" width="16.7109375" style="2" customWidth="1"/>
    <col min="5890" max="5890" width="11.5703125" style="2" bestFit="1" customWidth="1"/>
    <col min="5891" max="6138" width="11.42578125" style="2"/>
    <col min="6139" max="6139" width="7.7109375" style="2" customWidth="1"/>
    <col min="6140" max="6140" width="48.7109375" style="2" customWidth="1"/>
    <col min="6141" max="6141" width="10.85546875" style="2" customWidth="1"/>
    <col min="6142" max="6142" width="6.85546875" style="2" customWidth="1"/>
    <col min="6143" max="6143" width="13.42578125" style="2" customWidth="1"/>
    <col min="6144" max="6144" width="15.42578125" style="2" customWidth="1"/>
    <col min="6145" max="6145" width="16.7109375" style="2" customWidth="1"/>
    <col min="6146" max="6146" width="11.5703125" style="2" bestFit="1" customWidth="1"/>
    <col min="6147" max="6394" width="11.42578125" style="2"/>
    <col min="6395" max="6395" width="7.7109375" style="2" customWidth="1"/>
    <col min="6396" max="6396" width="48.7109375" style="2" customWidth="1"/>
    <col min="6397" max="6397" width="10.85546875" style="2" customWidth="1"/>
    <col min="6398" max="6398" width="6.85546875" style="2" customWidth="1"/>
    <col min="6399" max="6399" width="13.42578125" style="2" customWidth="1"/>
    <col min="6400" max="6400" width="15.42578125" style="2" customWidth="1"/>
    <col min="6401" max="6401" width="16.7109375" style="2" customWidth="1"/>
    <col min="6402" max="6402" width="11.5703125" style="2" bestFit="1" customWidth="1"/>
    <col min="6403" max="6650" width="11.42578125" style="2"/>
    <col min="6651" max="6651" width="7.7109375" style="2" customWidth="1"/>
    <col min="6652" max="6652" width="48.7109375" style="2" customWidth="1"/>
    <col min="6653" max="6653" width="10.85546875" style="2" customWidth="1"/>
    <col min="6654" max="6654" width="6.85546875" style="2" customWidth="1"/>
    <col min="6655" max="6655" width="13.42578125" style="2" customWidth="1"/>
    <col min="6656" max="6656" width="15.42578125" style="2" customWidth="1"/>
    <col min="6657" max="6657" width="16.7109375" style="2" customWidth="1"/>
    <col min="6658" max="6658" width="11.5703125" style="2" bestFit="1" customWidth="1"/>
    <col min="6659" max="6906" width="11.42578125" style="2"/>
    <col min="6907" max="6907" width="7.7109375" style="2" customWidth="1"/>
    <col min="6908" max="6908" width="48.7109375" style="2" customWidth="1"/>
    <col min="6909" max="6909" width="10.85546875" style="2" customWidth="1"/>
    <col min="6910" max="6910" width="6.85546875" style="2" customWidth="1"/>
    <col min="6911" max="6911" width="13.42578125" style="2" customWidth="1"/>
    <col min="6912" max="6912" width="15.42578125" style="2" customWidth="1"/>
    <col min="6913" max="6913" width="16.7109375" style="2" customWidth="1"/>
    <col min="6914" max="6914" width="11.5703125" style="2" bestFit="1" customWidth="1"/>
    <col min="6915" max="7162" width="11.42578125" style="2"/>
    <col min="7163" max="7163" width="7.7109375" style="2" customWidth="1"/>
    <col min="7164" max="7164" width="48.7109375" style="2" customWidth="1"/>
    <col min="7165" max="7165" width="10.85546875" style="2" customWidth="1"/>
    <col min="7166" max="7166" width="6.85546875" style="2" customWidth="1"/>
    <col min="7167" max="7167" width="13.42578125" style="2" customWidth="1"/>
    <col min="7168" max="7168" width="15.42578125" style="2" customWidth="1"/>
    <col min="7169" max="7169" width="16.7109375" style="2" customWidth="1"/>
    <col min="7170" max="7170" width="11.5703125" style="2" bestFit="1" customWidth="1"/>
    <col min="7171" max="7418" width="11.42578125" style="2"/>
    <col min="7419" max="7419" width="7.7109375" style="2" customWidth="1"/>
    <col min="7420" max="7420" width="48.7109375" style="2" customWidth="1"/>
    <col min="7421" max="7421" width="10.85546875" style="2" customWidth="1"/>
    <col min="7422" max="7422" width="6.85546875" style="2" customWidth="1"/>
    <col min="7423" max="7423" width="13.42578125" style="2" customWidth="1"/>
    <col min="7424" max="7424" width="15.42578125" style="2" customWidth="1"/>
    <col min="7425" max="7425" width="16.7109375" style="2" customWidth="1"/>
    <col min="7426" max="7426" width="11.5703125" style="2" bestFit="1" customWidth="1"/>
    <col min="7427" max="7674" width="11.42578125" style="2"/>
    <col min="7675" max="7675" width="7.7109375" style="2" customWidth="1"/>
    <col min="7676" max="7676" width="48.7109375" style="2" customWidth="1"/>
    <col min="7677" max="7677" width="10.85546875" style="2" customWidth="1"/>
    <col min="7678" max="7678" width="6.85546875" style="2" customWidth="1"/>
    <col min="7679" max="7679" width="13.42578125" style="2" customWidth="1"/>
    <col min="7680" max="7680" width="15.42578125" style="2" customWidth="1"/>
    <col min="7681" max="7681" width="16.7109375" style="2" customWidth="1"/>
    <col min="7682" max="7682" width="11.5703125" style="2" bestFit="1" customWidth="1"/>
    <col min="7683" max="7930" width="11.42578125" style="2"/>
    <col min="7931" max="7931" width="7.7109375" style="2" customWidth="1"/>
    <col min="7932" max="7932" width="48.7109375" style="2" customWidth="1"/>
    <col min="7933" max="7933" width="10.85546875" style="2" customWidth="1"/>
    <col min="7934" max="7934" width="6.85546875" style="2" customWidth="1"/>
    <col min="7935" max="7935" width="13.42578125" style="2" customWidth="1"/>
    <col min="7936" max="7936" width="15.42578125" style="2" customWidth="1"/>
    <col min="7937" max="7937" width="16.7109375" style="2" customWidth="1"/>
    <col min="7938" max="7938" width="11.5703125" style="2" bestFit="1" customWidth="1"/>
    <col min="7939" max="8186" width="11.42578125" style="2"/>
    <col min="8187" max="8187" width="7.7109375" style="2" customWidth="1"/>
    <col min="8188" max="8188" width="48.7109375" style="2" customWidth="1"/>
    <col min="8189" max="8189" width="10.85546875" style="2" customWidth="1"/>
    <col min="8190" max="8190" width="6.85546875" style="2" customWidth="1"/>
    <col min="8191" max="8191" width="13.42578125" style="2" customWidth="1"/>
    <col min="8192" max="8192" width="15.42578125" style="2" customWidth="1"/>
    <col min="8193" max="8193" width="16.7109375" style="2" customWidth="1"/>
    <col min="8194" max="8194" width="11.5703125" style="2" bestFit="1" customWidth="1"/>
    <col min="8195" max="8442" width="11.42578125" style="2"/>
    <col min="8443" max="8443" width="7.7109375" style="2" customWidth="1"/>
    <col min="8444" max="8444" width="48.7109375" style="2" customWidth="1"/>
    <col min="8445" max="8445" width="10.85546875" style="2" customWidth="1"/>
    <col min="8446" max="8446" width="6.85546875" style="2" customWidth="1"/>
    <col min="8447" max="8447" width="13.42578125" style="2" customWidth="1"/>
    <col min="8448" max="8448" width="15.42578125" style="2" customWidth="1"/>
    <col min="8449" max="8449" width="16.7109375" style="2" customWidth="1"/>
    <col min="8450" max="8450" width="11.5703125" style="2" bestFit="1" customWidth="1"/>
    <col min="8451" max="8698" width="11.42578125" style="2"/>
    <col min="8699" max="8699" width="7.7109375" style="2" customWidth="1"/>
    <col min="8700" max="8700" width="48.7109375" style="2" customWidth="1"/>
    <col min="8701" max="8701" width="10.85546875" style="2" customWidth="1"/>
    <col min="8702" max="8702" width="6.85546875" style="2" customWidth="1"/>
    <col min="8703" max="8703" width="13.42578125" style="2" customWidth="1"/>
    <col min="8704" max="8704" width="15.42578125" style="2" customWidth="1"/>
    <col min="8705" max="8705" width="16.7109375" style="2" customWidth="1"/>
    <col min="8706" max="8706" width="11.5703125" style="2" bestFit="1" customWidth="1"/>
    <col min="8707" max="8954" width="11.42578125" style="2"/>
    <col min="8955" max="8955" width="7.7109375" style="2" customWidth="1"/>
    <col min="8956" max="8956" width="48.7109375" style="2" customWidth="1"/>
    <col min="8957" max="8957" width="10.85546875" style="2" customWidth="1"/>
    <col min="8958" max="8958" width="6.85546875" style="2" customWidth="1"/>
    <col min="8959" max="8959" width="13.42578125" style="2" customWidth="1"/>
    <col min="8960" max="8960" width="15.42578125" style="2" customWidth="1"/>
    <col min="8961" max="8961" width="16.7109375" style="2" customWidth="1"/>
    <col min="8962" max="8962" width="11.5703125" style="2" bestFit="1" customWidth="1"/>
    <col min="8963" max="9210" width="11.42578125" style="2"/>
    <col min="9211" max="9211" width="7.7109375" style="2" customWidth="1"/>
    <col min="9212" max="9212" width="48.7109375" style="2" customWidth="1"/>
    <col min="9213" max="9213" width="10.85546875" style="2" customWidth="1"/>
    <col min="9214" max="9214" width="6.85546875" style="2" customWidth="1"/>
    <col min="9215" max="9215" width="13.42578125" style="2" customWidth="1"/>
    <col min="9216" max="9216" width="15.42578125" style="2" customWidth="1"/>
    <col min="9217" max="9217" width="16.7109375" style="2" customWidth="1"/>
    <col min="9218" max="9218" width="11.5703125" style="2" bestFit="1" customWidth="1"/>
    <col min="9219" max="9466" width="11.42578125" style="2"/>
    <col min="9467" max="9467" width="7.7109375" style="2" customWidth="1"/>
    <col min="9468" max="9468" width="48.7109375" style="2" customWidth="1"/>
    <col min="9469" max="9469" width="10.85546875" style="2" customWidth="1"/>
    <col min="9470" max="9470" width="6.85546875" style="2" customWidth="1"/>
    <col min="9471" max="9471" width="13.42578125" style="2" customWidth="1"/>
    <col min="9472" max="9472" width="15.42578125" style="2" customWidth="1"/>
    <col min="9473" max="9473" width="16.7109375" style="2" customWidth="1"/>
    <col min="9474" max="9474" width="11.5703125" style="2" bestFit="1" customWidth="1"/>
    <col min="9475" max="9722" width="11.42578125" style="2"/>
    <col min="9723" max="9723" width="7.7109375" style="2" customWidth="1"/>
    <col min="9724" max="9724" width="48.7109375" style="2" customWidth="1"/>
    <col min="9725" max="9725" width="10.85546875" style="2" customWidth="1"/>
    <col min="9726" max="9726" width="6.85546875" style="2" customWidth="1"/>
    <col min="9727" max="9727" width="13.42578125" style="2" customWidth="1"/>
    <col min="9728" max="9728" width="15.42578125" style="2" customWidth="1"/>
    <col min="9729" max="9729" width="16.7109375" style="2" customWidth="1"/>
    <col min="9730" max="9730" width="11.5703125" style="2" bestFit="1" customWidth="1"/>
    <col min="9731" max="9978" width="11.42578125" style="2"/>
    <col min="9979" max="9979" width="7.7109375" style="2" customWidth="1"/>
    <col min="9980" max="9980" width="48.7109375" style="2" customWidth="1"/>
    <col min="9981" max="9981" width="10.85546875" style="2" customWidth="1"/>
    <col min="9982" max="9982" width="6.85546875" style="2" customWidth="1"/>
    <col min="9983" max="9983" width="13.42578125" style="2" customWidth="1"/>
    <col min="9984" max="9984" width="15.42578125" style="2" customWidth="1"/>
    <col min="9985" max="9985" width="16.7109375" style="2" customWidth="1"/>
    <col min="9986" max="9986" width="11.5703125" style="2" bestFit="1" customWidth="1"/>
    <col min="9987" max="10234" width="11.42578125" style="2"/>
    <col min="10235" max="10235" width="7.7109375" style="2" customWidth="1"/>
    <col min="10236" max="10236" width="48.7109375" style="2" customWidth="1"/>
    <col min="10237" max="10237" width="10.85546875" style="2" customWidth="1"/>
    <col min="10238" max="10238" width="6.85546875" style="2" customWidth="1"/>
    <col min="10239" max="10239" width="13.42578125" style="2" customWidth="1"/>
    <col min="10240" max="10240" width="15.42578125" style="2" customWidth="1"/>
    <col min="10241" max="10241" width="16.7109375" style="2" customWidth="1"/>
    <col min="10242" max="10242" width="11.5703125" style="2" bestFit="1" customWidth="1"/>
    <col min="10243" max="10490" width="11.42578125" style="2"/>
    <col min="10491" max="10491" width="7.7109375" style="2" customWidth="1"/>
    <col min="10492" max="10492" width="48.7109375" style="2" customWidth="1"/>
    <col min="10493" max="10493" width="10.85546875" style="2" customWidth="1"/>
    <col min="10494" max="10494" width="6.85546875" style="2" customWidth="1"/>
    <col min="10495" max="10495" width="13.42578125" style="2" customWidth="1"/>
    <col min="10496" max="10496" width="15.42578125" style="2" customWidth="1"/>
    <col min="10497" max="10497" width="16.7109375" style="2" customWidth="1"/>
    <col min="10498" max="10498" width="11.5703125" style="2" bestFit="1" customWidth="1"/>
    <col min="10499" max="10746" width="11.42578125" style="2"/>
    <col min="10747" max="10747" width="7.7109375" style="2" customWidth="1"/>
    <col min="10748" max="10748" width="48.7109375" style="2" customWidth="1"/>
    <col min="10749" max="10749" width="10.85546875" style="2" customWidth="1"/>
    <col min="10750" max="10750" width="6.85546875" style="2" customWidth="1"/>
    <col min="10751" max="10751" width="13.42578125" style="2" customWidth="1"/>
    <col min="10752" max="10752" width="15.42578125" style="2" customWidth="1"/>
    <col min="10753" max="10753" width="16.7109375" style="2" customWidth="1"/>
    <col min="10754" max="10754" width="11.5703125" style="2" bestFit="1" customWidth="1"/>
    <col min="10755" max="11002" width="11.42578125" style="2"/>
    <col min="11003" max="11003" width="7.7109375" style="2" customWidth="1"/>
    <col min="11004" max="11004" width="48.7109375" style="2" customWidth="1"/>
    <col min="11005" max="11005" width="10.85546875" style="2" customWidth="1"/>
    <col min="11006" max="11006" width="6.85546875" style="2" customWidth="1"/>
    <col min="11007" max="11007" width="13.42578125" style="2" customWidth="1"/>
    <col min="11008" max="11008" width="15.42578125" style="2" customWidth="1"/>
    <col min="11009" max="11009" width="16.7109375" style="2" customWidth="1"/>
    <col min="11010" max="11010" width="11.5703125" style="2" bestFit="1" customWidth="1"/>
    <col min="11011" max="11258" width="11.42578125" style="2"/>
    <col min="11259" max="11259" width="7.7109375" style="2" customWidth="1"/>
    <col min="11260" max="11260" width="48.7109375" style="2" customWidth="1"/>
    <col min="11261" max="11261" width="10.85546875" style="2" customWidth="1"/>
    <col min="11262" max="11262" width="6.85546875" style="2" customWidth="1"/>
    <col min="11263" max="11263" width="13.42578125" style="2" customWidth="1"/>
    <col min="11264" max="11264" width="15.42578125" style="2" customWidth="1"/>
    <col min="11265" max="11265" width="16.7109375" style="2" customWidth="1"/>
    <col min="11266" max="11266" width="11.5703125" style="2" bestFit="1" customWidth="1"/>
    <col min="11267" max="11514" width="11.42578125" style="2"/>
    <col min="11515" max="11515" width="7.7109375" style="2" customWidth="1"/>
    <col min="11516" max="11516" width="48.7109375" style="2" customWidth="1"/>
    <col min="11517" max="11517" width="10.85546875" style="2" customWidth="1"/>
    <col min="11518" max="11518" width="6.85546875" style="2" customWidth="1"/>
    <col min="11519" max="11519" width="13.42578125" style="2" customWidth="1"/>
    <col min="11520" max="11520" width="15.42578125" style="2" customWidth="1"/>
    <col min="11521" max="11521" width="16.7109375" style="2" customWidth="1"/>
    <col min="11522" max="11522" width="11.5703125" style="2" bestFit="1" customWidth="1"/>
    <col min="11523" max="11770" width="11.42578125" style="2"/>
    <col min="11771" max="11771" width="7.7109375" style="2" customWidth="1"/>
    <col min="11772" max="11772" width="48.7109375" style="2" customWidth="1"/>
    <col min="11773" max="11773" width="10.85546875" style="2" customWidth="1"/>
    <col min="11774" max="11774" width="6.85546875" style="2" customWidth="1"/>
    <col min="11775" max="11775" width="13.42578125" style="2" customWidth="1"/>
    <col min="11776" max="11776" width="15.42578125" style="2" customWidth="1"/>
    <col min="11777" max="11777" width="16.7109375" style="2" customWidth="1"/>
    <col min="11778" max="11778" width="11.5703125" style="2" bestFit="1" customWidth="1"/>
    <col min="11779" max="12026" width="11.42578125" style="2"/>
    <col min="12027" max="12027" width="7.7109375" style="2" customWidth="1"/>
    <col min="12028" max="12028" width="48.7109375" style="2" customWidth="1"/>
    <col min="12029" max="12029" width="10.85546875" style="2" customWidth="1"/>
    <col min="12030" max="12030" width="6.85546875" style="2" customWidth="1"/>
    <col min="12031" max="12031" width="13.42578125" style="2" customWidth="1"/>
    <col min="12032" max="12032" width="15.42578125" style="2" customWidth="1"/>
    <col min="12033" max="12033" width="16.7109375" style="2" customWidth="1"/>
    <col min="12034" max="12034" width="11.5703125" style="2" bestFit="1" customWidth="1"/>
    <col min="12035" max="12282" width="11.42578125" style="2"/>
    <col min="12283" max="12283" width="7.7109375" style="2" customWidth="1"/>
    <col min="12284" max="12284" width="48.7109375" style="2" customWidth="1"/>
    <col min="12285" max="12285" width="10.85546875" style="2" customWidth="1"/>
    <col min="12286" max="12286" width="6.85546875" style="2" customWidth="1"/>
    <col min="12287" max="12287" width="13.42578125" style="2" customWidth="1"/>
    <col min="12288" max="12288" width="15.42578125" style="2" customWidth="1"/>
    <col min="12289" max="12289" width="16.7109375" style="2" customWidth="1"/>
    <col min="12290" max="12290" width="11.5703125" style="2" bestFit="1" customWidth="1"/>
    <col min="12291" max="12538" width="11.42578125" style="2"/>
    <col min="12539" max="12539" width="7.7109375" style="2" customWidth="1"/>
    <col min="12540" max="12540" width="48.7109375" style="2" customWidth="1"/>
    <col min="12541" max="12541" width="10.85546875" style="2" customWidth="1"/>
    <col min="12542" max="12542" width="6.85546875" style="2" customWidth="1"/>
    <col min="12543" max="12543" width="13.42578125" style="2" customWidth="1"/>
    <col min="12544" max="12544" width="15.42578125" style="2" customWidth="1"/>
    <col min="12545" max="12545" width="16.7109375" style="2" customWidth="1"/>
    <col min="12546" max="12546" width="11.5703125" style="2" bestFit="1" customWidth="1"/>
    <col min="12547" max="12794" width="11.42578125" style="2"/>
    <col min="12795" max="12795" width="7.7109375" style="2" customWidth="1"/>
    <col min="12796" max="12796" width="48.7109375" style="2" customWidth="1"/>
    <col min="12797" max="12797" width="10.85546875" style="2" customWidth="1"/>
    <col min="12798" max="12798" width="6.85546875" style="2" customWidth="1"/>
    <col min="12799" max="12799" width="13.42578125" style="2" customWidth="1"/>
    <col min="12800" max="12800" width="15.42578125" style="2" customWidth="1"/>
    <col min="12801" max="12801" width="16.7109375" style="2" customWidth="1"/>
    <col min="12802" max="12802" width="11.5703125" style="2" bestFit="1" customWidth="1"/>
    <col min="12803" max="13050" width="11.42578125" style="2"/>
    <col min="13051" max="13051" width="7.7109375" style="2" customWidth="1"/>
    <col min="13052" max="13052" width="48.7109375" style="2" customWidth="1"/>
    <col min="13053" max="13053" width="10.85546875" style="2" customWidth="1"/>
    <col min="13054" max="13054" width="6.85546875" style="2" customWidth="1"/>
    <col min="13055" max="13055" width="13.42578125" style="2" customWidth="1"/>
    <col min="13056" max="13056" width="15.42578125" style="2" customWidth="1"/>
    <col min="13057" max="13057" width="16.7109375" style="2" customWidth="1"/>
    <col min="13058" max="13058" width="11.5703125" style="2" bestFit="1" customWidth="1"/>
    <col min="13059" max="13306" width="11.42578125" style="2"/>
    <col min="13307" max="13307" width="7.7109375" style="2" customWidth="1"/>
    <col min="13308" max="13308" width="48.7109375" style="2" customWidth="1"/>
    <col min="13309" max="13309" width="10.85546875" style="2" customWidth="1"/>
    <col min="13310" max="13310" width="6.85546875" style="2" customWidth="1"/>
    <col min="13311" max="13311" width="13.42578125" style="2" customWidth="1"/>
    <col min="13312" max="13312" width="15.42578125" style="2" customWidth="1"/>
    <col min="13313" max="13313" width="16.7109375" style="2" customWidth="1"/>
    <col min="13314" max="13314" width="11.5703125" style="2" bestFit="1" customWidth="1"/>
    <col min="13315" max="13562" width="11.42578125" style="2"/>
    <col min="13563" max="13563" width="7.7109375" style="2" customWidth="1"/>
    <col min="13564" max="13564" width="48.7109375" style="2" customWidth="1"/>
    <col min="13565" max="13565" width="10.85546875" style="2" customWidth="1"/>
    <col min="13566" max="13566" width="6.85546875" style="2" customWidth="1"/>
    <col min="13567" max="13567" width="13.42578125" style="2" customWidth="1"/>
    <col min="13568" max="13568" width="15.42578125" style="2" customWidth="1"/>
    <col min="13569" max="13569" width="16.7109375" style="2" customWidth="1"/>
    <col min="13570" max="13570" width="11.5703125" style="2" bestFit="1" customWidth="1"/>
    <col min="13571" max="13818" width="11.42578125" style="2"/>
    <col min="13819" max="13819" width="7.7109375" style="2" customWidth="1"/>
    <col min="13820" max="13820" width="48.7109375" style="2" customWidth="1"/>
    <col min="13821" max="13821" width="10.85546875" style="2" customWidth="1"/>
    <col min="13822" max="13822" width="6.85546875" style="2" customWidth="1"/>
    <col min="13823" max="13823" width="13.42578125" style="2" customWidth="1"/>
    <col min="13824" max="13824" width="15.42578125" style="2" customWidth="1"/>
    <col min="13825" max="13825" width="16.7109375" style="2" customWidth="1"/>
    <col min="13826" max="13826" width="11.5703125" style="2" bestFit="1" customWidth="1"/>
    <col min="13827" max="14074" width="11.42578125" style="2"/>
    <col min="14075" max="14075" width="7.7109375" style="2" customWidth="1"/>
    <col min="14076" max="14076" width="48.7109375" style="2" customWidth="1"/>
    <col min="14077" max="14077" width="10.85546875" style="2" customWidth="1"/>
    <col min="14078" max="14078" width="6.85546875" style="2" customWidth="1"/>
    <col min="14079" max="14079" width="13.42578125" style="2" customWidth="1"/>
    <col min="14080" max="14080" width="15.42578125" style="2" customWidth="1"/>
    <col min="14081" max="14081" width="16.7109375" style="2" customWidth="1"/>
    <col min="14082" max="14082" width="11.5703125" style="2" bestFit="1" customWidth="1"/>
    <col min="14083" max="14330" width="11.42578125" style="2"/>
    <col min="14331" max="14331" width="7.7109375" style="2" customWidth="1"/>
    <col min="14332" max="14332" width="48.7109375" style="2" customWidth="1"/>
    <col min="14333" max="14333" width="10.85546875" style="2" customWidth="1"/>
    <col min="14334" max="14334" width="6.85546875" style="2" customWidth="1"/>
    <col min="14335" max="14335" width="13.42578125" style="2" customWidth="1"/>
    <col min="14336" max="14336" width="15.42578125" style="2" customWidth="1"/>
    <col min="14337" max="14337" width="16.7109375" style="2" customWidth="1"/>
    <col min="14338" max="14338" width="11.5703125" style="2" bestFit="1" customWidth="1"/>
    <col min="14339" max="14586" width="11.42578125" style="2"/>
    <col min="14587" max="14587" width="7.7109375" style="2" customWidth="1"/>
    <col min="14588" max="14588" width="48.7109375" style="2" customWidth="1"/>
    <col min="14589" max="14589" width="10.85546875" style="2" customWidth="1"/>
    <col min="14590" max="14590" width="6.85546875" style="2" customWidth="1"/>
    <col min="14591" max="14591" width="13.42578125" style="2" customWidth="1"/>
    <col min="14592" max="14592" width="15.42578125" style="2" customWidth="1"/>
    <col min="14593" max="14593" width="16.7109375" style="2" customWidth="1"/>
    <col min="14594" max="14594" width="11.5703125" style="2" bestFit="1" customWidth="1"/>
    <col min="14595" max="14842" width="11.42578125" style="2"/>
    <col min="14843" max="14843" width="7.7109375" style="2" customWidth="1"/>
    <col min="14844" max="14844" width="48.7109375" style="2" customWidth="1"/>
    <col min="14845" max="14845" width="10.85546875" style="2" customWidth="1"/>
    <col min="14846" max="14846" width="6.85546875" style="2" customWidth="1"/>
    <col min="14847" max="14847" width="13.42578125" style="2" customWidth="1"/>
    <col min="14848" max="14848" width="15.42578125" style="2" customWidth="1"/>
    <col min="14849" max="14849" width="16.7109375" style="2" customWidth="1"/>
    <col min="14850" max="14850" width="11.5703125" style="2" bestFit="1" customWidth="1"/>
    <col min="14851" max="15098" width="11.42578125" style="2"/>
    <col min="15099" max="15099" width="7.7109375" style="2" customWidth="1"/>
    <col min="15100" max="15100" width="48.7109375" style="2" customWidth="1"/>
    <col min="15101" max="15101" width="10.85546875" style="2" customWidth="1"/>
    <col min="15102" max="15102" width="6.85546875" style="2" customWidth="1"/>
    <col min="15103" max="15103" width="13.42578125" style="2" customWidth="1"/>
    <col min="15104" max="15104" width="15.42578125" style="2" customWidth="1"/>
    <col min="15105" max="15105" width="16.7109375" style="2" customWidth="1"/>
    <col min="15106" max="15106" width="11.5703125" style="2" bestFit="1" customWidth="1"/>
    <col min="15107" max="15354" width="11.42578125" style="2"/>
    <col min="15355" max="15355" width="7.7109375" style="2" customWidth="1"/>
    <col min="15356" max="15356" width="48.7109375" style="2" customWidth="1"/>
    <col min="15357" max="15357" width="10.85546875" style="2" customWidth="1"/>
    <col min="15358" max="15358" width="6.85546875" style="2" customWidth="1"/>
    <col min="15359" max="15359" width="13.42578125" style="2" customWidth="1"/>
    <col min="15360" max="15360" width="15.42578125" style="2" customWidth="1"/>
    <col min="15361" max="15361" width="16.7109375" style="2" customWidth="1"/>
    <col min="15362" max="15362" width="11.5703125" style="2" bestFit="1" customWidth="1"/>
    <col min="15363" max="15610" width="11.42578125" style="2"/>
    <col min="15611" max="15611" width="7.7109375" style="2" customWidth="1"/>
    <col min="15612" max="15612" width="48.7109375" style="2" customWidth="1"/>
    <col min="15613" max="15613" width="10.85546875" style="2" customWidth="1"/>
    <col min="15614" max="15614" width="6.85546875" style="2" customWidth="1"/>
    <col min="15615" max="15615" width="13.42578125" style="2" customWidth="1"/>
    <col min="15616" max="15616" width="15.42578125" style="2" customWidth="1"/>
    <col min="15617" max="15617" width="16.7109375" style="2" customWidth="1"/>
    <col min="15618" max="15618" width="11.5703125" style="2" bestFit="1" customWidth="1"/>
    <col min="15619" max="15866" width="11.42578125" style="2"/>
    <col min="15867" max="15867" width="7.7109375" style="2" customWidth="1"/>
    <col min="15868" max="15868" width="48.7109375" style="2" customWidth="1"/>
    <col min="15869" max="15869" width="10.85546875" style="2" customWidth="1"/>
    <col min="15870" max="15870" width="6.85546875" style="2" customWidth="1"/>
    <col min="15871" max="15871" width="13.42578125" style="2" customWidth="1"/>
    <col min="15872" max="15872" width="15.42578125" style="2" customWidth="1"/>
    <col min="15873" max="15873" width="16.7109375" style="2" customWidth="1"/>
    <col min="15874" max="15874" width="11.5703125" style="2" bestFit="1" customWidth="1"/>
    <col min="15875" max="16122" width="11.42578125" style="2"/>
    <col min="16123" max="16123" width="7.7109375" style="2" customWidth="1"/>
    <col min="16124" max="16124" width="48.7109375" style="2" customWidth="1"/>
    <col min="16125" max="16125" width="10.85546875" style="2" customWidth="1"/>
    <col min="16126" max="16126" width="6.85546875" style="2" customWidth="1"/>
    <col min="16127" max="16127" width="13.42578125" style="2" customWidth="1"/>
    <col min="16128" max="16128" width="15.42578125" style="2" customWidth="1"/>
    <col min="16129" max="16129" width="16.7109375" style="2" customWidth="1"/>
    <col min="16130" max="16130" width="11.5703125" style="2" bestFit="1" customWidth="1"/>
    <col min="16131" max="16384" width="11.42578125" style="2"/>
  </cols>
  <sheetData>
    <row r="1" spans="1:11" s="56" customFormat="1" ht="27" customHeight="1" x14ac:dyDescent="0.2">
      <c r="A1" s="67" t="s">
        <v>44</v>
      </c>
      <c r="B1" s="246" t="s">
        <v>80</v>
      </c>
      <c r="C1" s="246"/>
      <c r="D1" s="246"/>
      <c r="E1" s="246"/>
      <c r="F1" s="246"/>
    </row>
    <row r="2" spans="1:11" s="1" customFormat="1" ht="14.25" customHeight="1" x14ac:dyDescent="0.2">
      <c r="A2" s="68" t="s">
        <v>51</v>
      </c>
      <c r="B2" s="69"/>
      <c r="C2" s="70"/>
      <c r="D2" s="71" t="s">
        <v>0</v>
      </c>
      <c r="E2" s="72"/>
      <c r="F2" s="73"/>
    </row>
    <row r="3" spans="1:11" s="1" customFormat="1" ht="14.25" customHeight="1" x14ac:dyDescent="0.2">
      <c r="A3" s="68"/>
      <c r="B3" s="69"/>
      <c r="C3" s="70"/>
      <c r="D3" s="71"/>
      <c r="E3" s="72"/>
      <c r="F3" s="74"/>
    </row>
    <row r="4" spans="1:11" s="41" customFormat="1" ht="11.25" customHeight="1" x14ac:dyDescent="0.25">
      <c r="A4" s="75" t="s">
        <v>1</v>
      </c>
      <c r="B4" s="75" t="s">
        <v>2</v>
      </c>
      <c r="C4" s="76" t="s">
        <v>3</v>
      </c>
      <c r="D4" s="75" t="s">
        <v>4</v>
      </c>
      <c r="E4" s="77" t="s">
        <v>5</v>
      </c>
      <c r="F4" s="244" t="s">
        <v>6</v>
      </c>
    </row>
    <row r="5" spans="1:11" s="41" customFormat="1" ht="7.5" customHeight="1" x14ac:dyDescent="0.25">
      <c r="A5" s="78"/>
      <c r="B5" s="78"/>
      <c r="C5" s="79"/>
      <c r="D5" s="78"/>
      <c r="E5" s="80"/>
      <c r="F5" s="245"/>
    </row>
    <row r="6" spans="1:11" s="7" customFormat="1" ht="25.5" customHeight="1" x14ac:dyDescent="0.2">
      <c r="A6" s="33" t="s">
        <v>40</v>
      </c>
      <c r="B6" s="81" t="s">
        <v>71</v>
      </c>
      <c r="C6" s="82"/>
      <c r="D6" s="83"/>
      <c r="E6" s="84"/>
      <c r="F6" s="196"/>
      <c r="G6" s="6"/>
      <c r="H6" s="6"/>
      <c r="I6" s="6"/>
      <c r="J6" s="6"/>
      <c r="K6" s="6"/>
    </row>
    <row r="7" spans="1:11" s="7" customFormat="1" ht="9" customHeight="1" x14ac:dyDescent="0.2">
      <c r="A7" s="83"/>
      <c r="B7" s="85"/>
      <c r="C7" s="82"/>
      <c r="D7" s="83"/>
      <c r="E7" s="84"/>
      <c r="F7" s="196"/>
      <c r="G7" s="6"/>
      <c r="H7" s="6"/>
      <c r="I7" s="6"/>
      <c r="J7" s="6"/>
      <c r="K7" s="6"/>
    </row>
    <row r="8" spans="1:11" s="7" customFormat="1" ht="12.75" customHeight="1" x14ac:dyDescent="0.2">
      <c r="A8" s="86">
        <v>1</v>
      </c>
      <c r="B8" s="85" t="s">
        <v>33</v>
      </c>
      <c r="C8" s="84">
        <v>1600</v>
      </c>
      <c r="D8" s="83" t="s">
        <v>10</v>
      </c>
      <c r="E8" s="84"/>
      <c r="F8" s="196">
        <f t="shared" ref="F8:F46" si="0">ROUND(C8*E8,2)</f>
        <v>0</v>
      </c>
      <c r="G8" s="6"/>
      <c r="H8" s="6"/>
      <c r="I8" s="6"/>
      <c r="J8" s="6"/>
      <c r="K8" s="6"/>
    </row>
    <row r="9" spans="1:11" s="7" customFormat="1" ht="8.25" customHeight="1" x14ac:dyDescent="0.2">
      <c r="A9" s="28"/>
      <c r="B9" s="85"/>
      <c r="C9" s="82"/>
      <c r="D9" s="83"/>
      <c r="E9" s="84"/>
      <c r="F9" s="196">
        <f>ROUND(C9*E9,2)</f>
        <v>0</v>
      </c>
      <c r="G9" s="6"/>
      <c r="H9" s="6"/>
      <c r="I9" s="6"/>
      <c r="J9" s="6"/>
      <c r="K9" s="6"/>
    </row>
    <row r="10" spans="1:11" s="7" customFormat="1" ht="12.75" customHeight="1" x14ac:dyDescent="0.2">
      <c r="A10" s="87">
        <v>2</v>
      </c>
      <c r="B10" s="81" t="s">
        <v>7</v>
      </c>
      <c r="C10" s="82"/>
      <c r="D10" s="83"/>
      <c r="E10" s="84"/>
      <c r="F10" s="196">
        <f>ROUND(C10*E10,2)</f>
        <v>0</v>
      </c>
      <c r="G10" s="6"/>
      <c r="H10" s="6"/>
      <c r="I10" s="6"/>
      <c r="J10" s="6"/>
      <c r="K10" s="6"/>
    </row>
    <row r="11" spans="1:11" s="7" customFormat="1" ht="12.75" customHeight="1" x14ac:dyDescent="0.2">
      <c r="A11" s="88">
        <v>2.1</v>
      </c>
      <c r="B11" s="85" t="s">
        <v>29</v>
      </c>
      <c r="C11" s="84">
        <v>1568</v>
      </c>
      <c r="D11" s="83" t="s">
        <v>8</v>
      </c>
      <c r="E11" s="84"/>
      <c r="F11" s="196">
        <f>ROUND(C11*E11,2)</f>
        <v>0</v>
      </c>
      <c r="G11" s="6"/>
      <c r="H11" s="6"/>
      <c r="I11" s="6"/>
      <c r="J11" s="6"/>
      <c r="K11" s="6"/>
    </row>
    <row r="12" spans="1:11" s="7" customFormat="1" ht="12.75" customHeight="1" x14ac:dyDescent="0.2">
      <c r="A12" s="88">
        <v>2.2000000000000002</v>
      </c>
      <c r="B12" s="85" t="s">
        <v>28</v>
      </c>
      <c r="C12" s="84">
        <v>128</v>
      </c>
      <c r="D12" s="83" t="s">
        <v>8</v>
      </c>
      <c r="E12" s="84"/>
      <c r="F12" s="196">
        <f t="shared" si="0"/>
        <v>0</v>
      </c>
      <c r="G12" s="6"/>
      <c r="H12" s="6"/>
      <c r="I12" s="6"/>
      <c r="J12" s="6"/>
      <c r="K12" s="6"/>
    </row>
    <row r="13" spans="1:11" s="7" customFormat="1" ht="25.5" x14ac:dyDescent="0.2">
      <c r="A13" s="88">
        <v>2.2999999999999998</v>
      </c>
      <c r="B13" s="89" t="s">
        <v>32</v>
      </c>
      <c r="C13" s="90">
        <v>1310.24</v>
      </c>
      <c r="D13" s="91" t="s">
        <v>8</v>
      </c>
      <c r="E13" s="92"/>
      <c r="F13" s="197">
        <f t="shared" si="0"/>
        <v>0</v>
      </c>
      <c r="G13" s="6"/>
      <c r="H13" s="6"/>
      <c r="I13" s="6"/>
      <c r="J13" s="6"/>
      <c r="K13" s="6"/>
    </row>
    <row r="14" spans="1:11" s="7" customFormat="1" ht="28.5" customHeight="1" x14ac:dyDescent="0.2">
      <c r="A14" s="88">
        <v>2.4</v>
      </c>
      <c r="B14" s="93" t="s">
        <v>42</v>
      </c>
      <c r="C14" s="94">
        <v>309.31199999999995</v>
      </c>
      <c r="D14" s="83" t="s">
        <v>8</v>
      </c>
      <c r="E14" s="94"/>
      <c r="F14" s="198">
        <f t="shared" si="0"/>
        <v>0</v>
      </c>
      <c r="G14" s="6"/>
      <c r="H14" s="6"/>
      <c r="I14" s="6"/>
      <c r="J14" s="6"/>
      <c r="K14" s="6"/>
    </row>
    <row r="15" spans="1:11" s="7" customFormat="1" ht="9" customHeight="1" x14ac:dyDescent="0.2">
      <c r="A15" s="88"/>
      <c r="B15" s="85"/>
      <c r="C15" s="84"/>
      <c r="D15" s="83"/>
      <c r="E15" s="84"/>
      <c r="F15" s="196">
        <f t="shared" si="0"/>
        <v>0</v>
      </c>
      <c r="G15" s="6"/>
      <c r="H15" s="6"/>
      <c r="I15" s="6"/>
      <c r="J15" s="6"/>
      <c r="K15" s="6"/>
    </row>
    <row r="16" spans="1:11" s="7" customFormat="1" ht="12.75" customHeight="1" x14ac:dyDescent="0.2">
      <c r="A16" s="87">
        <v>3</v>
      </c>
      <c r="B16" s="81" t="s">
        <v>27</v>
      </c>
      <c r="C16" s="95"/>
      <c r="D16" s="33"/>
      <c r="E16" s="95"/>
      <c r="F16" s="196">
        <f t="shared" si="0"/>
        <v>0</v>
      </c>
      <c r="G16" s="6"/>
      <c r="H16" s="6"/>
      <c r="I16" s="6"/>
      <c r="J16" s="6"/>
      <c r="K16" s="6"/>
    </row>
    <row r="17" spans="1:11" s="7" customFormat="1" ht="25.5" x14ac:dyDescent="0.2">
      <c r="A17" s="96">
        <v>3.1</v>
      </c>
      <c r="B17" s="89" t="s">
        <v>34</v>
      </c>
      <c r="C17" s="94">
        <v>1648</v>
      </c>
      <c r="D17" s="83" t="s">
        <v>10</v>
      </c>
      <c r="E17" s="225"/>
      <c r="F17" s="198">
        <f t="shared" si="0"/>
        <v>0</v>
      </c>
      <c r="G17" s="6"/>
      <c r="H17" s="6"/>
      <c r="I17" s="6"/>
      <c r="J17" s="6"/>
      <c r="K17" s="6"/>
    </row>
    <row r="18" spans="1:11" s="7" customFormat="1" ht="9.75" customHeight="1" x14ac:dyDescent="0.2">
      <c r="A18" s="97"/>
      <c r="B18" s="89"/>
      <c r="C18" s="98"/>
      <c r="D18" s="83"/>
      <c r="E18" s="84"/>
      <c r="F18" s="196">
        <f t="shared" si="0"/>
        <v>0</v>
      </c>
      <c r="G18" s="6"/>
      <c r="H18" s="6"/>
      <c r="I18" s="6"/>
      <c r="J18" s="6"/>
      <c r="K18" s="6"/>
    </row>
    <row r="19" spans="1:11" s="7" customFormat="1" ht="12.75" customHeight="1" x14ac:dyDescent="0.2">
      <c r="A19" s="87">
        <v>4</v>
      </c>
      <c r="B19" s="81" t="s">
        <v>26</v>
      </c>
      <c r="C19" s="95"/>
      <c r="D19" s="33"/>
      <c r="E19" s="95"/>
      <c r="F19" s="196">
        <f t="shared" si="0"/>
        <v>0</v>
      </c>
      <c r="G19" s="6"/>
      <c r="H19" s="6"/>
      <c r="I19" s="6"/>
      <c r="J19" s="6"/>
      <c r="K19" s="6"/>
    </row>
    <row r="20" spans="1:11" s="7" customFormat="1" ht="25.5" x14ac:dyDescent="0.2">
      <c r="A20" s="96">
        <v>4.0999999999999996</v>
      </c>
      <c r="B20" s="89" t="s">
        <v>34</v>
      </c>
      <c r="C20" s="94">
        <v>1648</v>
      </c>
      <c r="D20" s="83" t="s">
        <v>10</v>
      </c>
      <c r="E20" s="94"/>
      <c r="F20" s="198">
        <f t="shared" si="0"/>
        <v>0</v>
      </c>
      <c r="G20" s="6"/>
      <c r="H20" s="6"/>
      <c r="I20" s="6"/>
      <c r="J20" s="6"/>
      <c r="K20" s="6"/>
    </row>
    <row r="21" spans="1:11" s="7" customFormat="1" ht="9" customHeight="1" x14ac:dyDescent="0.2">
      <c r="A21" s="88"/>
      <c r="B21" s="89"/>
      <c r="C21" s="82"/>
      <c r="D21" s="83"/>
      <c r="E21" s="84"/>
      <c r="F21" s="198">
        <f t="shared" si="0"/>
        <v>0</v>
      </c>
      <c r="G21" s="6"/>
      <c r="H21" s="6"/>
      <c r="I21" s="6"/>
      <c r="J21" s="6"/>
      <c r="K21" s="6"/>
    </row>
    <row r="22" spans="1:11" s="7" customFormat="1" ht="25.5" x14ac:dyDescent="0.2">
      <c r="A22" s="99">
        <v>5</v>
      </c>
      <c r="B22" s="100" t="s">
        <v>73</v>
      </c>
      <c r="C22" s="28"/>
      <c r="D22" s="83"/>
      <c r="E22" s="225"/>
      <c r="F22" s="196">
        <f t="shared" si="0"/>
        <v>0</v>
      </c>
      <c r="G22" s="6"/>
      <c r="H22" s="6"/>
      <c r="I22" s="6"/>
      <c r="J22" s="6"/>
      <c r="K22" s="6"/>
    </row>
    <row r="23" spans="1:11" s="55" customFormat="1" x14ac:dyDescent="0.2">
      <c r="A23" s="101">
        <v>5.0999999999999996</v>
      </c>
      <c r="B23" s="102" t="s">
        <v>72</v>
      </c>
      <c r="C23" s="103">
        <v>11</v>
      </c>
      <c r="D23" s="104" t="s">
        <v>11</v>
      </c>
      <c r="E23" s="226"/>
      <c r="F23" s="199">
        <f t="shared" si="0"/>
        <v>0</v>
      </c>
      <c r="G23" s="54"/>
      <c r="H23" s="54"/>
      <c r="I23" s="54"/>
      <c r="J23" s="54"/>
      <c r="K23" s="54"/>
    </row>
    <row r="24" spans="1:11" s="53" customFormat="1" ht="14.25" customHeight="1" x14ac:dyDescent="0.2">
      <c r="A24" s="96">
        <v>5.2</v>
      </c>
      <c r="B24" s="89" t="s">
        <v>74</v>
      </c>
      <c r="C24" s="105">
        <v>1</v>
      </c>
      <c r="D24" s="106" t="s">
        <v>11</v>
      </c>
      <c r="E24" s="227"/>
      <c r="F24" s="200">
        <f t="shared" ref="F24" si="1">ROUND(E24*C24,2)</f>
        <v>0</v>
      </c>
    </row>
    <row r="25" spans="1:11" s="7" customFormat="1" x14ac:dyDescent="0.2">
      <c r="A25" s="101">
        <v>5.3</v>
      </c>
      <c r="B25" s="107" t="s">
        <v>75</v>
      </c>
      <c r="C25" s="108">
        <v>1</v>
      </c>
      <c r="D25" s="83" t="s">
        <v>11</v>
      </c>
      <c r="E25" s="225"/>
      <c r="F25" s="196">
        <f t="shared" ref="F25" si="2">ROUND(C25*E25,2)</f>
        <v>0</v>
      </c>
      <c r="G25" s="6"/>
      <c r="H25" s="6"/>
      <c r="I25" s="6"/>
      <c r="J25" s="6"/>
      <c r="K25" s="6"/>
    </row>
    <row r="26" spans="1:11" s="60" customFormat="1" x14ac:dyDescent="0.2">
      <c r="A26" s="96">
        <v>5.4</v>
      </c>
      <c r="B26" s="89" t="s">
        <v>76</v>
      </c>
      <c r="C26" s="105">
        <v>1</v>
      </c>
      <c r="D26" s="106" t="s">
        <v>11</v>
      </c>
      <c r="E26" s="227"/>
      <c r="F26" s="200">
        <f>ROUND(E26*C26,2)</f>
        <v>0</v>
      </c>
    </row>
    <row r="27" spans="1:11" s="60" customFormat="1" x14ac:dyDescent="0.2">
      <c r="A27" s="101">
        <v>5.5</v>
      </c>
      <c r="B27" s="89" t="s">
        <v>77</v>
      </c>
      <c r="C27" s="105">
        <v>1</v>
      </c>
      <c r="D27" s="106" t="s">
        <v>11</v>
      </c>
      <c r="E27" s="228"/>
      <c r="F27" s="200">
        <f>ROUND(E27*C27,2)</f>
        <v>0</v>
      </c>
    </row>
    <row r="28" spans="1:11" s="60" customFormat="1" x14ac:dyDescent="0.2">
      <c r="A28" s="96">
        <v>5.6</v>
      </c>
      <c r="B28" s="89" t="s">
        <v>78</v>
      </c>
      <c r="C28" s="105">
        <v>1</v>
      </c>
      <c r="D28" s="106" t="s">
        <v>11</v>
      </c>
      <c r="E28" s="227"/>
      <c r="F28" s="200">
        <f t="shared" ref="F28" si="3">ROUND(E28*C28,2)</f>
        <v>0</v>
      </c>
    </row>
    <row r="29" spans="1:11" s="61" customFormat="1" x14ac:dyDescent="0.2">
      <c r="A29" s="101">
        <v>5.7</v>
      </c>
      <c r="B29" s="109" t="s">
        <v>41</v>
      </c>
      <c r="C29" s="103">
        <v>18</v>
      </c>
      <c r="D29" s="104" t="s">
        <v>11</v>
      </c>
      <c r="E29" s="226"/>
      <c r="F29" s="199">
        <f>ROUND(C29*E29,2)</f>
        <v>0</v>
      </c>
      <c r="G29" s="59"/>
      <c r="H29" s="59"/>
      <c r="I29" s="59"/>
      <c r="J29" s="59"/>
      <c r="K29" s="59"/>
    </row>
    <row r="30" spans="1:11" s="63" customFormat="1" x14ac:dyDescent="0.2">
      <c r="A30" s="110"/>
      <c r="B30" s="111"/>
      <c r="C30" s="112"/>
      <c r="D30" s="113"/>
      <c r="E30" s="229"/>
      <c r="F30" s="201"/>
      <c r="G30" s="62"/>
      <c r="H30" s="62"/>
      <c r="I30" s="62"/>
      <c r="J30" s="62"/>
      <c r="K30" s="62"/>
    </row>
    <row r="31" spans="1:11" s="60" customFormat="1" x14ac:dyDescent="0.2">
      <c r="A31" s="114">
        <v>6</v>
      </c>
      <c r="B31" s="115" t="s">
        <v>63</v>
      </c>
      <c r="C31" s="105"/>
      <c r="D31" s="106"/>
      <c r="E31" s="227"/>
      <c r="F31" s="200">
        <f t="shared" ref="F31" si="4">ROUND(E31*C31,2)</f>
        <v>0</v>
      </c>
    </row>
    <row r="32" spans="1:11" s="61" customFormat="1" x14ac:dyDescent="0.2">
      <c r="A32" s="101">
        <v>6.1</v>
      </c>
      <c r="B32" s="102" t="s">
        <v>66</v>
      </c>
      <c r="C32" s="103">
        <v>1</v>
      </c>
      <c r="D32" s="104" t="s">
        <v>11</v>
      </c>
      <c r="E32" s="226"/>
      <c r="F32" s="199">
        <f t="shared" ref="F32:F35" si="5">ROUND(C32*E32,2)</f>
        <v>0</v>
      </c>
      <c r="G32" s="59"/>
      <c r="H32" s="59"/>
      <c r="I32" s="59"/>
      <c r="J32" s="59"/>
      <c r="K32" s="59"/>
    </row>
    <row r="33" spans="1:11" s="61" customFormat="1" x14ac:dyDescent="0.2">
      <c r="A33" s="101">
        <v>6.1</v>
      </c>
      <c r="B33" s="102" t="s">
        <v>60</v>
      </c>
      <c r="C33" s="103">
        <v>26</v>
      </c>
      <c r="D33" s="104" t="s">
        <v>11</v>
      </c>
      <c r="E33" s="226"/>
      <c r="F33" s="199">
        <f t="shared" si="5"/>
        <v>0</v>
      </c>
      <c r="G33" s="59"/>
      <c r="H33" s="59"/>
      <c r="I33" s="59"/>
      <c r="J33" s="59"/>
      <c r="K33" s="59"/>
    </row>
    <row r="34" spans="1:11" s="61" customFormat="1" x14ac:dyDescent="0.2">
      <c r="A34" s="101">
        <v>6.2</v>
      </c>
      <c r="B34" s="102" t="s">
        <v>61</v>
      </c>
      <c r="C34" s="103">
        <v>1</v>
      </c>
      <c r="D34" s="104" t="s">
        <v>11</v>
      </c>
      <c r="E34" s="226"/>
      <c r="F34" s="199">
        <f t="shared" si="5"/>
        <v>0</v>
      </c>
      <c r="G34" s="59"/>
      <c r="H34" s="59"/>
      <c r="I34" s="59"/>
      <c r="J34" s="59"/>
      <c r="K34" s="59"/>
    </row>
    <row r="35" spans="1:11" s="61" customFormat="1" x14ac:dyDescent="0.2">
      <c r="A35" s="101">
        <v>6.3</v>
      </c>
      <c r="B35" s="102" t="s">
        <v>62</v>
      </c>
      <c r="C35" s="103">
        <v>5</v>
      </c>
      <c r="D35" s="104" t="s">
        <v>11</v>
      </c>
      <c r="E35" s="226"/>
      <c r="F35" s="199">
        <f t="shared" si="5"/>
        <v>0</v>
      </c>
      <c r="G35" s="59"/>
      <c r="H35" s="59"/>
      <c r="I35" s="59"/>
      <c r="J35" s="59"/>
      <c r="K35" s="59"/>
    </row>
    <row r="36" spans="1:11" s="43" customFormat="1" x14ac:dyDescent="0.2">
      <c r="A36" s="110"/>
      <c r="B36" s="111"/>
      <c r="C36" s="112"/>
      <c r="D36" s="113"/>
      <c r="E36" s="229"/>
      <c r="F36" s="201"/>
      <c r="G36" s="42"/>
      <c r="H36" s="42"/>
      <c r="I36" s="42"/>
      <c r="J36" s="42"/>
      <c r="K36" s="42"/>
    </row>
    <row r="37" spans="1:11" s="7" customFormat="1" x14ac:dyDescent="0.2">
      <c r="A37" s="99">
        <v>7</v>
      </c>
      <c r="B37" s="100" t="s">
        <v>25</v>
      </c>
      <c r="C37" s="28"/>
      <c r="D37" s="83"/>
      <c r="E37" s="225"/>
      <c r="F37" s="198">
        <f t="shared" si="0"/>
        <v>0</v>
      </c>
      <c r="G37" s="6"/>
      <c r="H37" s="6"/>
      <c r="I37" s="6"/>
      <c r="J37" s="6"/>
      <c r="K37" s="6"/>
    </row>
    <row r="38" spans="1:11" s="53" customFormat="1" ht="63.75" x14ac:dyDescent="0.2">
      <c r="A38" s="28">
        <v>7.1</v>
      </c>
      <c r="B38" s="116" t="s">
        <v>67</v>
      </c>
      <c r="C38" s="117">
        <v>4</v>
      </c>
      <c r="D38" s="118" t="s">
        <v>11</v>
      </c>
      <c r="E38" s="117"/>
      <c r="F38" s="202">
        <f t="shared" ref="F38:F39" si="6">ROUND(E38*C38,2)</f>
        <v>0</v>
      </c>
    </row>
    <row r="39" spans="1:11" s="53" customFormat="1" ht="63.75" x14ac:dyDescent="0.2">
      <c r="A39" s="28">
        <v>7.2</v>
      </c>
      <c r="B39" s="116" t="s">
        <v>68</v>
      </c>
      <c r="C39" s="117">
        <v>3</v>
      </c>
      <c r="D39" s="118" t="s">
        <v>11</v>
      </c>
      <c r="E39" s="117"/>
      <c r="F39" s="202">
        <f t="shared" si="6"/>
        <v>0</v>
      </c>
    </row>
    <row r="40" spans="1:11" s="52" customFormat="1" ht="53.25" customHeight="1" x14ac:dyDescent="0.25">
      <c r="A40" s="119">
        <v>7.3</v>
      </c>
      <c r="B40" s="120" t="s">
        <v>57</v>
      </c>
      <c r="C40" s="121">
        <v>2</v>
      </c>
      <c r="D40" s="122" t="s">
        <v>11</v>
      </c>
      <c r="E40" s="121"/>
      <c r="F40" s="203">
        <f t="shared" ref="F40:F45" si="7">ROUND(C40*E40,2)</f>
        <v>0</v>
      </c>
    </row>
    <row r="41" spans="1:11" s="55" customFormat="1" ht="51" x14ac:dyDescent="0.2">
      <c r="A41" s="101">
        <v>7.4</v>
      </c>
      <c r="B41" s="123" t="s">
        <v>38</v>
      </c>
      <c r="C41" s="103">
        <v>3</v>
      </c>
      <c r="D41" s="104" t="s">
        <v>11</v>
      </c>
      <c r="E41" s="226"/>
      <c r="F41" s="204">
        <f t="shared" si="7"/>
        <v>0</v>
      </c>
      <c r="G41" s="54"/>
      <c r="H41" s="54"/>
      <c r="I41" s="54"/>
      <c r="J41" s="54"/>
      <c r="K41" s="54"/>
    </row>
    <row r="42" spans="1:11" s="7" customFormat="1" x14ac:dyDescent="0.2">
      <c r="A42" s="124">
        <v>7.5</v>
      </c>
      <c r="B42" s="125" t="s">
        <v>43</v>
      </c>
      <c r="C42" s="126">
        <f>+C41+C39+C38</f>
        <v>10</v>
      </c>
      <c r="D42" s="127" t="s">
        <v>11</v>
      </c>
      <c r="E42" s="230"/>
      <c r="F42" s="205">
        <f t="shared" si="7"/>
        <v>0</v>
      </c>
      <c r="G42" s="6"/>
      <c r="H42" s="6"/>
      <c r="I42" s="6"/>
      <c r="J42" s="6"/>
      <c r="K42" s="6"/>
    </row>
    <row r="43" spans="1:11" s="52" customFormat="1" ht="12.75" customHeight="1" x14ac:dyDescent="0.25">
      <c r="A43" s="119">
        <v>7.6</v>
      </c>
      <c r="B43" s="128" t="s">
        <v>58</v>
      </c>
      <c r="C43" s="129">
        <f>+C40</f>
        <v>2</v>
      </c>
      <c r="D43" s="130" t="s">
        <v>11</v>
      </c>
      <c r="E43" s="129"/>
      <c r="F43" s="206">
        <f t="shared" si="7"/>
        <v>0</v>
      </c>
    </row>
    <row r="44" spans="1:11" s="7" customFormat="1" ht="8.25" customHeight="1" x14ac:dyDescent="0.2">
      <c r="A44" s="96"/>
      <c r="B44" s="89"/>
      <c r="C44" s="28"/>
      <c r="D44" s="83"/>
      <c r="E44" s="225"/>
      <c r="F44" s="207">
        <f t="shared" si="7"/>
        <v>0</v>
      </c>
      <c r="G44" s="6"/>
      <c r="H44" s="6"/>
      <c r="I44" s="6"/>
      <c r="J44" s="6"/>
      <c r="K44" s="6"/>
    </row>
    <row r="45" spans="1:11" s="7" customFormat="1" ht="12.75" customHeight="1" x14ac:dyDescent="0.2">
      <c r="A45" s="99">
        <v>8</v>
      </c>
      <c r="B45" s="131" t="s">
        <v>24</v>
      </c>
      <c r="C45" s="132"/>
      <c r="D45" s="133"/>
      <c r="E45" s="231"/>
      <c r="F45" s="207">
        <f t="shared" si="7"/>
        <v>0</v>
      </c>
      <c r="G45" s="6"/>
      <c r="H45" s="6"/>
      <c r="I45" s="6"/>
      <c r="J45" s="6"/>
      <c r="K45" s="6"/>
    </row>
    <row r="46" spans="1:11" s="7" customFormat="1" ht="12.75" customHeight="1" x14ac:dyDescent="0.2">
      <c r="A46" s="88">
        <v>8.1</v>
      </c>
      <c r="B46" s="89" t="s">
        <v>31</v>
      </c>
      <c r="C46" s="84">
        <v>1600</v>
      </c>
      <c r="D46" s="106" t="s">
        <v>10</v>
      </c>
      <c r="E46" s="84"/>
      <c r="F46" s="207">
        <f t="shared" si="0"/>
        <v>0</v>
      </c>
      <c r="G46" s="6"/>
      <c r="H46" s="6"/>
      <c r="I46" s="6"/>
      <c r="J46" s="6"/>
      <c r="K46" s="6"/>
    </row>
    <row r="47" spans="1:11" s="7" customFormat="1" ht="8.25" customHeight="1" x14ac:dyDescent="0.2">
      <c r="A47" s="96"/>
      <c r="B47" s="89"/>
      <c r="C47" s="28"/>
      <c r="D47" s="83"/>
      <c r="E47" s="225"/>
      <c r="F47" s="196"/>
      <c r="G47" s="6"/>
      <c r="H47" s="6"/>
      <c r="I47" s="6"/>
      <c r="J47" s="6"/>
      <c r="K47" s="6"/>
    </row>
    <row r="48" spans="1:11" s="43" customFormat="1" ht="12.75" customHeight="1" x14ac:dyDescent="0.2">
      <c r="A48" s="27">
        <v>9</v>
      </c>
      <c r="B48" s="134" t="s">
        <v>45</v>
      </c>
      <c r="C48" s="135"/>
      <c r="D48" s="136"/>
      <c r="E48" s="232"/>
      <c r="F48" s="208">
        <f>+ROUND(C48*E48,2)</f>
        <v>0</v>
      </c>
      <c r="G48" s="42"/>
      <c r="H48" s="42"/>
      <c r="I48" s="42"/>
      <c r="J48" s="42"/>
      <c r="K48" s="42"/>
    </row>
    <row r="49" spans="1:11" s="49" customFormat="1" x14ac:dyDescent="0.2">
      <c r="A49" s="50">
        <v>9.1</v>
      </c>
      <c r="B49" s="137" t="s">
        <v>54</v>
      </c>
      <c r="C49" s="51">
        <v>3200</v>
      </c>
      <c r="D49" s="132" t="s">
        <v>55</v>
      </c>
      <c r="E49" s="51"/>
      <c r="F49" s="209">
        <f t="shared" ref="F49:F51" si="8">+ROUND(C49*E49,2)</f>
        <v>0</v>
      </c>
    </row>
    <row r="50" spans="1:11" s="49" customFormat="1" ht="12.75" customHeight="1" x14ac:dyDescent="0.2">
      <c r="A50" s="138">
        <v>9.1999999999999993</v>
      </c>
      <c r="B50" s="139" t="s">
        <v>56</v>
      </c>
      <c r="C50" s="51">
        <v>1360</v>
      </c>
      <c r="D50" s="132" t="s">
        <v>9</v>
      </c>
      <c r="E50" s="51"/>
      <c r="F50" s="209">
        <f t="shared" si="8"/>
        <v>0</v>
      </c>
    </row>
    <row r="51" spans="1:11" s="43" customFormat="1" ht="12.75" customHeight="1" x14ac:dyDescent="0.2">
      <c r="A51" s="50">
        <v>9.3000000000000007</v>
      </c>
      <c r="B51" s="140" t="s">
        <v>46</v>
      </c>
      <c r="C51" s="135">
        <v>1700</v>
      </c>
      <c r="D51" s="136" t="s">
        <v>8</v>
      </c>
      <c r="E51" s="135"/>
      <c r="F51" s="210">
        <f t="shared" si="8"/>
        <v>0</v>
      </c>
      <c r="G51" s="42"/>
      <c r="H51" s="42"/>
      <c r="I51" s="42"/>
      <c r="J51" s="42"/>
      <c r="K51" s="42"/>
    </row>
    <row r="52" spans="1:11" s="43" customFormat="1" ht="12.75" customHeight="1" x14ac:dyDescent="0.2">
      <c r="A52" s="138">
        <v>9.4</v>
      </c>
      <c r="B52" s="141" t="s">
        <v>47</v>
      </c>
      <c r="C52" s="142">
        <v>307.2</v>
      </c>
      <c r="D52" s="143" t="s">
        <v>8</v>
      </c>
      <c r="E52" s="232"/>
      <c r="F52" s="208">
        <f>+ROUND(C52*E52,2)</f>
        <v>0</v>
      </c>
      <c r="G52" s="42"/>
      <c r="H52" s="42"/>
      <c r="I52" s="42"/>
      <c r="J52" s="42"/>
      <c r="K52" s="42"/>
    </row>
    <row r="53" spans="1:11" s="43" customFormat="1" ht="12.75" customHeight="1" x14ac:dyDescent="0.2">
      <c r="A53" s="50">
        <v>9.5</v>
      </c>
      <c r="B53" s="141" t="s">
        <v>48</v>
      </c>
      <c r="C53" s="144">
        <v>1280</v>
      </c>
      <c r="D53" s="136" t="s">
        <v>9</v>
      </c>
      <c r="E53" s="232"/>
      <c r="F53" s="208">
        <f>+ROUND(C53*E53,2)</f>
        <v>0</v>
      </c>
      <c r="G53" s="42"/>
      <c r="H53" s="42"/>
      <c r="I53" s="42"/>
      <c r="J53" s="42"/>
      <c r="K53" s="42"/>
    </row>
    <row r="54" spans="1:11" s="43" customFormat="1" ht="12.75" customHeight="1" x14ac:dyDescent="0.2">
      <c r="A54" s="138">
        <v>9.6</v>
      </c>
      <c r="B54" s="145" t="s">
        <v>49</v>
      </c>
      <c r="C54" s="135">
        <v>1280</v>
      </c>
      <c r="D54" s="136" t="s">
        <v>9</v>
      </c>
      <c r="E54" s="135"/>
      <c r="F54" s="210">
        <f>+ROUND(C54*E54,2)</f>
        <v>0</v>
      </c>
      <c r="G54" s="42"/>
      <c r="H54" s="42"/>
      <c r="I54" s="42"/>
      <c r="J54" s="42"/>
      <c r="K54" s="42"/>
    </row>
    <row r="55" spans="1:11" s="43" customFormat="1" ht="12.75" customHeight="1" x14ac:dyDescent="0.2">
      <c r="A55" s="50">
        <v>9.6999999999999993</v>
      </c>
      <c r="B55" s="89" t="s">
        <v>52</v>
      </c>
      <c r="C55" s="92">
        <v>3200</v>
      </c>
      <c r="D55" s="136" t="s">
        <v>50</v>
      </c>
      <c r="E55" s="232"/>
      <c r="F55" s="208">
        <f>+ROUND(C55*E55,2)</f>
        <v>0</v>
      </c>
      <c r="G55" s="42"/>
      <c r="H55" s="42"/>
      <c r="I55" s="42"/>
      <c r="J55" s="42"/>
      <c r="K55" s="42"/>
    </row>
    <row r="56" spans="1:11" s="43" customFormat="1" ht="12.75" customHeight="1" x14ac:dyDescent="0.2">
      <c r="A56" s="50"/>
      <c r="B56" s="89"/>
      <c r="C56" s="92"/>
      <c r="D56" s="136"/>
      <c r="E56" s="232"/>
      <c r="F56" s="208"/>
      <c r="G56" s="42"/>
      <c r="H56" s="42"/>
      <c r="I56" s="42"/>
      <c r="J56" s="42"/>
      <c r="K56" s="42"/>
    </row>
    <row r="57" spans="1:11" s="57" customFormat="1" ht="61.5" customHeight="1" x14ac:dyDescent="0.2">
      <c r="A57" s="146">
        <v>10</v>
      </c>
      <c r="B57" s="147" t="s">
        <v>69</v>
      </c>
      <c r="C57" s="148"/>
      <c r="D57" s="149"/>
      <c r="E57" s="233"/>
      <c r="F57" s="211">
        <f t="shared" ref="F57:F58" si="9">ROUND(E57*C57,2)</f>
        <v>0</v>
      </c>
    </row>
    <row r="58" spans="1:11" s="58" customFormat="1" ht="12.75" customHeight="1" x14ac:dyDescent="0.2">
      <c r="A58" s="150">
        <v>10.1</v>
      </c>
      <c r="B58" s="151" t="s">
        <v>70</v>
      </c>
      <c r="C58" s="152">
        <v>1</v>
      </c>
      <c r="D58" s="153" t="s">
        <v>11</v>
      </c>
      <c r="E58" s="152"/>
      <c r="F58" s="194">
        <f t="shared" si="9"/>
        <v>0</v>
      </c>
    </row>
    <row r="59" spans="1:11" s="43" customFormat="1" ht="12.75" customHeight="1" x14ac:dyDescent="0.2">
      <c r="A59" s="28"/>
      <c r="B59" s="89"/>
      <c r="C59" s="92"/>
      <c r="D59" s="136"/>
      <c r="E59" s="232"/>
      <c r="F59" s="208"/>
      <c r="G59" s="42"/>
      <c r="H59" s="42"/>
      <c r="I59" s="42"/>
      <c r="J59" s="42"/>
      <c r="K59" s="42"/>
    </row>
    <row r="60" spans="1:11" s="7" customFormat="1" ht="38.25" x14ac:dyDescent="0.2">
      <c r="A60" s="154">
        <v>11</v>
      </c>
      <c r="B60" s="151" t="s">
        <v>30</v>
      </c>
      <c r="C60" s="94">
        <v>1600</v>
      </c>
      <c r="D60" s="83" t="s">
        <v>10</v>
      </c>
      <c r="E60" s="225"/>
      <c r="F60" s="207"/>
      <c r="G60" s="6"/>
      <c r="H60" s="6"/>
      <c r="I60" s="6"/>
      <c r="J60" s="6"/>
      <c r="K60" s="6"/>
    </row>
    <row r="61" spans="1:11" s="7" customFormat="1" x14ac:dyDescent="0.2">
      <c r="A61" s="154">
        <v>12</v>
      </c>
      <c r="B61" s="151" t="s">
        <v>39</v>
      </c>
      <c r="C61" s="94">
        <v>1600</v>
      </c>
      <c r="D61" s="83" t="s">
        <v>10</v>
      </c>
      <c r="E61" s="225"/>
      <c r="F61" s="207">
        <f t="shared" ref="F60:F61" si="10">ROUND(C61*E61,2)</f>
        <v>0</v>
      </c>
      <c r="G61" s="6"/>
      <c r="H61" s="6"/>
      <c r="I61" s="6"/>
      <c r="J61" s="6"/>
      <c r="K61" s="6"/>
    </row>
    <row r="62" spans="1:11" s="48" customFormat="1" x14ac:dyDescent="0.2">
      <c r="A62" s="47"/>
      <c r="B62" s="155"/>
      <c r="C62" s="92"/>
      <c r="D62" s="156"/>
      <c r="E62" s="234"/>
      <c r="F62" s="212"/>
    </row>
    <row r="63" spans="1:11" s="9" customFormat="1" ht="12.75" customHeight="1" x14ac:dyDescent="0.2">
      <c r="A63" s="157"/>
      <c r="B63" s="158" t="s">
        <v>36</v>
      </c>
      <c r="C63" s="159"/>
      <c r="D63" s="157"/>
      <c r="E63" s="235"/>
      <c r="F63" s="213">
        <f>SUM(F8:F61)</f>
        <v>0</v>
      </c>
      <c r="G63" s="8"/>
      <c r="H63" s="8"/>
      <c r="I63" s="8"/>
      <c r="J63" s="8"/>
      <c r="K63" s="8"/>
    </row>
    <row r="64" spans="1:11" s="7" customFormat="1" ht="12.75" customHeight="1" x14ac:dyDescent="0.2">
      <c r="A64" s="83"/>
      <c r="B64" s="85"/>
      <c r="C64" s="82"/>
      <c r="D64" s="83"/>
      <c r="E64" s="84"/>
      <c r="F64" s="196"/>
      <c r="G64" s="6"/>
      <c r="H64" s="6"/>
      <c r="I64" s="6"/>
      <c r="J64" s="6"/>
      <c r="K64" s="6"/>
    </row>
    <row r="65" spans="1:18" s="7" customFormat="1" x14ac:dyDescent="0.2">
      <c r="A65" s="86"/>
      <c r="B65" s="151"/>
      <c r="C65" s="94"/>
      <c r="D65" s="83"/>
      <c r="E65" s="94"/>
      <c r="F65" s="198"/>
      <c r="G65" s="6"/>
      <c r="H65" s="6"/>
      <c r="I65" s="6"/>
      <c r="J65" s="6"/>
      <c r="K65" s="6"/>
    </row>
    <row r="66" spans="1:18" s="7" customFormat="1" ht="27.75" customHeight="1" thickBot="1" x14ac:dyDescent="0.25">
      <c r="A66" s="86">
        <v>1</v>
      </c>
      <c r="B66" s="160" t="s">
        <v>65</v>
      </c>
      <c r="C66" s="192"/>
      <c r="D66" s="161" t="s">
        <v>53</v>
      </c>
      <c r="E66" s="192"/>
      <c r="F66" s="198"/>
      <c r="G66" s="6"/>
      <c r="H66" s="6"/>
      <c r="I66" s="6"/>
      <c r="J66" s="6"/>
      <c r="K66" s="6"/>
    </row>
    <row r="67" spans="1:18" s="14" customFormat="1" ht="14.25" thickTop="1" thickBot="1" x14ac:dyDescent="0.25">
      <c r="A67" s="162"/>
      <c r="B67" s="163" t="s">
        <v>59</v>
      </c>
      <c r="C67" s="164"/>
      <c r="D67" s="165"/>
      <c r="E67" s="236"/>
      <c r="F67" s="214">
        <f>SUM(F65:F66)</f>
        <v>0</v>
      </c>
      <c r="G67" s="13"/>
      <c r="H67" s="13"/>
      <c r="I67" s="13"/>
      <c r="J67" s="13"/>
      <c r="K67" s="13"/>
    </row>
    <row r="68" spans="1:18" s="16" customFormat="1" ht="14.25" customHeight="1" thickTop="1" thickBot="1" x14ac:dyDescent="0.25">
      <c r="A68" s="166"/>
      <c r="B68" s="167"/>
      <c r="C68" s="168"/>
      <c r="D68" s="133"/>
      <c r="E68" s="237"/>
      <c r="F68" s="215"/>
      <c r="G68" s="15"/>
      <c r="H68" s="15"/>
      <c r="I68" s="15"/>
      <c r="J68" s="15"/>
      <c r="K68" s="15"/>
    </row>
    <row r="69" spans="1:18" s="12" customFormat="1" ht="14.25" thickTop="1" thickBot="1" x14ac:dyDescent="0.25">
      <c r="A69" s="169"/>
      <c r="B69" s="170" t="s">
        <v>23</v>
      </c>
      <c r="C69" s="171"/>
      <c r="D69" s="172"/>
      <c r="E69" s="238"/>
      <c r="F69" s="216">
        <f>+F63+F67</f>
        <v>0</v>
      </c>
      <c r="G69" s="11"/>
      <c r="H69" s="11"/>
      <c r="I69" s="11"/>
      <c r="J69" s="11"/>
      <c r="K69" s="11"/>
    </row>
    <row r="70" spans="1:18" s="11" customFormat="1" ht="13.5" thickTop="1" x14ac:dyDescent="0.2">
      <c r="A70" s="162"/>
      <c r="B70" s="163" t="s">
        <v>23</v>
      </c>
      <c r="C70" s="164"/>
      <c r="D70" s="165"/>
      <c r="E70" s="239"/>
      <c r="F70" s="214">
        <f>F69</f>
        <v>0</v>
      </c>
    </row>
    <row r="71" spans="1:18" s="11" customFormat="1" x14ac:dyDescent="0.2">
      <c r="A71" s="173"/>
      <c r="B71" s="167"/>
      <c r="C71" s="168"/>
      <c r="D71" s="133"/>
      <c r="E71" s="240"/>
      <c r="F71" s="215"/>
    </row>
    <row r="72" spans="1:18" s="7" customFormat="1" x14ac:dyDescent="0.2">
      <c r="A72" s="174"/>
      <c r="B72" s="27" t="s">
        <v>13</v>
      </c>
      <c r="C72" s="27"/>
      <c r="D72" s="27"/>
      <c r="E72" s="241"/>
      <c r="F72" s="217"/>
      <c r="G72" s="6"/>
      <c r="H72" s="6"/>
      <c r="I72" s="6"/>
      <c r="J72" s="6"/>
      <c r="K72" s="6"/>
    </row>
    <row r="73" spans="1:18" s="7" customFormat="1" x14ac:dyDescent="0.2">
      <c r="A73" s="64"/>
      <c r="B73" s="65" t="s">
        <v>15</v>
      </c>
      <c r="C73" s="64">
        <v>0.1</v>
      </c>
      <c r="D73" s="66"/>
      <c r="E73" s="242"/>
      <c r="F73" s="193">
        <f t="shared" ref="F73:F78" si="11">C73*$F$69</f>
        <v>0</v>
      </c>
      <c r="G73" s="6"/>
      <c r="H73" s="6"/>
      <c r="I73" s="6"/>
      <c r="J73" s="6"/>
      <c r="K73" s="6"/>
    </row>
    <row r="74" spans="1:18" s="7" customFormat="1" x14ac:dyDescent="0.2">
      <c r="A74" s="64"/>
      <c r="B74" s="65" t="s">
        <v>14</v>
      </c>
      <c r="C74" s="64">
        <v>0.03</v>
      </c>
      <c r="D74" s="66"/>
      <c r="E74" s="242"/>
      <c r="F74" s="193">
        <f t="shared" si="11"/>
        <v>0</v>
      </c>
      <c r="G74" s="6"/>
      <c r="H74" s="6"/>
      <c r="I74" s="6"/>
      <c r="J74" s="6"/>
      <c r="K74" s="6"/>
    </row>
    <row r="75" spans="1:18" s="7" customFormat="1" x14ac:dyDescent="0.2">
      <c r="A75" s="64"/>
      <c r="B75" s="65" t="s">
        <v>22</v>
      </c>
      <c r="C75" s="64">
        <v>0.04</v>
      </c>
      <c r="D75" s="66"/>
      <c r="E75" s="242"/>
      <c r="F75" s="193">
        <f t="shared" si="11"/>
        <v>0</v>
      </c>
      <c r="G75" s="6"/>
      <c r="H75" s="6"/>
      <c r="I75" s="6"/>
      <c r="J75" s="6"/>
      <c r="K75" s="6"/>
    </row>
    <row r="76" spans="1:18" s="7" customFormat="1" x14ac:dyDescent="0.2">
      <c r="A76" s="64"/>
      <c r="B76" s="65" t="s">
        <v>12</v>
      </c>
      <c r="C76" s="64">
        <v>1.4999999999999999E-2</v>
      </c>
      <c r="D76" s="66"/>
      <c r="E76" s="242"/>
      <c r="F76" s="193">
        <f t="shared" si="11"/>
        <v>0</v>
      </c>
      <c r="G76" s="6"/>
      <c r="H76" s="6"/>
      <c r="I76" s="6"/>
      <c r="J76" s="6"/>
      <c r="K76" s="6"/>
    </row>
    <row r="77" spans="1:18" s="7" customFormat="1" x14ac:dyDescent="0.2">
      <c r="A77" s="64"/>
      <c r="B77" s="65" t="s">
        <v>21</v>
      </c>
      <c r="C77" s="64">
        <v>0.05</v>
      </c>
      <c r="D77" s="66"/>
      <c r="E77" s="242"/>
      <c r="F77" s="193">
        <f t="shared" si="11"/>
        <v>0</v>
      </c>
      <c r="G77" s="6"/>
      <c r="H77" s="6"/>
      <c r="I77" s="6"/>
      <c r="J77" s="6"/>
      <c r="K77" s="6"/>
    </row>
    <row r="78" spans="1:18" s="7" customFormat="1" x14ac:dyDescent="0.2">
      <c r="A78" s="64"/>
      <c r="B78" s="65" t="s">
        <v>16</v>
      </c>
      <c r="C78" s="64">
        <v>0.01</v>
      </c>
      <c r="D78" s="66"/>
      <c r="E78" s="242"/>
      <c r="F78" s="193">
        <f t="shared" si="11"/>
        <v>0</v>
      </c>
      <c r="G78" s="6"/>
      <c r="H78" s="6"/>
      <c r="I78" s="6"/>
      <c r="J78" s="6"/>
      <c r="K78" s="6"/>
    </row>
    <row r="79" spans="1:18" s="7" customFormat="1" x14ac:dyDescent="0.2">
      <c r="A79" s="64"/>
      <c r="B79" s="65" t="s">
        <v>79</v>
      </c>
      <c r="C79" s="64">
        <v>1.7999999999999999E-2</v>
      </c>
      <c r="D79" s="66"/>
      <c r="E79" s="66"/>
      <c r="F79" s="193">
        <f>C79*$F$70</f>
        <v>0</v>
      </c>
      <c r="G79" s="40"/>
      <c r="H79" s="6"/>
      <c r="I79" s="26"/>
      <c r="J79" s="6"/>
      <c r="K79" s="6"/>
      <c r="L79" s="6"/>
      <c r="M79" s="6"/>
      <c r="N79" s="6"/>
      <c r="O79" s="6"/>
      <c r="P79" s="6"/>
      <c r="Q79" s="6"/>
      <c r="R79" s="6"/>
    </row>
    <row r="80" spans="1:18" s="7" customFormat="1" x14ac:dyDescent="0.2">
      <c r="A80" s="175"/>
      <c r="B80" s="176" t="s">
        <v>64</v>
      </c>
      <c r="C80" s="177">
        <v>1E-3</v>
      </c>
      <c r="D80" s="178"/>
      <c r="E80" s="66"/>
      <c r="F80" s="193">
        <f>F70*C80</f>
        <v>0</v>
      </c>
      <c r="G80" s="6"/>
      <c r="H80" s="6"/>
      <c r="I80" s="6"/>
      <c r="J80" s="6"/>
      <c r="K80" s="6"/>
    </row>
    <row r="81" spans="1:28" s="7" customFormat="1" x14ac:dyDescent="0.2">
      <c r="A81" s="175"/>
      <c r="B81" s="179" t="s">
        <v>20</v>
      </c>
      <c r="C81" s="180">
        <v>0.1</v>
      </c>
      <c r="D81" s="178"/>
      <c r="E81" s="66"/>
      <c r="F81" s="193">
        <f>F70*C81</f>
        <v>0</v>
      </c>
      <c r="G81" s="6"/>
      <c r="H81" s="6"/>
      <c r="I81" s="6"/>
      <c r="J81" s="6"/>
      <c r="K81" s="6"/>
    </row>
    <row r="82" spans="1:28" x14ac:dyDescent="0.25">
      <c r="A82" s="181"/>
      <c r="B82" s="182" t="s">
        <v>37</v>
      </c>
      <c r="C82" s="183">
        <v>1.4999999999999999E-2</v>
      </c>
      <c r="D82" s="184"/>
      <c r="E82" s="243"/>
      <c r="F82" s="195">
        <f>+F70*C82</f>
        <v>0</v>
      </c>
    </row>
    <row r="83" spans="1:28" s="7" customFormat="1" ht="25.5" x14ac:dyDescent="0.2">
      <c r="A83" s="175"/>
      <c r="B83" s="185" t="s">
        <v>35</v>
      </c>
      <c r="C83" s="186">
        <v>0.03</v>
      </c>
      <c r="D83" s="178"/>
      <c r="E83" s="66"/>
      <c r="F83" s="193">
        <f>+F70*C83</f>
        <v>0</v>
      </c>
      <c r="G83" s="6"/>
      <c r="H83" s="6"/>
      <c r="I83" s="6"/>
      <c r="J83" s="6"/>
      <c r="K83" s="6"/>
    </row>
    <row r="84" spans="1:28" s="10" customFormat="1" ht="12.75" customHeight="1" x14ac:dyDescent="0.2">
      <c r="A84" s="187"/>
      <c r="B84" s="28" t="s">
        <v>17</v>
      </c>
      <c r="C84" s="64">
        <v>0.05</v>
      </c>
      <c r="D84" s="188"/>
      <c r="E84" s="98"/>
      <c r="F84" s="218">
        <f>F69*C84</f>
        <v>0</v>
      </c>
      <c r="G84" s="19"/>
      <c r="H84" s="19"/>
      <c r="I84" s="19"/>
      <c r="J84" s="19"/>
      <c r="K84" s="19"/>
    </row>
    <row r="85" spans="1:28" s="20" customFormat="1" x14ac:dyDescent="0.2">
      <c r="A85" s="29"/>
      <c r="B85" s="30" t="s">
        <v>19</v>
      </c>
      <c r="C85" s="31"/>
      <c r="D85" s="32"/>
      <c r="E85" s="31"/>
      <c r="F85" s="219">
        <f>SUM(F73:F84)</f>
        <v>0</v>
      </c>
      <c r="G85" s="17"/>
      <c r="H85" s="17"/>
      <c r="I85" s="17"/>
      <c r="J85" s="17"/>
      <c r="K85" s="17"/>
    </row>
    <row r="86" spans="1:28" s="7" customFormat="1" ht="9" customHeight="1" x14ac:dyDescent="0.2">
      <c r="A86" s="33"/>
      <c r="B86" s="33"/>
      <c r="C86" s="33"/>
      <c r="D86" s="33"/>
      <c r="E86" s="33"/>
      <c r="F86" s="220"/>
      <c r="G86" s="6"/>
      <c r="H86" s="6"/>
      <c r="I86" s="6"/>
      <c r="J86" s="6"/>
      <c r="K86" s="6"/>
    </row>
    <row r="87" spans="1:28" s="20" customFormat="1" ht="12.75" customHeight="1" x14ac:dyDescent="0.2">
      <c r="A87" s="34"/>
      <c r="B87" s="35" t="s">
        <v>18</v>
      </c>
      <c r="C87" s="34"/>
      <c r="D87" s="34"/>
      <c r="E87" s="34"/>
      <c r="F87" s="221">
        <f>+F70+F85</f>
        <v>0</v>
      </c>
      <c r="G87" s="17"/>
      <c r="H87" s="17"/>
      <c r="I87" s="17"/>
      <c r="J87" s="17"/>
      <c r="K87" s="17"/>
    </row>
    <row r="88" spans="1:28" s="21" customFormat="1" x14ac:dyDescent="0.25">
      <c r="A88" s="189"/>
      <c r="B88" s="190"/>
      <c r="C88" s="191"/>
      <c r="D88" s="191"/>
      <c r="E88" s="191"/>
      <c r="F88" s="222"/>
    </row>
    <row r="89" spans="1:28" s="21" customFormat="1" x14ac:dyDescent="0.2">
      <c r="A89" s="39"/>
      <c r="B89" s="36"/>
      <c r="C89" s="37"/>
      <c r="D89" s="37"/>
      <c r="E89" s="38"/>
      <c r="F89" s="38"/>
    </row>
    <row r="90" spans="1:28" s="21" customFormat="1" x14ac:dyDescent="0.25">
      <c r="A90" s="223"/>
      <c r="B90" s="224"/>
      <c r="C90" s="224"/>
      <c r="D90" s="224"/>
      <c r="E90" s="224"/>
      <c r="F90" s="224"/>
    </row>
    <row r="91" spans="1:28" s="6" customFormat="1" x14ac:dyDescent="0.2">
      <c r="A91" s="22"/>
      <c r="B91" s="22"/>
      <c r="C91" s="22"/>
      <c r="D91" s="22"/>
      <c r="E91" s="22"/>
      <c r="F91" s="23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s="6" customFormat="1" x14ac:dyDescent="0.2">
      <c r="A92" s="24"/>
      <c r="B92" s="25"/>
      <c r="C92" s="18"/>
      <c r="D92" s="18"/>
      <c r="E92" s="18"/>
      <c r="F92" s="23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s="6" customFormat="1" x14ac:dyDescent="0.2">
      <c r="A93" s="24"/>
      <c r="B93" s="25"/>
      <c r="C93" s="18"/>
      <c r="D93" s="18"/>
      <c r="E93" s="18"/>
      <c r="F93" s="23"/>
    </row>
    <row r="94" spans="1:28" s="41" customFormat="1" x14ac:dyDescent="0.25">
      <c r="C94" s="44"/>
      <c r="D94" s="45"/>
      <c r="E94" s="46"/>
      <c r="F94" s="46"/>
    </row>
    <row r="95" spans="1:28" s="41" customFormat="1" x14ac:dyDescent="0.25">
      <c r="C95" s="44"/>
      <c r="D95" s="45"/>
      <c r="E95" s="46"/>
      <c r="F95" s="46"/>
    </row>
    <row r="96" spans="1:28" s="41" customFormat="1" x14ac:dyDescent="0.25">
      <c r="C96" s="44"/>
      <c r="D96" s="45"/>
      <c r="E96" s="46"/>
      <c r="F96" s="46"/>
    </row>
    <row r="97" spans="3:6" s="41" customFormat="1" x14ac:dyDescent="0.25">
      <c r="C97" s="44"/>
      <c r="D97" s="45"/>
      <c r="E97" s="46"/>
      <c r="F97" s="46"/>
    </row>
    <row r="98" spans="3:6" s="41" customFormat="1" x14ac:dyDescent="0.25">
      <c r="C98" s="44"/>
      <c r="D98" s="45"/>
      <c r="E98" s="46"/>
      <c r="F98" s="46"/>
    </row>
    <row r="99" spans="3:6" s="41" customFormat="1" x14ac:dyDescent="0.25">
      <c r="C99" s="44"/>
      <c r="D99" s="45"/>
      <c r="E99" s="46"/>
      <c r="F99" s="46"/>
    </row>
    <row r="100" spans="3:6" s="41" customFormat="1" x14ac:dyDescent="0.25">
      <c r="C100" s="44"/>
      <c r="D100" s="45"/>
      <c r="E100" s="46"/>
      <c r="F100" s="46"/>
    </row>
    <row r="101" spans="3:6" s="41" customFormat="1" x14ac:dyDescent="0.25">
      <c r="C101" s="44"/>
      <c r="D101" s="45"/>
      <c r="E101" s="46"/>
      <c r="F101" s="46"/>
    </row>
    <row r="102" spans="3:6" s="41" customFormat="1" x14ac:dyDescent="0.25">
      <c r="C102" s="44"/>
      <c r="D102" s="45"/>
      <c r="E102" s="46"/>
      <c r="F102" s="46"/>
    </row>
    <row r="103" spans="3:6" s="41" customFormat="1" x14ac:dyDescent="0.25">
      <c r="C103" s="44"/>
      <c r="D103" s="45"/>
      <c r="E103" s="46"/>
      <c r="F103" s="46"/>
    </row>
    <row r="104" spans="3:6" s="41" customFormat="1" x14ac:dyDescent="0.25">
      <c r="C104" s="44"/>
      <c r="D104" s="45"/>
      <c r="E104" s="46"/>
      <c r="F104" s="46"/>
    </row>
    <row r="105" spans="3:6" s="41" customFormat="1" x14ac:dyDescent="0.25">
      <c r="C105" s="44"/>
      <c r="D105" s="45"/>
      <c r="E105" s="46"/>
      <c r="F105" s="46"/>
    </row>
    <row r="106" spans="3:6" s="41" customFormat="1" x14ac:dyDescent="0.25">
      <c r="C106" s="44"/>
      <c r="D106" s="45"/>
      <c r="E106" s="46"/>
      <c r="F106" s="46"/>
    </row>
    <row r="107" spans="3:6" s="41" customFormat="1" x14ac:dyDescent="0.25">
      <c r="C107" s="44"/>
      <c r="D107" s="45"/>
      <c r="E107" s="46"/>
      <c r="F107" s="46"/>
    </row>
    <row r="108" spans="3:6" s="41" customFormat="1" x14ac:dyDescent="0.25">
      <c r="C108" s="44"/>
      <c r="D108" s="45"/>
      <c r="E108" s="46"/>
      <c r="F108" s="46"/>
    </row>
    <row r="109" spans="3:6" s="41" customFormat="1" x14ac:dyDescent="0.25">
      <c r="C109" s="44"/>
      <c r="D109" s="45"/>
      <c r="E109" s="46"/>
      <c r="F109" s="46"/>
    </row>
    <row r="110" spans="3:6" s="41" customFormat="1" x14ac:dyDescent="0.25">
      <c r="C110" s="44"/>
      <c r="D110" s="45"/>
      <c r="E110" s="46"/>
      <c r="F110" s="46"/>
    </row>
    <row r="111" spans="3:6" s="41" customFormat="1" x14ac:dyDescent="0.25">
      <c r="C111" s="44"/>
      <c r="D111" s="45"/>
      <c r="E111" s="46"/>
      <c r="F111" s="46"/>
    </row>
    <row r="112" spans="3:6" s="41" customFormat="1" x14ac:dyDescent="0.25">
      <c r="C112" s="44"/>
      <c r="D112" s="45"/>
      <c r="E112" s="46"/>
      <c r="F112" s="46"/>
    </row>
    <row r="113" spans="3:6" s="41" customFormat="1" x14ac:dyDescent="0.25">
      <c r="C113" s="44"/>
      <c r="D113" s="45"/>
      <c r="E113" s="46"/>
      <c r="F113" s="46"/>
    </row>
    <row r="114" spans="3:6" s="41" customFormat="1" x14ac:dyDescent="0.25">
      <c r="C114" s="44"/>
      <c r="D114" s="45"/>
      <c r="E114" s="46"/>
      <c r="F114" s="46"/>
    </row>
    <row r="115" spans="3:6" s="41" customFormat="1" x14ac:dyDescent="0.25">
      <c r="C115" s="44"/>
      <c r="D115" s="45"/>
      <c r="E115" s="46"/>
      <c r="F115" s="46"/>
    </row>
    <row r="116" spans="3:6" s="41" customFormat="1" x14ac:dyDescent="0.25">
      <c r="C116" s="44"/>
      <c r="D116" s="45"/>
      <c r="E116" s="46"/>
      <c r="F116" s="46"/>
    </row>
  </sheetData>
  <sheetProtection algorithmName="SHA-512" hashValue="2fRJKeqSjEzKSNAx/DYjCiIuvi06hgMUqE0crMrkiPTae2U2sKW/7kqOWcbDiXvybls7IwJ/T5t6A0NUiwpbPw==" saltValue="97b5UYfKfDDmHlhA7GaIiw==" spinCount="100000" sheet="1" objects="1" scenarios="1"/>
  <mergeCells count="2">
    <mergeCell ref="A90:F90"/>
    <mergeCell ref="B1:F1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&amp;C&amp;6Página &amp;P de &amp;N&amp;R&amp;6&amp;D
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18</vt:lpstr>
      <vt:lpstr>'LOTE 18'!Área_de_impresión</vt:lpstr>
      <vt:lpstr>'LOTE 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Aysha Annette Piña Zarzuela</cp:lastModifiedBy>
  <cp:lastPrinted>2020-11-05T19:11:20Z</cp:lastPrinted>
  <dcterms:created xsi:type="dcterms:W3CDTF">2018-05-23T14:28:08Z</dcterms:created>
  <dcterms:modified xsi:type="dcterms:W3CDTF">2020-11-23T14:28:20Z</dcterms:modified>
</cp:coreProperties>
</file>