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580" windowHeight="6585" tabRatio="734" activeTab="0"/>
  </bookViews>
  <sheets>
    <sheet name="AP y AR ampliado" sheetId="1" r:id="rId1"/>
  </sheets>
  <definedNames>
    <definedName name="_xlnm.Print_Titles" localSheetId="0">'AP y AR ampliado'!$2:$11</definedName>
  </definedNames>
  <calcPr fullCalcOnLoad="1"/>
</workbook>
</file>

<file path=xl/sharedStrings.xml><?xml version="1.0" encoding="utf-8"?>
<sst xmlns="http://schemas.openxmlformats.org/spreadsheetml/2006/main" count="137" uniqueCount="94">
  <si>
    <t>INSTITUTO NACIONAL DE AGUAS POTABLES Y ALCANTARILLADOS</t>
  </si>
  <si>
    <t>Dajabón</t>
  </si>
  <si>
    <t>Montecristi</t>
  </si>
  <si>
    <t>Valverde</t>
  </si>
  <si>
    <t>Azua</t>
  </si>
  <si>
    <t>San Juan</t>
  </si>
  <si>
    <t>Duarte</t>
  </si>
  <si>
    <t>Peravia</t>
  </si>
  <si>
    <t>San José de Ocoa</t>
  </si>
  <si>
    <t>Monte Plata</t>
  </si>
  <si>
    <t>La Altagracia</t>
  </si>
  <si>
    <t>Hato Mayor</t>
  </si>
  <si>
    <t>Barahona</t>
  </si>
  <si>
    <t>Bahoruco</t>
  </si>
  <si>
    <t>Pedernales</t>
  </si>
  <si>
    <t>Independencia</t>
  </si>
  <si>
    <t>Hermanas Mirabal</t>
  </si>
  <si>
    <t>Cibao Sur Región II</t>
  </si>
  <si>
    <t>Cibao Nordeste Región III</t>
  </si>
  <si>
    <t>Cibao Noroeste Región IV</t>
  </si>
  <si>
    <t>Valdesia Región V</t>
  </si>
  <si>
    <t>Enriquillo Región VI</t>
  </si>
  <si>
    <t>El Valle Región VII</t>
  </si>
  <si>
    <t>Yuma Región VIII</t>
  </si>
  <si>
    <t>Higuamo Región IX</t>
  </si>
  <si>
    <t>San Cristóbal</t>
  </si>
  <si>
    <t>Elías Piña</t>
  </si>
  <si>
    <t>El Seibo</t>
  </si>
  <si>
    <t>San Pedro de Macorís</t>
  </si>
  <si>
    <t>María Trinidad Sanchez</t>
  </si>
  <si>
    <t>Samaná</t>
  </si>
  <si>
    <t>Santiago Rodríguez</t>
  </si>
  <si>
    <t>Sánchez Ramírez</t>
  </si>
  <si>
    <t>M³/Mes</t>
  </si>
  <si>
    <t>Región</t>
  </si>
  <si>
    <t>Sabana Yegua</t>
  </si>
  <si>
    <t>Cotuí</t>
  </si>
  <si>
    <t>Fantino</t>
  </si>
  <si>
    <t>Castillo</t>
  </si>
  <si>
    <t>Pimentel</t>
  </si>
  <si>
    <t>La Peña</t>
  </si>
  <si>
    <t>San Francisco de Macorís</t>
  </si>
  <si>
    <t>Salcedo</t>
  </si>
  <si>
    <t>Villa Tapia</t>
  </si>
  <si>
    <t>Santa Bárbara de Samaná</t>
  </si>
  <si>
    <t>Palmarito</t>
  </si>
  <si>
    <t>Villa Liberación</t>
  </si>
  <si>
    <t>Las Terrenas</t>
  </si>
  <si>
    <t>Baní</t>
  </si>
  <si>
    <t>Juan Dolio</t>
  </si>
  <si>
    <t>San José del  Llano</t>
  </si>
  <si>
    <t>El Puerto</t>
  </si>
  <si>
    <t>Jardines de Gautier</t>
  </si>
  <si>
    <t>Los Hatillos</t>
  </si>
  <si>
    <t>Hato Mayor del Rey</t>
  </si>
  <si>
    <t>El Dean</t>
  </si>
  <si>
    <t>Santa Cruz del Seibo</t>
  </si>
  <si>
    <t>Anamuya</t>
  </si>
  <si>
    <t>Higüey</t>
  </si>
  <si>
    <t>Santa Cruz de Barahona</t>
  </si>
  <si>
    <t>Boca de Cachón</t>
  </si>
  <si>
    <t>Comendador</t>
  </si>
  <si>
    <t>San Juan de la Maguana</t>
  </si>
  <si>
    <t>Las Matas de Farfán</t>
  </si>
  <si>
    <t>Oviedo</t>
  </si>
  <si>
    <t>María Trinidad Sánchez</t>
  </si>
  <si>
    <t>Q Ofrecido (LPS)</t>
  </si>
  <si>
    <r>
      <t>Porcentajes AR   ===</t>
    </r>
    <r>
      <rPr>
        <b/>
        <sz val="9"/>
        <color indexed="30"/>
        <rFont val="Calibri"/>
        <family val="2"/>
      </rPr>
      <t>&gt;</t>
    </r>
    <r>
      <rPr>
        <b/>
        <sz val="9"/>
        <color indexed="30"/>
        <rFont val="Arial"/>
        <family val="2"/>
      </rPr>
      <t xml:space="preserve">   </t>
    </r>
  </si>
  <si>
    <t>LPS</t>
  </si>
  <si>
    <t>V. Padre Ntro. (Benedicto)</t>
  </si>
  <si>
    <t>Monte Cristi Norte</t>
  </si>
  <si>
    <t>Villa Vásquez</t>
  </si>
  <si>
    <t>La Descubierta</t>
  </si>
  <si>
    <t xml:space="preserve">                         Totales   ===&gt;   </t>
  </si>
  <si>
    <t>I N A P A</t>
  </si>
  <si>
    <t>DIRECCIÓN EJECUTIVA</t>
  </si>
  <si>
    <t>DEPARTAMENTO DE ESTADÍSTICA</t>
  </si>
  <si>
    <t>Provincias</t>
  </si>
  <si>
    <t>Q A.R. Generada (M³/mes = Q AP x 0.80)</t>
  </si>
  <si>
    <t>GENERACIÓN, RECOLECCIÓN Y TRATAMIENTO  DE AGUAS RESIDUALES</t>
  </si>
  <si>
    <t>Q A.R.colectada que llega a las plantas  (m³/mes) = Q PTAR en operación + Q PTAR fuera de servicio</t>
  </si>
  <si>
    <t xml:space="preserve">Q A.R. Tratada (M³/mes ) = Q PTAR en operación </t>
  </si>
  <si>
    <t xml:space="preserve">Leyenda:   </t>
  </si>
  <si>
    <t>Q = Caudal</t>
  </si>
  <si>
    <t xml:space="preserve">AP = Agua Potable </t>
  </si>
  <si>
    <t xml:space="preserve">AR = Aguas Residuales </t>
  </si>
  <si>
    <t>PTAR = Planta de Tratamiento de Aguas Residuales</t>
  </si>
  <si>
    <t>*  =  No existe Alcantarillado Sanitario</t>
  </si>
  <si>
    <t>**  =  No hay Planta de Tratamiento</t>
  </si>
  <si>
    <t>***  =  Planta de Tratamiento Fuera de Servicio</t>
  </si>
  <si>
    <t>TOTALES TRIMESTRAL ABRIL-JUNIO 2022</t>
  </si>
  <si>
    <t>*</t>
  </si>
  <si>
    <t>***</t>
  </si>
  <si>
    <t>**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</si>
</sst>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* #,##0_-;\-* #,##0_-;_-* &quot;-&quot;_-;_-@_-"/>
    <numFmt numFmtId="176" formatCode="_-&quot;XDR&quot;* #,##0.00_-;\-&quot;XDR&quot;* #,##0.00_-;_-&quot;XDR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.00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-* #,##0.000\ _€_-;\-* #,##0.000\ _€_-;_-* &quot;-&quot;??\ _€_-;_-@_-"/>
    <numFmt numFmtId="197" formatCode="_-* #,##0.0000\ _€_-;\-* #,##0.0000\ _€_-;_-* &quot;-&quot;??\ _€_-;_-@_-"/>
    <numFmt numFmtId="198" formatCode="_-* #,##0.00000\ _€_-;\-* #,##0.00000\ _€_-;_-* &quot;-&quot;??\ _€_-;_-@_-"/>
    <numFmt numFmtId="199" formatCode="_-* #,##0.000000\ _€_-;\-* #,##0.000000\ _€_-;_-* &quot;-&quot;??\ _€_-;_-@_-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-* #,##0.0\ _€_-;\-* #,##0.0\ _€_-;_-* &quot;-&quot;??\ _€_-;_-@_-"/>
    <numFmt numFmtId="204" formatCode="_(* #,##0.0000_);_(* \(#,##0.0000\);_(* &quot;-&quot;????_);_(@_)"/>
    <numFmt numFmtId="205" formatCode="[$-C0A]dddd\,\ dd&quot; de &quot;mmmm&quot; de &quot;yyyy"/>
    <numFmt numFmtId="206" formatCode="_-* #,##0\ _€_-;\-* #,##0\ _€_-;_-* &quot;-&quot;??\ _€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General_)"/>
    <numFmt numFmtId="212" formatCode="#,##0.00_ ;\-#,##0.00\ "/>
    <numFmt numFmtId="213" formatCode="#,##0_ ;\-#,##0\ "/>
    <numFmt numFmtId="214" formatCode="#,##0.0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indexed="30"/>
      <name val="Arial"/>
      <family val="2"/>
    </font>
    <font>
      <b/>
      <sz val="9"/>
      <color indexed="30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40"/>
      <name val="Tahoma"/>
      <family val="2"/>
    </font>
    <font>
      <sz val="9"/>
      <color indexed="40"/>
      <name val="Arial"/>
      <family val="2"/>
    </font>
    <font>
      <sz val="9"/>
      <color indexed="10"/>
      <name val="Tahoma"/>
      <family val="2"/>
    </font>
    <font>
      <sz val="9"/>
      <color indexed="30"/>
      <name val="Arial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56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B0F0"/>
      <name val="Arial"/>
      <family val="2"/>
    </font>
    <font>
      <sz val="9"/>
      <color rgb="FF00B050"/>
      <name val="Arial"/>
      <family val="2"/>
    </font>
    <font>
      <sz val="9"/>
      <color rgb="FF002060"/>
      <name val="Arial"/>
      <family val="2"/>
    </font>
    <font>
      <sz val="9"/>
      <color rgb="FF0070C0"/>
      <name val="Arial"/>
      <family val="2"/>
    </font>
    <font>
      <sz val="11"/>
      <color theme="1"/>
      <name val="Times New Roman"/>
      <family val="1"/>
    </font>
    <font>
      <sz val="9"/>
      <color rgb="FFFF0000"/>
      <name val="Tahoma"/>
      <family val="2"/>
    </font>
    <font>
      <sz val="9"/>
      <color rgb="FF00B0F0"/>
      <name val="Tahoma"/>
      <family val="2"/>
    </font>
    <font>
      <sz val="9"/>
      <color theme="1"/>
      <name val="Tahoma"/>
      <family val="2"/>
    </font>
    <font>
      <b/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5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3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1" fillId="0" borderId="0" xfId="0" applyNumberFormat="1" applyFont="1" applyFill="1" applyAlignment="1">
      <alignment horizontal="center" vertical="center"/>
    </xf>
    <xf numFmtId="21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12" fontId="6" fillId="0" borderId="0" xfId="49" applyNumberFormat="1" applyFont="1" applyFill="1" applyBorder="1" applyAlignment="1">
      <alignment horizontal="right" vertical="center"/>
    </xf>
    <xf numFmtId="212" fontId="61" fillId="0" borderId="0" xfId="49" applyNumberFormat="1" applyFont="1" applyFill="1" applyBorder="1" applyAlignment="1">
      <alignment horizontal="right" vertical="center"/>
    </xf>
    <xf numFmtId="212" fontId="62" fillId="0" borderId="0" xfId="49" applyNumberFormat="1" applyFont="1" applyFill="1" applyBorder="1" applyAlignment="1">
      <alignment horizontal="right" vertical="center"/>
    </xf>
    <xf numFmtId="212" fontId="63" fillId="0" borderId="0" xfId="49" applyNumberFormat="1" applyFont="1" applyFill="1" applyBorder="1" applyAlignment="1">
      <alignment horizontal="right" vertical="center"/>
    </xf>
    <xf numFmtId="212" fontId="64" fillId="0" borderId="0" xfId="49" applyNumberFormat="1" applyFont="1" applyFill="1" applyBorder="1" applyAlignment="1">
      <alignment horizontal="right" vertical="center"/>
    </xf>
    <xf numFmtId="212" fontId="65" fillId="0" borderId="0" xfId="49" applyNumberFormat="1" applyFont="1" applyFill="1" applyBorder="1" applyAlignment="1">
      <alignment horizontal="right" vertical="center"/>
    </xf>
    <xf numFmtId="43" fontId="6" fillId="0" borderId="0" xfId="0" applyNumberFormat="1" applyFont="1" applyFill="1" applyBorder="1" applyAlignment="1">
      <alignment vertical="center"/>
    </xf>
    <xf numFmtId="212" fontId="6" fillId="0" borderId="0" xfId="49" applyNumberFormat="1" applyFont="1" applyFill="1" applyBorder="1" applyAlignment="1">
      <alignment vertical="center"/>
    </xf>
    <xf numFmtId="212" fontId="66" fillId="0" borderId="0" xfId="49" applyNumberFormat="1" applyFont="1" applyFill="1" applyBorder="1" applyAlignment="1">
      <alignment horizontal="right" vertical="center"/>
    </xf>
    <xf numFmtId="43" fontId="63" fillId="0" borderId="0" xfId="0" applyNumberFormat="1" applyFont="1" applyFill="1" applyBorder="1" applyAlignment="1">
      <alignment vertical="center"/>
    </xf>
    <xf numFmtId="43" fontId="6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indent="1"/>
    </xf>
    <xf numFmtId="212" fontId="6" fillId="0" borderId="0" xfId="49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 indent="1"/>
    </xf>
    <xf numFmtId="43" fontId="62" fillId="0" borderId="0" xfId="0" applyNumberFormat="1" applyFont="1" applyFill="1" applyBorder="1" applyAlignment="1">
      <alignment vertical="center"/>
    </xf>
    <xf numFmtId="213" fontId="7" fillId="0" borderId="0" xfId="0" applyNumberFormat="1" applyFont="1" applyFill="1" applyBorder="1" applyAlignment="1">
      <alignment vertical="center"/>
    </xf>
    <xf numFmtId="212" fontId="62" fillId="0" borderId="0" xfId="49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 indent="1"/>
    </xf>
    <xf numFmtId="0" fontId="63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indent="1"/>
    </xf>
    <xf numFmtId="0" fontId="70" fillId="0" borderId="0" xfId="0" applyFont="1" applyFill="1" applyBorder="1" applyAlignment="1">
      <alignment horizontal="left" vertical="center" indent="1"/>
    </xf>
    <xf numFmtId="0" fontId="69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37" fontId="6" fillId="0" borderId="0" xfId="0" applyNumberFormat="1" applyFont="1" applyFill="1" applyBorder="1" applyAlignment="1">
      <alignment vertical="center"/>
    </xf>
    <xf numFmtId="43" fontId="71" fillId="0" borderId="0" xfId="0" applyNumberFormat="1" applyFont="1" applyBorder="1" applyAlignment="1">
      <alignment horizontal="right" vertical="center"/>
    </xf>
    <xf numFmtId="10" fontId="71" fillId="0" borderId="0" xfId="0" applyNumberFormat="1" applyFont="1" applyBorder="1" applyAlignment="1">
      <alignment horizontal="center" vertical="center"/>
    </xf>
    <xf numFmtId="43" fontId="71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7"/>
  <sheetViews>
    <sheetView tabSelected="1" zoomScalePageLayoutView="0" workbookViewId="0" topLeftCell="A1">
      <selection activeCell="M83" sqref="M83"/>
    </sheetView>
  </sheetViews>
  <sheetFormatPr defaultColWidth="11.421875" defaultRowHeight="12.75"/>
  <cols>
    <col min="1" max="1" width="10.7109375" style="2" customWidth="1"/>
    <col min="2" max="2" width="20.7109375" style="0" hidden="1" customWidth="1"/>
    <col min="3" max="3" width="10.7109375" style="0" hidden="1" customWidth="1"/>
    <col min="4" max="4" width="10.28125" style="0" hidden="1" customWidth="1"/>
    <col min="5" max="6" width="13.28125" style="0" hidden="1" customWidth="1"/>
    <col min="7" max="7" width="22.7109375" style="0" customWidth="1"/>
    <col min="8" max="8" width="9.7109375" style="0" hidden="1" customWidth="1"/>
    <col min="9" max="9" width="12.7109375" style="0" hidden="1" customWidth="1"/>
    <col min="10" max="10" width="10.7109375" style="0" hidden="1" customWidth="1"/>
    <col min="11" max="11" width="23.57421875" style="0" customWidth="1"/>
    <col min="12" max="12" width="25.28125" style="0" customWidth="1"/>
    <col min="13" max="13" width="26.00390625" style="0" customWidth="1"/>
    <col min="14" max="14" width="13.8515625" style="0" bestFit="1" customWidth="1"/>
  </cols>
  <sheetData>
    <row r="2" spans="1:13" ht="15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 customHeight="1">
      <c r="A3" s="14" t="s">
        <v>74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customHeight="1">
      <c r="A4" s="14" t="s">
        <v>75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75" customHeight="1">
      <c r="A5" s="15" t="s">
        <v>76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4:13" ht="18" customHeight="1">
      <c r="D8" s="3"/>
      <c r="E8" s="4"/>
      <c r="F8" s="4"/>
      <c r="G8" s="4"/>
      <c r="H8" s="4"/>
      <c r="I8" s="4"/>
      <c r="J8" s="4"/>
      <c r="K8" s="4"/>
      <c r="L8" s="4"/>
      <c r="M8" s="6"/>
    </row>
    <row r="9" spans="1:13" ht="20.25" customHeight="1">
      <c r="A9" s="13" t="s">
        <v>79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9.5" customHeight="1">
      <c r="A10" s="17" t="s">
        <v>90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2" customFormat="1" ht="70.5" customHeight="1">
      <c r="A11" s="29" t="s">
        <v>34</v>
      </c>
      <c r="B11" s="29"/>
      <c r="C11" s="30"/>
      <c r="D11" s="30" t="s">
        <v>66</v>
      </c>
      <c r="E11" s="29" t="s">
        <v>33</v>
      </c>
      <c r="F11" s="30"/>
      <c r="G11" s="29" t="s">
        <v>77</v>
      </c>
      <c r="H11" s="30" t="s">
        <v>68</v>
      </c>
      <c r="I11" s="29" t="s">
        <v>33</v>
      </c>
      <c r="J11" s="30"/>
      <c r="K11" s="31" t="s">
        <v>78</v>
      </c>
      <c r="L11" s="31" t="s">
        <v>80</v>
      </c>
      <c r="M11" s="31" t="s">
        <v>81</v>
      </c>
    </row>
    <row r="12" spans="1:13" ht="15.75" customHeight="1" hidden="1">
      <c r="A12" s="32" t="s">
        <v>17</v>
      </c>
      <c r="B12" s="33"/>
      <c r="C12" s="24"/>
      <c r="D12" s="25"/>
      <c r="E12" s="25"/>
      <c r="F12" s="34"/>
      <c r="G12" s="35" t="s">
        <v>45</v>
      </c>
      <c r="H12" s="36">
        <v>35</v>
      </c>
      <c r="I12" s="36">
        <f>+H12/1000*2592000</f>
        <v>90720.00000000001</v>
      </c>
      <c r="J12" s="37"/>
      <c r="K12" s="25"/>
      <c r="L12" s="38"/>
      <c r="M12" s="25"/>
    </row>
    <row r="13" spans="1:13" ht="15.75" customHeight="1" hidden="1">
      <c r="A13" s="32"/>
      <c r="B13" s="33"/>
      <c r="C13" s="24"/>
      <c r="D13" s="25"/>
      <c r="E13" s="25"/>
      <c r="F13" s="34"/>
      <c r="G13" s="35" t="s">
        <v>46</v>
      </c>
      <c r="H13" s="36">
        <v>15</v>
      </c>
      <c r="I13" s="36">
        <f>+H13/1000*2592000</f>
        <v>38880</v>
      </c>
      <c r="J13" s="37"/>
      <c r="K13" s="25"/>
      <c r="L13" s="38"/>
      <c r="M13" s="25"/>
    </row>
    <row r="14" spans="1:13" ht="36.75" customHeight="1">
      <c r="A14" s="32"/>
      <c r="B14" s="33" t="s">
        <v>32</v>
      </c>
      <c r="C14" s="24">
        <v>709.0600000000001</v>
      </c>
      <c r="D14" s="25">
        <v>469.53</v>
      </c>
      <c r="E14" s="25">
        <v>752487.552</v>
      </c>
      <c r="F14" s="34"/>
      <c r="G14" s="33" t="s">
        <v>32</v>
      </c>
      <c r="H14" s="24"/>
      <c r="I14" s="24"/>
      <c r="J14" s="37">
        <v>152038</v>
      </c>
      <c r="K14" s="18">
        <v>1715247.8835999998</v>
      </c>
      <c r="L14" s="19">
        <v>1096148.16</v>
      </c>
      <c r="M14" s="19">
        <v>1060668</v>
      </c>
    </row>
    <row r="15" spans="1:13" ht="15.75" customHeight="1" hidden="1">
      <c r="A15" s="32"/>
      <c r="B15" s="33"/>
      <c r="C15" s="24"/>
      <c r="D15" s="25"/>
      <c r="E15" s="25"/>
      <c r="F15" s="34"/>
      <c r="G15" s="35" t="s">
        <v>36</v>
      </c>
      <c r="H15" s="36">
        <v>150</v>
      </c>
      <c r="I15" s="36">
        <f>+H15/1000*2592000</f>
        <v>388800</v>
      </c>
      <c r="J15" s="37"/>
      <c r="K15" s="18"/>
      <c r="L15" s="20"/>
      <c r="M15" s="18"/>
    </row>
    <row r="16" spans="1:13" ht="15.75" customHeight="1" hidden="1">
      <c r="A16" s="32"/>
      <c r="B16" s="33"/>
      <c r="C16" s="24"/>
      <c r="D16" s="25"/>
      <c r="E16" s="25"/>
      <c r="F16" s="34"/>
      <c r="G16" s="39" t="s">
        <v>37</v>
      </c>
      <c r="H16" s="27">
        <v>50</v>
      </c>
      <c r="I16" s="27">
        <f>+H16/1000*2592000</f>
        <v>129600</v>
      </c>
      <c r="J16" s="37"/>
      <c r="K16" s="18"/>
      <c r="L16" s="21"/>
      <c r="M16" s="21"/>
    </row>
    <row r="17" spans="1:13" ht="15.75" customHeight="1">
      <c r="A17" s="32" t="s">
        <v>18</v>
      </c>
      <c r="B17" s="33" t="s">
        <v>6</v>
      </c>
      <c r="C17" s="24">
        <v>2120.9500000000003</v>
      </c>
      <c r="D17" s="25">
        <v>1414.1695775761646</v>
      </c>
      <c r="E17" s="25">
        <v>3399861.6205799994</v>
      </c>
      <c r="F17" s="34">
        <f>E17+E22+E25+E26</f>
        <v>8115597.796113333</v>
      </c>
      <c r="G17" s="33" t="s">
        <v>6</v>
      </c>
      <c r="H17" s="24"/>
      <c r="I17" s="36">
        <f>+H17*2592000</f>
        <v>0</v>
      </c>
      <c r="J17" s="37">
        <v>298209</v>
      </c>
      <c r="K17" s="18">
        <v>9304541.022</v>
      </c>
      <c r="L17" s="19">
        <v>1809595.2999999998</v>
      </c>
      <c r="M17" s="19">
        <v>792157.5399999999</v>
      </c>
    </row>
    <row r="18" spans="1:13" ht="15.75" customHeight="1" hidden="1">
      <c r="A18" s="32"/>
      <c r="B18" s="33"/>
      <c r="C18" s="24"/>
      <c r="D18" s="25"/>
      <c r="E18" s="25"/>
      <c r="F18" s="34"/>
      <c r="G18" s="39" t="s">
        <v>41</v>
      </c>
      <c r="H18" s="27">
        <v>400</v>
      </c>
      <c r="I18" s="27">
        <f>+H18/1000*2592000</f>
        <v>1036800</v>
      </c>
      <c r="J18" s="37"/>
      <c r="K18" s="18"/>
      <c r="L18" s="22"/>
      <c r="M18" s="22"/>
    </row>
    <row r="19" spans="1:13" ht="15.75" customHeight="1" hidden="1">
      <c r="A19" s="32"/>
      <c r="B19" s="33"/>
      <c r="C19" s="24"/>
      <c r="D19" s="25"/>
      <c r="E19" s="25"/>
      <c r="F19" s="34"/>
      <c r="G19" s="35" t="s">
        <v>38</v>
      </c>
      <c r="H19" s="36">
        <v>40</v>
      </c>
      <c r="I19" s="36">
        <f>+H19/1000*2592000</f>
        <v>103680</v>
      </c>
      <c r="J19" s="37"/>
      <c r="K19" s="18"/>
      <c r="L19" s="20"/>
      <c r="M19" s="21"/>
    </row>
    <row r="20" spans="1:13" ht="15.75" customHeight="1" hidden="1">
      <c r="A20" s="32"/>
      <c r="B20" s="33"/>
      <c r="C20" s="24"/>
      <c r="D20" s="25"/>
      <c r="E20" s="25"/>
      <c r="F20" s="34"/>
      <c r="G20" s="35" t="s">
        <v>39</v>
      </c>
      <c r="H20" s="36">
        <v>60</v>
      </c>
      <c r="I20" s="36">
        <f>+H20/1000*2592000</f>
        <v>155520</v>
      </c>
      <c r="J20" s="37"/>
      <c r="K20" s="18"/>
      <c r="L20" s="20"/>
      <c r="M20" s="21"/>
    </row>
    <row r="21" spans="1:13" ht="15.75" customHeight="1" hidden="1">
      <c r="A21" s="32"/>
      <c r="B21" s="33"/>
      <c r="C21" s="24"/>
      <c r="D21" s="25"/>
      <c r="E21" s="25"/>
      <c r="F21" s="34"/>
      <c r="G21" s="35" t="s">
        <v>40</v>
      </c>
      <c r="H21" s="36">
        <v>5</v>
      </c>
      <c r="I21" s="36">
        <f>+H21/1000*2592000</f>
        <v>12960</v>
      </c>
      <c r="J21" s="37"/>
      <c r="K21" s="18"/>
      <c r="L21" s="20"/>
      <c r="M21" s="21"/>
    </row>
    <row r="22" spans="1:13" ht="15.75" customHeight="1">
      <c r="A22" s="32"/>
      <c r="B22" s="33" t="s">
        <v>16</v>
      </c>
      <c r="C22" s="24">
        <v>651.8</v>
      </c>
      <c r="D22" s="25">
        <v>517.5027956989247</v>
      </c>
      <c r="E22" s="25">
        <v>1279077.4080000003</v>
      </c>
      <c r="F22" s="34"/>
      <c r="G22" s="33" t="s">
        <v>16</v>
      </c>
      <c r="H22" s="24"/>
      <c r="I22" s="36">
        <f>+H22*2592000</f>
        <v>0</v>
      </c>
      <c r="J22" s="37">
        <v>92229</v>
      </c>
      <c r="K22" s="18">
        <v>2970175.2191999997</v>
      </c>
      <c r="L22" s="19">
        <v>509602.75</v>
      </c>
      <c r="M22" s="19">
        <v>475058.3</v>
      </c>
    </row>
    <row r="23" spans="1:13" ht="15.75" customHeight="1" hidden="1">
      <c r="A23" s="32"/>
      <c r="B23" s="33"/>
      <c r="C23" s="24"/>
      <c r="D23" s="25"/>
      <c r="E23" s="25"/>
      <c r="F23" s="34"/>
      <c r="G23" s="40" t="s">
        <v>42</v>
      </c>
      <c r="H23" s="27">
        <v>52.9</v>
      </c>
      <c r="I23" s="27">
        <f>+H23/1000*2592000</f>
        <v>137116.8</v>
      </c>
      <c r="J23" s="37"/>
      <c r="K23" s="18"/>
      <c r="L23" s="21"/>
      <c r="M23" s="21"/>
    </row>
    <row r="24" spans="1:13" ht="15.75" customHeight="1" hidden="1">
      <c r="A24" s="32"/>
      <c r="B24" s="33"/>
      <c r="C24" s="24"/>
      <c r="D24" s="25"/>
      <c r="E24" s="25"/>
      <c r="F24" s="34"/>
      <c r="G24" s="40" t="s">
        <v>43</v>
      </c>
      <c r="H24" s="27">
        <v>52.2</v>
      </c>
      <c r="I24" s="27">
        <f>+H24/1000*2592000</f>
        <v>135302.4</v>
      </c>
      <c r="J24" s="37"/>
      <c r="K24" s="18"/>
      <c r="L24" s="22"/>
      <c r="M24" s="22"/>
    </row>
    <row r="25" spans="1:13" ht="15.75" customHeight="1">
      <c r="A25" s="32"/>
      <c r="B25" s="33" t="s">
        <v>29</v>
      </c>
      <c r="C25" s="24">
        <v>1091.54</v>
      </c>
      <c r="D25" s="25">
        <v>678.7192575044804</v>
      </c>
      <c r="E25" s="25">
        <v>1245705.6902</v>
      </c>
      <c r="F25" s="34"/>
      <c r="G25" s="33" t="s">
        <v>65</v>
      </c>
      <c r="H25" s="24"/>
      <c r="I25" s="36">
        <f>+H25*2592000</f>
        <v>0</v>
      </c>
      <c r="J25" s="37">
        <v>141200</v>
      </c>
      <c r="K25" s="18">
        <v>4831484.2084</v>
      </c>
      <c r="L25" s="23" t="s">
        <v>91</v>
      </c>
      <c r="M25" s="18" t="s">
        <v>91</v>
      </c>
    </row>
    <row r="26" spans="1:13" ht="15.75" customHeight="1">
      <c r="A26" s="32"/>
      <c r="B26" s="33" t="s">
        <v>30</v>
      </c>
      <c r="C26" s="24">
        <v>1205.73</v>
      </c>
      <c r="D26" s="25">
        <v>1000.781501393867</v>
      </c>
      <c r="E26" s="25">
        <v>2190953.0773333334</v>
      </c>
      <c r="F26" s="34"/>
      <c r="G26" s="41" t="s">
        <v>30</v>
      </c>
      <c r="H26" s="24"/>
      <c r="I26" s="36">
        <f>+H26*2592000</f>
        <v>0</v>
      </c>
      <c r="J26" s="37">
        <v>111217</v>
      </c>
      <c r="K26" s="18">
        <v>5790840.7652</v>
      </c>
      <c r="L26" s="19">
        <v>913095.9400000001</v>
      </c>
      <c r="M26" s="19">
        <v>544320</v>
      </c>
    </row>
    <row r="27" spans="1:13" ht="15.75" customHeight="1" hidden="1">
      <c r="A27" s="42"/>
      <c r="B27" s="33"/>
      <c r="C27" s="24"/>
      <c r="D27" s="25"/>
      <c r="E27" s="25"/>
      <c r="F27" s="34"/>
      <c r="G27" s="40" t="s">
        <v>44</v>
      </c>
      <c r="H27" s="27">
        <v>70</v>
      </c>
      <c r="I27" s="27">
        <f>+H27/1000*2592000</f>
        <v>181440.00000000003</v>
      </c>
      <c r="J27" s="37"/>
      <c r="K27" s="18"/>
      <c r="L27" s="21"/>
      <c r="M27" s="21"/>
    </row>
    <row r="28" spans="1:13" ht="15.75" customHeight="1" hidden="1">
      <c r="A28" s="42"/>
      <c r="B28" s="33"/>
      <c r="C28" s="24"/>
      <c r="D28" s="25"/>
      <c r="E28" s="25"/>
      <c r="F28" s="34"/>
      <c r="G28" s="43" t="s">
        <v>47</v>
      </c>
      <c r="H28" s="36">
        <v>100</v>
      </c>
      <c r="I28" s="36">
        <f>+H28/1000*2592000</f>
        <v>259200</v>
      </c>
      <c r="J28" s="37"/>
      <c r="K28" s="18"/>
      <c r="L28" s="20"/>
      <c r="M28" s="18"/>
    </row>
    <row r="29" spans="1:13" ht="15.75" customHeight="1">
      <c r="A29" s="32" t="s">
        <v>19</v>
      </c>
      <c r="B29" s="33" t="s">
        <v>3</v>
      </c>
      <c r="C29" s="24">
        <v>2012.7</v>
      </c>
      <c r="D29" s="25">
        <v>3800.125053763441</v>
      </c>
      <c r="E29" s="25">
        <v>10066672.800000003</v>
      </c>
      <c r="F29" s="34">
        <f>E29+E30+E33+E34</f>
        <v>13554669.978000002</v>
      </c>
      <c r="G29" s="33" t="s">
        <v>3</v>
      </c>
      <c r="H29" s="24"/>
      <c r="I29" s="36">
        <f>+H29*2592000</f>
        <v>0</v>
      </c>
      <c r="J29" s="37">
        <v>175535</v>
      </c>
      <c r="K29" s="18">
        <v>27352437.2344</v>
      </c>
      <c r="L29" s="18" t="s">
        <v>91</v>
      </c>
      <c r="M29" s="18" t="s">
        <v>91</v>
      </c>
    </row>
    <row r="30" spans="1:13" ht="15.75" customHeight="1">
      <c r="A30" s="32"/>
      <c r="B30" s="33" t="s">
        <v>2</v>
      </c>
      <c r="C30" s="24">
        <v>664.88</v>
      </c>
      <c r="D30" s="25">
        <v>796.19</v>
      </c>
      <c r="E30" s="25">
        <v>2132515.296</v>
      </c>
      <c r="F30" s="34"/>
      <c r="G30" s="33" t="s">
        <v>2</v>
      </c>
      <c r="H30" s="28"/>
      <c r="I30" s="28"/>
      <c r="J30" s="37">
        <v>116605</v>
      </c>
      <c r="K30" s="18">
        <v>3346660.802</v>
      </c>
      <c r="L30" s="19">
        <v>822091.4800000001</v>
      </c>
      <c r="M30" s="19">
        <v>301603.6464</v>
      </c>
    </row>
    <row r="31" spans="1:13" ht="15.75" customHeight="1" hidden="1">
      <c r="A31" s="32"/>
      <c r="B31" s="33"/>
      <c r="C31" s="24"/>
      <c r="D31" s="25"/>
      <c r="E31" s="25"/>
      <c r="F31" s="34"/>
      <c r="G31" s="40" t="s">
        <v>70</v>
      </c>
      <c r="H31" s="27">
        <v>70.7</v>
      </c>
      <c r="I31" s="27">
        <f>+H31/1000*2592000</f>
        <v>183254.4</v>
      </c>
      <c r="J31" s="37"/>
      <c r="K31" s="18"/>
      <c r="L31" s="22"/>
      <c r="M31" s="22"/>
    </row>
    <row r="32" spans="1:13" ht="15.75" customHeight="1" hidden="1">
      <c r="A32" s="32"/>
      <c r="B32" s="33"/>
      <c r="C32" s="24"/>
      <c r="D32" s="25"/>
      <c r="E32" s="25"/>
      <c r="F32" s="34"/>
      <c r="G32" s="40" t="s">
        <v>71</v>
      </c>
      <c r="H32" s="27">
        <v>58.7</v>
      </c>
      <c r="I32" s="27">
        <f>+H32/1000*2592000</f>
        <v>152150.4</v>
      </c>
      <c r="J32" s="37"/>
      <c r="K32" s="18"/>
      <c r="L32" s="22"/>
      <c r="M32" s="22"/>
    </row>
    <row r="33" spans="1:13" ht="15.75" customHeight="1">
      <c r="A33" s="32"/>
      <c r="B33" s="33" t="s">
        <v>1</v>
      </c>
      <c r="C33" s="24">
        <v>341.25</v>
      </c>
      <c r="D33" s="25">
        <v>273.9756250000001</v>
      </c>
      <c r="E33" s="25">
        <v>655080.2820000001</v>
      </c>
      <c r="F33" s="34"/>
      <c r="G33" s="33" t="s">
        <v>1</v>
      </c>
      <c r="H33" s="24"/>
      <c r="I33" s="36">
        <f>+H33*2592000</f>
        <v>0</v>
      </c>
      <c r="J33" s="37">
        <v>66249</v>
      </c>
      <c r="K33" s="18">
        <v>1654303.1784</v>
      </c>
      <c r="L33" s="18" t="s">
        <v>91</v>
      </c>
      <c r="M33" s="18" t="s">
        <v>91</v>
      </c>
    </row>
    <row r="34" spans="1:13" ht="15.75" customHeight="1">
      <c r="A34" s="32"/>
      <c r="B34" s="33" t="s">
        <v>31</v>
      </c>
      <c r="C34" s="24">
        <v>378.4</v>
      </c>
      <c r="D34" s="25">
        <v>345.44999999999993</v>
      </c>
      <c r="E34" s="25">
        <v>700401.6</v>
      </c>
      <c r="F34" s="34"/>
      <c r="G34" s="33" t="s">
        <v>31</v>
      </c>
      <c r="H34" s="24"/>
      <c r="I34" s="36">
        <f>+H34*2592000</f>
        <v>0</v>
      </c>
      <c r="J34" s="37">
        <v>57322</v>
      </c>
      <c r="K34" s="18">
        <v>2511584.6256</v>
      </c>
      <c r="L34" s="18" t="s">
        <v>91</v>
      </c>
      <c r="M34" s="18" t="s">
        <v>91</v>
      </c>
    </row>
    <row r="35" spans="1:13" ht="15.75" customHeight="1">
      <c r="A35" s="32" t="s">
        <v>20</v>
      </c>
      <c r="B35" s="33" t="s">
        <v>25</v>
      </c>
      <c r="C35" s="24">
        <v>3236.49</v>
      </c>
      <c r="D35" s="25">
        <v>2475.9971290322583</v>
      </c>
      <c r="E35" s="25">
        <v>3770396.4096000004</v>
      </c>
      <c r="F35" s="34">
        <f>E35+E37+E39+E42</f>
        <v>8145194.5728</v>
      </c>
      <c r="G35" s="33" t="s">
        <v>25</v>
      </c>
      <c r="H35" s="36"/>
      <c r="I35" s="36"/>
      <c r="J35" s="37">
        <v>631186</v>
      </c>
      <c r="K35" s="18">
        <v>12485501.05448</v>
      </c>
      <c r="L35" s="19">
        <v>1399680</v>
      </c>
      <c r="M35" s="18" t="s">
        <v>92</v>
      </c>
    </row>
    <row r="36" spans="1:13" ht="15.75" customHeight="1" hidden="1">
      <c r="A36" s="32"/>
      <c r="B36" s="33"/>
      <c r="C36" s="24"/>
      <c r="D36" s="25"/>
      <c r="E36" s="25"/>
      <c r="F36" s="34"/>
      <c r="G36" s="35" t="s">
        <v>25</v>
      </c>
      <c r="H36" s="36">
        <v>180</v>
      </c>
      <c r="I36" s="36">
        <f>+H36/1000*2592000</f>
        <v>466560</v>
      </c>
      <c r="J36" s="37"/>
      <c r="K36" s="18"/>
      <c r="L36" s="20"/>
      <c r="M36" s="18"/>
    </row>
    <row r="37" spans="1:13" ht="15.75" customHeight="1">
      <c r="A37" s="32"/>
      <c r="B37" s="33" t="s">
        <v>7</v>
      </c>
      <c r="C37" s="24">
        <v>2249.64</v>
      </c>
      <c r="D37" s="25">
        <v>2001.8928548387096</v>
      </c>
      <c r="E37" s="25">
        <v>2337725.0879999995</v>
      </c>
      <c r="F37" s="34"/>
      <c r="G37" s="33" t="s">
        <v>7</v>
      </c>
      <c r="H37" s="36"/>
      <c r="I37" s="36"/>
      <c r="J37" s="37">
        <v>196301</v>
      </c>
      <c r="K37" s="18">
        <v>5031114.029313548</v>
      </c>
      <c r="L37" s="19">
        <v>777600</v>
      </c>
      <c r="M37" s="18" t="s">
        <v>92</v>
      </c>
    </row>
    <row r="38" spans="1:13" ht="15.75" customHeight="1" hidden="1">
      <c r="A38" s="32"/>
      <c r="B38" s="33"/>
      <c r="C38" s="24"/>
      <c r="D38" s="25"/>
      <c r="E38" s="25"/>
      <c r="F38" s="34"/>
      <c r="G38" s="35" t="s">
        <v>48</v>
      </c>
      <c r="H38" s="36">
        <v>100</v>
      </c>
      <c r="I38" s="36">
        <f>+H38/1000*2592000</f>
        <v>259200</v>
      </c>
      <c r="J38" s="37"/>
      <c r="K38" s="18"/>
      <c r="L38" s="20"/>
      <c r="M38" s="18"/>
    </row>
    <row r="39" spans="1:13" ht="15.75" customHeight="1">
      <c r="A39" s="32"/>
      <c r="B39" s="33" t="s">
        <v>4</v>
      </c>
      <c r="C39" s="24">
        <v>1343.1699999999996</v>
      </c>
      <c r="D39" s="25">
        <v>838.41</v>
      </c>
      <c r="E39" s="25">
        <v>1746673.92</v>
      </c>
      <c r="F39" s="34"/>
      <c r="G39" s="33" t="s">
        <v>4</v>
      </c>
      <c r="H39" s="24"/>
      <c r="I39" s="36">
        <f>+H39*2592000</f>
        <v>0</v>
      </c>
      <c r="J39" s="37">
        <v>221726</v>
      </c>
      <c r="K39" s="18">
        <v>5944329.3984</v>
      </c>
      <c r="L39" s="19">
        <v>1477440</v>
      </c>
      <c r="M39" s="18" t="s">
        <v>92</v>
      </c>
    </row>
    <row r="40" spans="1:13" ht="15.75" customHeight="1" hidden="1">
      <c r="A40" s="32"/>
      <c r="B40" s="33"/>
      <c r="C40" s="24"/>
      <c r="D40" s="25"/>
      <c r="E40" s="25"/>
      <c r="F40" s="34"/>
      <c r="G40" s="35" t="s">
        <v>4</v>
      </c>
      <c r="H40" s="36">
        <v>150</v>
      </c>
      <c r="I40" s="36">
        <f>+H40/1000*2592000</f>
        <v>388800</v>
      </c>
      <c r="J40" s="37"/>
      <c r="K40" s="18"/>
      <c r="L40" s="20"/>
      <c r="M40" s="18"/>
    </row>
    <row r="41" spans="1:13" ht="15.75" customHeight="1" hidden="1">
      <c r="A41" s="32"/>
      <c r="B41" s="33"/>
      <c r="C41" s="24"/>
      <c r="D41" s="25"/>
      <c r="E41" s="25"/>
      <c r="F41" s="34"/>
      <c r="G41" s="35" t="s">
        <v>35</v>
      </c>
      <c r="H41" s="36">
        <v>40</v>
      </c>
      <c r="I41" s="36">
        <f>+H41/1000*2592000</f>
        <v>103680</v>
      </c>
      <c r="J41" s="37"/>
      <c r="K41" s="18"/>
      <c r="L41" s="20"/>
      <c r="M41" s="18"/>
    </row>
    <row r="42" spans="1:13" ht="15.75" customHeight="1">
      <c r="A42" s="32"/>
      <c r="B42" s="33" t="s">
        <v>8</v>
      </c>
      <c r="C42" s="24">
        <v>207.08</v>
      </c>
      <c r="D42" s="25">
        <v>146.26</v>
      </c>
      <c r="E42" s="25">
        <v>290399.1552</v>
      </c>
      <c r="F42" s="34"/>
      <c r="G42" s="33" t="s">
        <v>8</v>
      </c>
      <c r="H42" s="37"/>
      <c r="I42" s="24"/>
      <c r="J42" s="37">
        <v>54960</v>
      </c>
      <c r="K42" s="18">
        <v>986946.0016000001</v>
      </c>
      <c r="L42" s="18" t="s">
        <v>91</v>
      </c>
      <c r="M42" s="18" t="s">
        <v>91</v>
      </c>
    </row>
    <row r="43" spans="1:14" ht="15" customHeight="1">
      <c r="A43" s="32" t="s">
        <v>21</v>
      </c>
      <c r="B43" s="33" t="s">
        <v>12</v>
      </c>
      <c r="C43" s="24">
        <v>2063.32</v>
      </c>
      <c r="D43" s="25">
        <v>2308.923412634409</v>
      </c>
      <c r="E43" s="25">
        <v>4591622.9256</v>
      </c>
      <c r="F43" s="34">
        <f>E43+E45+E47+E48</f>
        <v>5921393.517599999</v>
      </c>
      <c r="G43" s="33" t="s">
        <v>12</v>
      </c>
      <c r="H43" s="36"/>
      <c r="I43" s="36"/>
      <c r="J43" s="37">
        <v>189149</v>
      </c>
      <c r="K43" s="18">
        <v>15434032.658400003</v>
      </c>
      <c r="L43" s="19">
        <v>270446.68999999994</v>
      </c>
      <c r="M43" s="18" t="s">
        <v>92</v>
      </c>
      <c r="N43" s="1"/>
    </row>
    <row r="44" spans="1:13" ht="15" customHeight="1" hidden="1">
      <c r="A44" s="32"/>
      <c r="B44" s="33"/>
      <c r="C44" s="24"/>
      <c r="D44" s="25"/>
      <c r="E44" s="25"/>
      <c r="F44" s="34"/>
      <c r="G44" s="39" t="s">
        <v>59</v>
      </c>
      <c r="H44" s="27">
        <v>150</v>
      </c>
      <c r="I44" s="27">
        <f>+H44/1000*2592000</f>
        <v>388800</v>
      </c>
      <c r="J44" s="37"/>
      <c r="K44" s="18"/>
      <c r="L44" s="21"/>
      <c r="M44" s="18"/>
    </row>
    <row r="45" spans="1:13" ht="15" customHeight="1">
      <c r="A45" s="32"/>
      <c r="B45" s="33" t="s">
        <v>14</v>
      </c>
      <c r="C45" s="24">
        <v>68.1</v>
      </c>
      <c r="D45" s="25">
        <v>68.1</v>
      </c>
      <c r="E45" s="25">
        <v>182399.04000000004</v>
      </c>
      <c r="F45" s="34"/>
      <c r="G45" s="33" t="s">
        <v>14</v>
      </c>
      <c r="H45" s="24"/>
      <c r="I45" s="36">
        <f>+H45*2592000</f>
        <v>0</v>
      </c>
      <c r="J45" s="37">
        <v>34694</v>
      </c>
      <c r="K45" s="18">
        <v>515840.12600000005</v>
      </c>
      <c r="L45" s="19">
        <v>194400</v>
      </c>
      <c r="M45" s="18" t="s">
        <v>91</v>
      </c>
    </row>
    <row r="46" spans="1:13" ht="15" customHeight="1" hidden="1">
      <c r="A46" s="32"/>
      <c r="B46" s="33"/>
      <c r="C46" s="24"/>
      <c r="D46" s="25"/>
      <c r="E46" s="25"/>
      <c r="F46" s="34"/>
      <c r="G46" s="35" t="s">
        <v>64</v>
      </c>
      <c r="H46" s="36">
        <v>25</v>
      </c>
      <c r="I46" s="36">
        <f>+H46/1000*2592000</f>
        <v>64800</v>
      </c>
      <c r="J46" s="36"/>
      <c r="K46" s="18"/>
      <c r="L46" s="20"/>
      <c r="M46" s="18"/>
    </row>
    <row r="47" spans="1:13" ht="15" customHeight="1">
      <c r="A47" s="32"/>
      <c r="B47" s="33" t="s">
        <v>13</v>
      </c>
      <c r="C47" s="24">
        <v>659.5199999999999</v>
      </c>
      <c r="D47" s="25">
        <v>553.8938709677418</v>
      </c>
      <c r="E47" s="25">
        <v>716874.912</v>
      </c>
      <c r="F47" s="34"/>
      <c r="G47" s="33" t="s">
        <v>13</v>
      </c>
      <c r="H47" s="24"/>
      <c r="I47" s="36">
        <f>+H47*2592000</f>
        <v>0</v>
      </c>
      <c r="J47" s="37">
        <v>100697</v>
      </c>
      <c r="K47" s="18">
        <v>1858870.6600000001</v>
      </c>
      <c r="L47" s="18" t="s">
        <v>91</v>
      </c>
      <c r="M47" s="18" t="s">
        <v>91</v>
      </c>
    </row>
    <row r="48" spans="1:13" ht="15" customHeight="1">
      <c r="A48" s="32"/>
      <c r="B48" s="33" t="s">
        <v>15</v>
      </c>
      <c r="C48" s="24">
        <v>210.63000000000002</v>
      </c>
      <c r="D48" s="25">
        <v>181.23935483870966</v>
      </c>
      <c r="E48" s="25">
        <v>430496.64</v>
      </c>
      <c r="F48" s="34"/>
      <c r="G48" s="33" t="s">
        <v>15</v>
      </c>
      <c r="H48" s="24"/>
      <c r="I48" s="36">
        <f>+H48*2592000</f>
        <v>0</v>
      </c>
      <c r="J48" s="37">
        <v>57883</v>
      </c>
      <c r="K48" s="18">
        <v>1243660.01088</v>
      </c>
      <c r="L48" s="19">
        <v>388800</v>
      </c>
      <c r="M48" s="19">
        <v>388800</v>
      </c>
    </row>
    <row r="49" spans="1:13" ht="15" customHeight="1" hidden="1">
      <c r="A49" s="32"/>
      <c r="B49" s="33"/>
      <c r="C49" s="24"/>
      <c r="D49" s="25"/>
      <c r="E49" s="25"/>
      <c r="F49" s="34"/>
      <c r="G49" s="39" t="s">
        <v>60</v>
      </c>
      <c r="H49" s="27">
        <v>15</v>
      </c>
      <c r="I49" s="27">
        <f>+H49/1000*2592000</f>
        <v>38880</v>
      </c>
      <c r="J49" s="27"/>
      <c r="K49" s="18"/>
      <c r="L49" s="21"/>
      <c r="M49" s="26"/>
    </row>
    <row r="50" spans="1:13" ht="15" customHeight="1" hidden="1">
      <c r="A50" s="32"/>
      <c r="B50" s="33"/>
      <c r="C50" s="24"/>
      <c r="D50" s="25"/>
      <c r="E50" s="25"/>
      <c r="F50" s="34"/>
      <c r="G50" s="39" t="s">
        <v>72</v>
      </c>
      <c r="H50" s="27">
        <v>35</v>
      </c>
      <c r="I50" s="27">
        <f>+H50/1000*2592000</f>
        <v>90720.00000000001</v>
      </c>
      <c r="J50" s="27"/>
      <c r="K50" s="18"/>
      <c r="L50" s="21"/>
      <c r="M50" s="21"/>
    </row>
    <row r="51" spans="1:13" ht="15" customHeight="1">
      <c r="A51" s="32" t="s">
        <v>22</v>
      </c>
      <c r="B51" s="33" t="s">
        <v>5</v>
      </c>
      <c r="C51" s="24">
        <v>1556.0400000000002</v>
      </c>
      <c r="D51" s="25">
        <v>1436.92</v>
      </c>
      <c r="E51" s="25">
        <v>3728020.3199999994</v>
      </c>
      <c r="F51" s="34">
        <f>E51+E54</f>
        <v>4174137.6767999995</v>
      </c>
      <c r="G51" s="33" t="s">
        <v>5</v>
      </c>
      <c r="H51" s="24"/>
      <c r="I51" s="36">
        <f>+H51*2592000</f>
        <v>0</v>
      </c>
      <c r="J51" s="37">
        <v>222991</v>
      </c>
      <c r="K51" s="18">
        <v>9065225.0156</v>
      </c>
      <c r="L51" s="19">
        <v>1265030.7859999998</v>
      </c>
      <c r="M51" s="18">
        <v>1229025.318</v>
      </c>
    </row>
    <row r="52" spans="1:13" ht="16.5" customHeight="1" hidden="1">
      <c r="A52" s="32"/>
      <c r="B52" s="33"/>
      <c r="C52" s="24"/>
      <c r="D52" s="25"/>
      <c r="E52" s="25"/>
      <c r="F52" s="34"/>
      <c r="G52" s="39" t="s">
        <v>62</v>
      </c>
      <c r="H52" s="27">
        <v>360</v>
      </c>
      <c r="I52" s="27">
        <f>+H52/1000*2592000</f>
        <v>933120</v>
      </c>
      <c r="J52" s="28"/>
      <c r="K52" s="18"/>
      <c r="L52" s="19"/>
      <c r="M52" s="22"/>
    </row>
    <row r="53" spans="1:13" ht="16.5" customHeight="1" hidden="1">
      <c r="A53" s="32"/>
      <c r="B53" s="33"/>
      <c r="C53" s="24"/>
      <c r="D53" s="25"/>
      <c r="E53" s="25"/>
      <c r="F53" s="34"/>
      <c r="G53" s="39" t="s">
        <v>63</v>
      </c>
      <c r="H53" s="27">
        <v>70</v>
      </c>
      <c r="I53" s="27">
        <f>+H53/1000*2592000</f>
        <v>181440.00000000003</v>
      </c>
      <c r="J53" s="28"/>
      <c r="K53" s="18"/>
      <c r="L53" s="19"/>
      <c r="M53" s="21"/>
    </row>
    <row r="54" spans="1:13" ht="16.5" customHeight="1">
      <c r="A54" s="32"/>
      <c r="B54" s="33" t="s">
        <v>26</v>
      </c>
      <c r="C54" s="24">
        <v>181.25</v>
      </c>
      <c r="D54" s="25">
        <v>175.34447311827958</v>
      </c>
      <c r="E54" s="25">
        <v>446117.3568</v>
      </c>
      <c r="F54" s="34"/>
      <c r="G54" s="44" t="s">
        <v>26</v>
      </c>
      <c r="H54" s="28"/>
      <c r="I54" s="28"/>
      <c r="J54" s="37">
        <v>63437</v>
      </c>
      <c r="K54" s="18">
        <v>1138231.886</v>
      </c>
      <c r="L54" s="19">
        <v>165938.11000000002</v>
      </c>
      <c r="M54" s="19">
        <v>160365.31</v>
      </c>
    </row>
    <row r="55" spans="1:13" ht="16.5" customHeight="1" hidden="1" thickBot="1">
      <c r="A55" s="32"/>
      <c r="B55" s="33"/>
      <c r="C55" s="24"/>
      <c r="D55" s="25"/>
      <c r="E55" s="25"/>
      <c r="F55" s="34"/>
      <c r="G55" s="39" t="s">
        <v>61</v>
      </c>
      <c r="H55" s="27">
        <v>70</v>
      </c>
      <c r="I55" s="27">
        <f>+H55/1000*2592000</f>
        <v>181440.00000000003</v>
      </c>
      <c r="J55" s="28"/>
      <c r="K55" s="18"/>
      <c r="L55" s="22"/>
      <c r="M55" s="22"/>
    </row>
    <row r="56" spans="1:13" ht="16.5" customHeight="1">
      <c r="A56" s="32" t="s">
        <v>23</v>
      </c>
      <c r="B56" s="33" t="s">
        <v>10</v>
      </c>
      <c r="C56" s="24">
        <v>505.12</v>
      </c>
      <c r="D56" s="25">
        <v>239.38664740143363</v>
      </c>
      <c r="E56" s="25">
        <v>429502.23760000005</v>
      </c>
      <c r="F56" s="34">
        <f>E56+E60</f>
        <v>944373.7408000003</v>
      </c>
      <c r="G56" s="33" t="s">
        <v>10</v>
      </c>
      <c r="H56" s="24"/>
      <c r="I56" s="36">
        <f>+H56*2592000</f>
        <v>0</v>
      </c>
      <c r="J56" s="37">
        <v>345822</v>
      </c>
      <c r="K56" s="18">
        <v>3009410.9528</v>
      </c>
      <c r="L56" s="19">
        <v>2060951.04</v>
      </c>
      <c r="M56" s="19">
        <v>2060951.04</v>
      </c>
    </row>
    <row r="57" spans="1:13" ht="16.5" customHeight="1" hidden="1">
      <c r="A57" s="32"/>
      <c r="B57" s="33"/>
      <c r="C57" s="24"/>
      <c r="D57" s="25"/>
      <c r="E57" s="25"/>
      <c r="F57" s="34"/>
      <c r="G57" s="39" t="s">
        <v>58</v>
      </c>
      <c r="H57" s="27">
        <v>260</v>
      </c>
      <c r="I57" s="27">
        <f>+H57/1000*2592000</f>
        <v>673920</v>
      </c>
      <c r="J57" s="28"/>
      <c r="K57" s="18"/>
      <c r="L57" s="21"/>
      <c r="M57" s="21"/>
    </row>
    <row r="58" spans="1:13" ht="16.5" customHeight="1" hidden="1">
      <c r="A58" s="32"/>
      <c r="B58" s="33"/>
      <c r="C58" s="24"/>
      <c r="D58" s="25"/>
      <c r="E58" s="25"/>
      <c r="F58" s="34"/>
      <c r="G58" s="45" t="s">
        <v>69</v>
      </c>
      <c r="H58" s="27">
        <v>3.6</v>
      </c>
      <c r="I58" s="27">
        <f>+H58/1000*2592000</f>
        <v>9331.199999999999</v>
      </c>
      <c r="J58" s="28"/>
      <c r="K58" s="18"/>
      <c r="L58" s="21"/>
      <c r="M58" s="21"/>
    </row>
    <row r="59" spans="1:13" ht="16.5" customHeight="1" hidden="1">
      <c r="A59" s="32"/>
      <c r="B59" s="33"/>
      <c r="C59" s="24"/>
      <c r="D59" s="25"/>
      <c r="E59" s="25"/>
      <c r="F59" s="34"/>
      <c r="G59" s="39" t="s">
        <v>57</v>
      </c>
      <c r="H59" s="27">
        <v>1.44</v>
      </c>
      <c r="I59" s="27">
        <f>+H59/1000*2592000</f>
        <v>3732.4799999999996</v>
      </c>
      <c r="J59" s="28"/>
      <c r="K59" s="18"/>
      <c r="L59" s="21"/>
      <c r="M59" s="21"/>
    </row>
    <row r="60" spans="1:13" ht="16.5" customHeight="1">
      <c r="A60" s="32"/>
      <c r="B60" s="33" t="s">
        <v>27</v>
      </c>
      <c r="C60" s="24">
        <v>187.99999999999997</v>
      </c>
      <c r="D60" s="25">
        <v>274.01649596774195</v>
      </c>
      <c r="E60" s="25">
        <v>514871.50320000015</v>
      </c>
      <c r="F60" s="34"/>
      <c r="G60" s="33" t="s">
        <v>27</v>
      </c>
      <c r="H60" s="28"/>
      <c r="I60" s="28"/>
      <c r="J60" s="37">
        <v>92973</v>
      </c>
      <c r="K60" s="18">
        <v>1510296.6068000002</v>
      </c>
      <c r="L60" s="19">
        <v>94808.45000000001</v>
      </c>
      <c r="M60" s="19">
        <v>58529.09000000001</v>
      </c>
    </row>
    <row r="61" spans="1:13" ht="15" customHeight="1" hidden="1" thickBot="1">
      <c r="A61" s="32"/>
      <c r="B61" s="33"/>
      <c r="C61" s="24"/>
      <c r="D61" s="25"/>
      <c r="E61" s="25"/>
      <c r="F61" s="34"/>
      <c r="G61" s="39" t="s">
        <v>56</v>
      </c>
      <c r="H61" s="27">
        <v>35</v>
      </c>
      <c r="I61" s="27">
        <f>+H61/1000*2592000</f>
        <v>90720.00000000001</v>
      </c>
      <c r="J61" s="28"/>
      <c r="K61" s="18"/>
      <c r="L61" s="22"/>
      <c r="M61" s="22"/>
    </row>
    <row r="62" spans="1:13" ht="15" customHeight="1">
      <c r="A62" s="32" t="s">
        <v>24</v>
      </c>
      <c r="B62" s="33" t="s">
        <v>28</v>
      </c>
      <c r="C62" s="24">
        <v>1306.5899999999997</v>
      </c>
      <c r="D62" s="25">
        <v>791.0098566308243</v>
      </c>
      <c r="E62" s="25">
        <v>1803625.248</v>
      </c>
      <c r="F62" s="34">
        <f>E62+E69+E72</f>
        <v>3392336.064</v>
      </c>
      <c r="G62" s="33" t="s">
        <v>28</v>
      </c>
      <c r="H62" s="24"/>
      <c r="I62" s="36">
        <f>+H62*2592000</f>
        <v>0</v>
      </c>
      <c r="J62" s="37">
        <v>303801</v>
      </c>
      <c r="K62" s="18">
        <v>5918976.000000001</v>
      </c>
      <c r="L62" s="19">
        <v>2359103.62</v>
      </c>
      <c r="M62" s="18">
        <v>779538.8200000001</v>
      </c>
    </row>
    <row r="63" spans="1:13" ht="15" customHeight="1" hidden="1">
      <c r="A63" s="32"/>
      <c r="B63" s="33"/>
      <c r="C63" s="24"/>
      <c r="D63" s="25"/>
      <c r="E63" s="25"/>
      <c r="F63" s="34"/>
      <c r="G63" s="40" t="s">
        <v>28</v>
      </c>
      <c r="H63" s="27">
        <v>550</v>
      </c>
      <c r="I63" s="27">
        <f aca="true" t="shared" si="0" ref="I63:I68">+H63/1000*2592000</f>
        <v>1425600</v>
      </c>
      <c r="J63" s="28"/>
      <c r="K63" s="18"/>
      <c r="L63" s="22"/>
      <c r="M63" s="22"/>
    </row>
    <row r="64" spans="1:13" ht="15" customHeight="1" hidden="1">
      <c r="A64" s="32"/>
      <c r="B64" s="33"/>
      <c r="C64" s="24"/>
      <c r="D64" s="25"/>
      <c r="E64" s="25"/>
      <c r="F64" s="34"/>
      <c r="G64" s="40" t="s">
        <v>49</v>
      </c>
      <c r="H64" s="27">
        <v>100</v>
      </c>
      <c r="I64" s="27">
        <f t="shared" si="0"/>
        <v>259200</v>
      </c>
      <c r="J64" s="28"/>
      <c r="K64" s="18"/>
      <c r="L64" s="21"/>
      <c r="M64" s="21"/>
    </row>
    <row r="65" spans="1:13" ht="15" customHeight="1" hidden="1">
      <c r="A65" s="32"/>
      <c r="B65" s="33"/>
      <c r="C65" s="24"/>
      <c r="D65" s="25"/>
      <c r="E65" s="25"/>
      <c r="F65" s="34"/>
      <c r="G65" s="40" t="s">
        <v>50</v>
      </c>
      <c r="H65" s="27">
        <v>12</v>
      </c>
      <c r="I65" s="27">
        <f t="shared" si="0"/>
        <v>31104</v>
      </c>
      <c r="J65" s="28"/>
      <c r="K65" s="18"/>
      <c r="L65" s="21"/>
      <c r="M65" s="21"/>
    </row>
    <row r="66" spans="1:13" ht="15" customHeight="1" hidden="1">
      <c r="A66" s="32"/>
      <c r="B66" s="33"/>
      <c r="C66" s="24"/>
      <c r="D66" s="25"/>
      <c r="E66" s="25"/>
      <c r="F66" s="34"/>
      <c r="G66" s="40" t="s">
        <v>51</v>
      </c>
      <c r="H66" s="27">
        <v>5</v>
      </c>
      <c r="I66" s="27">
        <f t="shared" si="0"/>
        <v>12960</v>
      </c>
      <c r="J66" s="28"/>
      <c r="K66" s="18"/>
      <c r="L66" s="21"/>
      <c r="M66" s="21"/>
    </row>
    <row r="67" spans="1:13" ht="15" customHeight="1" hidden="1">
      <c r="A67" s="32"/>
      <c r="B67" s="33"/>
      <c r="C67" s="24"/>
      <c r="D67" s="25"/>
      <c r="E67" s="25"/>
      <c r="F67" s="34"/>
      <c r="G67" s="40" t="s">
        <v>52</v>
      </c>
      <c r="H67" s="27">
        <v>0.5</v>
      </c>
      <c r="I67" s="27">
        <f t="shared" si="0"/>
        <v>1296</v>
      </c>
      <c r="J67" s="28"/>
      <c r="K67" s="18"/>
      <c r="L67" s="21"/>
      <c r="M67" s="21"/>
    </row>
    <row r="68" spans="1:13" ht="15" customHeight="1" hidden="1">
      <c r="A68" s="32"/>
      <c r="B68" s="33"/>
      <c r="C68" s="24"/>
      <c r="D68" s="25"/>
      <c r="E68" s="25"/>
      <c r="F68" s="34"/>
      <c r="G68" s="35" t="s">
        <v>49</v>
      </c>
      <c r="H68" s="36">
        <v>100</v>
      </c>
      <c r="I68" s="36">
        <f t="shared" si="0"/>
        <v>259200</v>
      </c>
      <c r="J68" s="36"/>
      <c r="K68" s="18"/>
      <c r="L68" s="20"/>
      <c r="M68" s="18"/>
    </row>
    <row r="69" spans="1:13" ht="15" customHeight="1">
      <c r="A69" s="32"/>
      <c r="B69" s="33" t="s">
        <v>11</v>
      </c>
      <c r="C69" s="24">
        <v>589.5500000000001</v>
      </c>
      <c r="D69" s="25">
        <v>152.23</v>
      </c>
      <c r="E69" s="25">
        <v>262893.888</v>
      </c>
      <c r="F69" s="34"/>
      <c r="G69" s="33" t="s">
        <v>11</v>
      </c>
      <c r="H69" s="24"/>
      <c r="I69" s="36">
        <f>+H69*2592000</f>
        <v>0</v>
      </c>
      <c r="J69" s="37">
        <v>85748</v>
      </c>
      <c r="K69" s="18">
        <v>2237293.44</v>
      </c>
      <c r="L69" s="19">
        <v>1608387.84</v>
      </c>
      <c r="M69" s="19">
        <v>53187.84</v>
      </c>
    </row>
    <row r="70" spans="1:13" ht="15" customHeight="1" hidden="1">
      <c r="A70" s="32"/>
      <c r="B70" s="33"/>
      <c r="C70" s="24"/>
      <c r="D70" s="25"/>
      <c r="E70" s="25"/>
      <c r="F70" s="34"/>
      <c r="G70" s="39" t="s">
        <v>53</v>
      </c>
      <c r="H70" s="27">
        <v>6.84</v>
      </c>
      <c r="I70" s="27">
        <f>+H70/1000*2592000</f>
        <v>17729.28</v>
      </c>
      <c r="J70" s="37"/>
      <c r="K70" s="18"/>
      <c r="L70" s="21"/>
      <c r="M70" s="21"/>
    </row>
    <row r="71" spans="1:13" ht="15" customHeight="1" hidden="1">
      <c r="A71" s="32"/>
      <c r="B71" s="33"/>
      <c r="C71" s="24"/>
      <c r="D71" s="25"/>
      <c r="E71" s="25"/>
      <c r="F71" s="34"/>
      <c r="G71" s="35" t="s">
        <v>54</v>
      </c>
      <c r="H71" s="36">
        <v>200</v>
      </c>
      <c r="I71" s="36">
        <f>+H71/1000*2592000</f>
        <v>518400</v>
      </c>
      <c r="J71" s="37"/>
      <c r="K71" s="18"/>
      <c r="L71" s="20"/>
      <c r="M71" s="18"/>
    </row>
    <row r="72" spans="1:13" ht="15" customHeight="1">
      <c r="A72" s="32"/>
      <c r="B72" s="33" t="s">
        <v>9</v>
      </c>
      <c r="C72" s="24">
        <v>752.94</v>
      </c>
      <c r="D72" s="25">
        <v>630.8699999999998</v>
      </c>
      <c r="E72" s="25">
        <v>1325816.9279999998</v>
      </c>
      <c r="F72" s="34"/>
      <c r="G72" s="33" t="s">
        <v>9</v>
      </c>
      <c r="H72" s="36"/>
      <c r="I72" s="36">
        <f>+H72*2592000</f>
        <v>0</v>
      </c>
      <c r="J72" s="37">
        <v>190628</v>
      </c>
      <c r="K72" s="18">
        <v>2983415.9664000003</v>
      </c>
      <c r="L72" s="18">
        <v>38880</v>
      </c>
      <c r="M72" s="18" t="s">
        <v>93</v>
      </c>
    </row>
    <row r="73" spans="1:13" ht="15" customHeight="1" hidden="1" thickBot="1">
      <c r="A73" s="32"/>
      <c r="B73" s="33"/>
      <c r="C73" s="24"/>
      <c r="D73" s="25"/>
      <c r="E73" s="25"/>
      <c r="F73" s="34"/>
      <c r="G73" s="35" t="s">
        <v>55</v>
      </c>
      <c r="H73" s="36">
        <v>5</v>
      </c>
      <c r="I73" s="36">
        <f>+H73/1000*2592000</f>
        <v>12960</v>
      </c>
      <c r="J73" s="36"/>
      <c r="K73" s="25"/>
      <c r="L73" s="38">
        <v>12960</v>
      </c>
      <c r="M73" s="25"/>
    </row>
    <row r="74" spans="1:13" ht="18" customHeight="1">
      <c r="A74" s="46" t="s">
        <v>73</v>
      </c>
      <c r="B74" s="46"/>
      <c r="C74" s="46"/>
      <c r="D74" s="46"/>
      <c r="E74" s="46"/>
      <c r="F74" s="46"/>
      <c r="G74" s="46"/>
      <c r="H74" s="24">
        <f>SUM(H12:H73)</f>
        <v>3633.88</v>
      </c>
      <c r="I74" s="24">
        <f>SUM(I12:I73)</f>
        <v>9419016.959999999</v>
      </c>
      <c r="J74" s="47">
        <f>SUM(J12:J73)</f>
        <v>4002600</v>
      </c>
      <c r="K74" s="24">
        <f>SUM(K12:K72)</f>
        <v>128840418.74547355</v>
      </c>
      <c r="L74" s="24">
        <f>SUM(L12:L72)</f>
        <v>17252000.166</v>
      </c>
      <c r="M74" s="24">
        <f>SUM(M12:M72)</f>
        <v>7904204.904399999</v>
      </c>
    </row>
    <row r="75" spans="1:13" ht="19.5" customHeight="1" hidden="1">
      <c r="A75" s="10"/>
      <c r="B75" s="10"/>
      <c r="C75" s="10"/>
      <c r="D75" s="10"/>
      <c r="E75" s="10"/>
      <c r="F75" s="11"/>
      <c r="G75" s="11"/>
      <c r="H75" s="11"/>
      <c r="I75" s="11"/>
      <c r="J75" s="11"/>
      <c r="K75" s="48" t="s">
        <v>67</v>
      </c>
      <c r="L75" s="49">
        <v>0.16749705937316128</v>
      </c>
      <c r="M75" s="49">
        <v>0.06145554193071914</v>
      </c>
    </row>
    <row r="76" spans="1:13" ht="19.5" customHeight="1">
      <c r="A76" s="10"/>
      <c r="B76" s="10"/>
      <c r="C76" s="10"/>
      <c r="D76" s="10"/>
      <c r="E76" s="10"/>
      <c r="F76" s="11"/>
      <c r="G76" s="11"/>
      <c r="H76" s="11"/>
      <c r="I76" s="11"/>
      <c r="J76" s="11"/>
      <c r="K76" s="48"/>
      <c r="L76" s="50"/>
      <c r="M76" s="50"/>
    </row>
    <row r="77" spans="1:13" ht="15.75" customHeight="1">
      <c r="A77" s="7" t="s">
        <v>82</v>
      </c>
      <c r="B77" s="7"/>
      <c r="C77" s="7"/>
      <c r="D77" s="7"/>
      <c r="E77" s="7"/>
      <c r="F77" s="7"/>
      <c r="K77" s="8"/>
      <c r="L77" s="9"/>
      <c r="M77" s="9"/>
    </row>
    <row r="78" spans="1:13" ht="15.75" customHeight="1">
      <c r="A78" s="7" t="s">
        <v>83</v>
      </c>
      <c r="B78" s="7"/>
      <c r="C78" s="7"/>
      <c r="D78" s="7"/>
      <c r="E78" s="7"/>
      <c r="F78" s="7"/>
      <c r="K78" s="8"/>
      <c r="L78" s="9"/>
      <c r="M78" s="9"/>
    </row>
    <row r="79" spans="1:13" ht="15.75" customHeight="1">
      <c r="A79" s="7" t="s">
        <v>84</v>
      </c>
      <c r="B79" s="7"/>
      <c r="C79" s="7"/>
      <c r="D79" s="7"/>
      <c r="E79" s="7"/>
      <c r="F79" s="7"/>
      <c r="K79" s="8"/>
      <c r="L79" s="9"/>
      <c r="M79" s="9"/>
    </row>
    <row r="80" spans="1:13" ht="15.75" customHeight="1">
      <c r="A80" s="7" t="s">
        <v>85</v>
      </c>
      <c r="B80" s="7"/>
      <c r="C80" s="7"/>
      <c r="D80" s="7"/>
      <c r="E80" s="7"/>
      <c r="F80" s="7"/>
      <c r="K80" s="8"/>
      <c r="L80" s="9"/>
      <c r="M80" s="9"/>
    </row>
    <row r="81" spans="1:13" ht="15.75" customHeight="1">
      <c r="A81" s="7" t="s">
        <v>86</v>
      </c>
      <c r="B81" s="7"/>
      <c r="C81" s="7"/>
      <c r="D81" s="7"/>
      <c r="E81" s="7"/>
      <c r="F81" s="7"/>
      <c r="K81" s="8"/>
      <c r="L81" s="9"/>
      <c r="M81" s="9"/>
    </row>
    <row r="82" spans="1:13" ht="15.75" customHeight="1">
      <c r="A82" s="7" t="s">
        <v>87</v>
      </c>
      <c r="B82" s="7"/>
      <c r="C82" s="7"/>
      <c r="D82" s="7"/>
      <c r="E82" s="7"/>
      <c r="F82" s="7"/>
      <c r="K82" s="8"/>
      <c r="L82" s="9"/>
      <c r="M82" s="9"/>
    </row>
    <row r="83" spans="1:13" ht="15.75" customHeight="1">
      <c r="A83" s="7" t="s">
        <v>88</v>
      </c>
      <c r="B83" s="7"/>
      <c r="C83" s="7"/>
      <c r="D83" s="7"/>
      <c r="E83" s="7"/>
      <c r="F83" s="7"/>
      <c r="K83" s="8"/>
      <c r="L83" s="9"/>
      <c r="M83" s="9"/>
    </row>
    <row r="84" spans="1:13" ht="15.75" customHeight="1">
      <c r="A84" s="7" t="s">
        <v>89</v>
      </c>
      <c r="B84" s="7"/>
      <c r="C84" s="7"/>
      <c r="D84" s="7"/>
      <c r="E84" s="7"/>
      <c r="F84" s="7"/>
      <c r="K84" s="8"/>
      <c r="L84" s="9"/>
      <c r="M84" s="9"/>
    </row>
    <row r="85" spans="1:13" ht="15.75" customHeight="1">
      <c r="A85" s="7"/>
      <c r="B85" s="7"/>
      <c r="C85" s="7"/>
      <c r="D85" s="7"/>
      <c r="E85" s="7"/>
      <c r="F85" s="7"/>
      <c r="K85" s="8"/>
      <c r="L85" s="9"/>
      <c r="M85" s="9"/>
    </row>
    <row r="86" spans="1:13" ht="15.75" customHeight="1">
      <c r="A86" s="7"/>
      <c r="B86" s="7"/>
      <c r="C86" s="7"/>
      <c r="D86" s="7"/>
      <c r="E86" s="7"/>
      <c r="F86" s="7"/>
      <c r="K86" s="8"/>
      <c r="L86" s="9"/>
      <c r="M86" s="9"/>
    </row>
    <row r="87" spans="1:6" ht="14.25">
      <c r="A87" s="7"/>
      <c r="B87" s="7"/>
      <c r="C87" s="7"/>
      <c r="D87" s="7"/>
      <c r="E87" s="7"/>
      <c r="F87" s="7"/>
    </row>
  </sheetData>
  <sheetProtection/>
  <mergeCells count="24">
    <mergeCell ref="F12:F16"/>
    <mergeCell ref="A9:M9"/>
    <mergeCell ref="A2:M2"/>
    <mergeCell ref="A3:M3"/>
    <mergeCell ref="A4:M4"/>
    <mergeCell ref="A5:M5"/>
    <mergeCell ref="A7:M7"/>
    <mergeCell ref="A10:M10"/>
    <mergeCell ref="A74:G74"/>
    <mergeCell ref="A43:A50"/>
    <mergeCell ref="F43:F50"/>
    <mergeCell ref="A12:A16"/>
    <mergeCell ref="F17:F28"/>
    <mergeCell ref="A17:A26"/>
    <mergeCell ref="A29:A34"/>
    <mergeCell ref="F29:F34"/>
    <mergeCell ref="A51:A55"/>
    <mergeCell ref="F51:F55"/>
    <mergeCell ref="A56:A61"/>
    <mergeCell ref="F56:F61"/>
    <mergeCell ref="A62:A73"/>
    <mergeCell ref="F62:F73"/>
    <mergeCell ref="A35:A42"/>
    <mergeCell ref="F35:F42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</dc:creator>
  <cp:keywords/>
  <dc:description/>
  <cp:lastModifiedBy>Bryan Eduardo Canahuate Sued</cp:lastModifiedBy>
  <cp:lastPrinted>2020-04-07T03:48:49Z</cp:lastPrinted>
  <dcterms:created xsi:type="dcterms:W3CDTF">2003-06-08T03:01:17Z</dcterms:created>
  <dcterms:modified xsi:type="dcterms:W3CDTF">2022-07-11T13:21:23Z</dcterms:modified>
  <cp:category/>
  <cp:version/>
  <cp:contentType/>
  <cp:contentStatus/>
</cp:coreProperties>
</file>