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4\4. Obras\1. Salud Publica\"/>
    </mc:Choice>
  </mc:AlternateContent>
  <bookViews>
    <workbookView xWindow="28680" yWindow="-120" windowWidth="29040" windowHeight="15720"/>
  </bookViews>
  <sheets>
    <sheet name="OBRAS " sheetId="34" r:id="rId1"/>
  </sheets>
  <externalReferences>
    <externalReference r:id="rId2"/>
    <externalReference r:id="rId3"/>
    <externalReference r:id="rId4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0000___N_A" localSheetId="0">#REF!</definedName>
    <definedName name="_0000___N_A">#REF!</definedName>
    <definedName name="_1">#N/A</definedName>
    <definedName name="_1987">#N/A</definedName>
    <definedName name="_xlnm._FilterDatabase" localSheetId="0" hidden="1">'OBRAS '!#REF!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'OBRAS '!$A$1:$X$178</definedName>
    <definedName name="base">[2]Desvinculados!$B$2:$B$3413</definedName>
    <definedName name="Button_13">"CLAGA2000_Consolidado_2001_List"</definedName>
    <definedName name="bye">#REF!</definedName>
    <definedName name="cxvgfd" localSheetId="0">#REF!</definedName>
    <definedName name="cxvgfd">#REF!</definedName>
    <definedName name="estemonto">#REF!</definedName>
    <definedName name="estructura">#REF!</definedName>
    <definedName name="FORMATO">#N/A</definedName>
    <definedName name="FUENTE" localSheetId="0">#REF!</definedName>
    <definedName name="FUENTE">#REF!</definedName>
    <definedName name="fuente1" localSheetId="0">#REF!</definedName>
    <definedName name="fuente1">#REF!</definedName>
    <definedName name="gastoekem">#REF!</definedName>
    <definedName name="GTT">#REF!</definedName>
    <definedName name="hola">#REF!</definedName>
    <definedName name="HOLE">#REF!</definedName>
    <definedName name="ingreso">#REF!</definedName>
    <definedName name="j">#REF!</definedName>
    <definedName name="ju">#REF!</definedName>
    <definedName name="Julio">#REF!</definedName>
    <definedName name="kk" localSheetId="0">#REF!</definedName>
    <definedName name="kk">#REF!</definedName>
    <definedName name="KLOIU">#REF!</definedName>
    <definedName name="l.">#REF!</definedName>
    <definedName name="LMJNBUJJUHGCF">#REF!</definedName>
    <definedName name="MONTO" localSheetId="0">#REF!</definedName>
    <definedName name="MONTO">#REF!</definedName>
    <definedName name="obrasregularizadas">#REF!</definedName>
    <definedName name="obrs">#REF!</definedName>
    <definedName name="OCTUBRE">#N/A</definedName>
    <definedName name="piuy">#REF!</definedName>
    <definedName name="retgre" localSheetId="0">#REF!</definedName>
    <definedName name="retgre">#REF!</definedName>
    <definedName name="ROS">#N/A</definedName>
    <definedName name="_xlnm.Print_Titles" localSheetId="0">'OBRAS '!$7:$7</definedName>
    <definedName name="uytredcvb" localSheetId="0">#REF!</definedName>
    <definedName name="uytredcvb">#REF!</definedName>
    <definedName name="ver" localSheetId="0">#REF!</definedName>
    <definedName name="ver">#REF!</definedName>
    <definedName name="VERF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6" i="34" l="1"/>
  <c r="G124" i="34"/>
  <c r="W111" i="34"/>
  <c r="S111" i="34"/>
  <c r="O111" i="34"/>
  <c r="K111" i="34"/>
  <c r="G111" i="34"/>
  <c r="W105" i="34"/>
  <c r="S105" i="34"/>
  <c r="O105" i="34"/>
  <c r="K105" i="34"/>
  <c r="G105" i="34"/>
  <c r="W73" i="34"/>
  <c r="S73" i="34"/>
  <c r="O73" i="34"/>
  <c r="K73" i="34"/>
  <c r="G73" i="34"/>
  <c r="W49" i="34"/>
  <c r="S49" i="34"/>
  <c r="O49" i="34"/>
  <c r="K49" i="34"/>
  <c r="G49" i="34"/>
  <c r="E34" i="34"/>
  <c r="W32" i="34"/>
  <c r="S32" i="34"/>
  <c r="O32" i="34"/>
  <c r="K32" i="34"/>
  <c r="G32" i="34"/>
  <c r="W21" i="34"/>
  <c r="S21" i="34"/>
  <c r="O21" i="34"/>
  <c r="K21" i="34"/>
  <c r="G21" i="34"/>
  <c r="X105" i="34" l="1"/>
  <c r="X111" i="34"/>
  <c r="X73" i="34"/>
  <c r="X49" i="34"/>
  <c r="X21" i="34"/>
  <c r="X32" i="34"/>
  <c r="K154" i="34"/>
  <c r="O154" i="34"/>
  <c r="S154" i="34"/>
  <c r="W154" i="34"/>
  <c r="K96" i="34"/>
  <c r="O96" i="34"/>
  <c r="S96" i="34"/>
  <c r="W96" i="34"/>
  <c r="K124" i="34"/>
  <c r="O124" i="34"/>
  <c r="S124" i="34"/>
  <c r="W124" i="34"/>
  <c r="X154" i="34" l="1"/>
  <c r="X96" i="34"/>
  <c r="X124" i="34"/>
  <c r="G136" i="34"/>
  <c r="G137" i="34"/>
  <c r="G138" i="34"/>
  <c r="G139" i="34"/>
  <c r="G140" i="34"/>
  <c r="G141" i="34"/>
  <c r="G142" i="34"/>
  <c r="G143" i="34"/>
  <c r="G144" i="34"/>
  <c r="G145" i="34"/>
  <c r="G146" i="34"/>
  <c r="G147" i="34"/>
  <c r="G148" i="34"/>
  <c r="G149" i="34"/>
  <c r="G150" i="34"/>
  <c r="G151" i="34"/>
  <c r="G152" i="34"/>
  <c r="G153" i="34"/>
  <c r="G155" i="34"/>
  <c r="G135" i="34"/>
  <c r="K143" i="34"/>
  <c r="O143" i="34"/>
  <c r="S143" i="34"/>
  <c r="W143" i="34"/>
  <c r="O127" i="34"/>
  <c r="S127" i="34"/>
  <c r="W127" i="34"/>
  <c r="G127" i="34"/>
  <c r="J127" i="34"/>
  <c r="K127" i="34" s="1"/>
  <c r="X127" i="34" l="1"/>
  <c r="X143" i="34"/>
  <c r="F156" i="34"/>
  <c r="G156" i="34"/>
  <c r="H156" i="34"/>
  <c r="I156" i="34"/>
  <c r="J156" i="34"/>
  <c r="L156" i="34"/>
  <c r="M156" i="34"/>
  <c r="N156" i="34"/>
  <c r="P156" i="34"/>
  <c r="Q156" i="34"/>
  <c r="R156" i="34"/>
  <c r="T156" i="34"/>
  <c r="U156" i="34"/>
  <c r="V156" i="34"/>
  <c r="E156" i="34"/>
  <c r="K150" i="34"/>
  <c r="W155" i="34"/>
  <c r="S155" i="34"/>
  <c r="O155" i="34"/>
  <c r="K155" i="34"/>
  <c r="W153" i="34"/>
  <c r="S153" i="34"/>
  <c r="O153" i="34"/>
  <c r="K153" i="34"/>
  <c r="W152" i="34"/>
  <c r="S152" i="34"/>
  <c r="O152" i="34"/>
  <c r="K152" i="34"/>
  <c r="W151" i="34"/>
  <c r="S151" i="34"/>
  <c r="O151" i="34"/>
  <c r="K151" i="34"/>
  <c r="W150" i="34"/>
  <c r="S150" i="34"/>
  <c r="O150" i="34"/>
  <c r="I159" i="34"/>
  <c r="X151" i="34" l="1"/>
  <c r="X155" i="34"/>
  <c r="X150" i="34"/>
  <c r="X152" i="34"/>
  <c r="X153" i="34"/>
  <c r="V162" i="34" l="1"/>
  <c r="U162" i="34"/>
  <c r="T162" i="34"/>
  <c r="R162" i="34"/>
  <c r="Q162" i="34"/>
  <c r="P162" i="34"/>
  <c r="N162" i="34"/>
  <c r="M162" i="34"/>
  <c r="L162" i="34"/>
  <c r="J162" i="34"/>
  <c r="I162" i="34"/>
  <c r="H162" i="34"/>
  <c r="F162" i="34"/>
  <c r="E162" i="34"/>
  <c r="W161" i="34"/>
  <c r="W162" i="34" s="1"/>
  <c r="S161" i="34"/>
  <c r="S162" i="34" s="1"/>
  <c r="O161" i="34"/>
  <c r="O162" i="34" s="1"/>
  <c r="K161" i="34"/>
  <c r="G161" i="34"/>
  <c r="G162" i="34" s="1"/>
  <c r="V159" i="34"/>
  <c r="U159" i="34"/>
  <c r="T159" i="34"/>
  <c r="R159" i="34"/>
  <c r="Q159" i="34"/>
  <c r="P159" i="34"/>
  <c r="N159" i="34"/>
  <c r="M159" i="34"/>
  <c r="L159" i="34"/>
  <c r="J159" i="34"/>
  <c r="H159" i="34"/>
  <c r="F159" i="34"/>
  <c r="E159" i="34"/>
  <c r="W158" i="34"/>
  <c r="W159" i="34" s="1"/>
  <c r="S158" i="34"/>
  <c r="S159" i="34" s="1"/>
  <c r="O158" i="34"/>
  <c r="O159" i="34" s="1"/>
  <c r="K158" i="34"/>
  <c r="G158" i="34"/>
  <c r="G159" i="34" s="1"/>
  <c r="W149" i="34"/>
  <c r="S149" i="34"/>
  <c r="O149" i="34"/>
  <c r="K149" i="34"/>
  <c r="W148" i="34"/>
  <c r="S148" i="34"/>
  <c r="O148" i="34"/>
  <c r="K148" i="34"/>
  <c r="W147" i="34"/>
  <c r="S147" i="34"/>
  <c r="O147" i="34"/>
  <c r="K147" i="34"/>
  <c r="W146" i="34"/>
  <c r="S146" i="34"/>
  <c r="O146" i="34"/>
  <c r="K146" i="34"/>
  <c r="W145" i="34"/>
  <c r="S145" i="34"/>
  <c r="O145" i="34"/>
  <c r="K145" i="34"/>
  <c r="W144" i="34"/>
  <c r="S144" i="34"/>
  <c r="O144" i="34"/>
  <c r="K144" i="34"/>
  <c r="W142" i="34"/>
  <c r="S142" i="34"/>
  <c r="O142" i="34"/>
  <c r="K142" i="34"/>
  <c r="W141" i="34"/>
  <c r="S141" i="34"/>
  <c r="O141" i="34"/>
  <c r="K141" i="34"/>
  <c r="W140" i="34"/>
  <c r="S140" i="34"/>
  <c r="O140" i="34"/>
  <c r="K140" i="34"/>
  <c r="W139" i="34"/>
  <c r="S139" i="34"/>
  <c r="O139" i="34"/>
  <c r="K139" i="34"/>
  <c r="W138" i="34"/>
  <c r="S138" i="34"/>
  <c r="O138" i="34"/>
  <c r="K138" i="34"/>
  <c r="W137" i="34"/>
  <c r="S137" i="34"/>
  <c r="O137" i="34"/>
  <c r="K137" i="34"/>
  <c r="W136" i="34"/>
  <c r="S136" i="34"/>
  <c r="O136" i="34"/>
  <c r="K136" i="34"/>
  <c r="W135" i="34"/>
  <c r="S135" i="34"/>
  <c r="O135" i="34"/>
  <c r="K135" i="34"/>
  <c r="V133" i="34"/>
  <c r="U133" i="34"/>
  <c r="T133" i="34"/>
  <c r="R133" i="34"/>
  <c r="Q133" i="34"/>
  <c r="P133" i="34"/>
  <c r="N133" i="34"/>
  <c r="M133" i="34"/>
  <c r="L133" i="34"/>
  <c r="J133" i="34"/>
  <c r="I133" i="34"/>
  <c r="H133" i="34"/>
  <c r="F133" i="34"/>
  <c r="E133" i="34"/>
  <c r="W132" i="34"/>
  <c r="S132" i="34"/>
  <c r="O132" i="34"/>
  <c r="K132" i="34"/>
  <c r="G132" i="34"/>
  <c r="W131" i="34"/>
  <c r="S131" i="34"/>
  <c r="O131" i="34"/>
  <c r="K131" i="34"/>
  <c r="G131" i="34"/>
  <c r="V129" i="34"/>
  <c r="U129" i="34"/>
  <c r="T129" i="34"/>
  <c r="R129" i="34"/>
  <c r="Q129" i="34"/>
  <c r="P129" i="34"/>
  <c r="N129" i="34"/>
  <c r="M129" i="34"/>
  <c r="L129" i="34"/>
  <c r="J129" i="34"/>
  <c r="I129" i="34"/>
  <c r="H129" i="34"/>
  <c r="F129" i="34"/>
  <c r="E129" i="34"/>
  <c r="W128" i="34"/>
  <c r="S128" i="34"/>
  <c r="O128" i="34"/>
  <c r="K128" i="34"/>
  <c r="G128" i="34"/>
  <c r="W126" i="34"/>
  <c r="S126" i="34"/>
  <c r="O126" i="34"/>
  <c r="K126" i="34"/>
  <c r="G126" i="34"/>
  <c r="W125" i="34"/>
  <c r="S125" i="34"/>
  <c r="O125" i="34"/>
  <c r="K125" i="34"/>
  <c r="G125" i="34"/>
  <c r="W123" i="34"/>
  <c r="S123" i="34"/>
  <c r="O123" i="34"/>
  <c r="K123" i="34"/>
  <c r="G123" i="34"/>
  <c r="W122" i="34"/>
  <c r="S122" i="34"/>
  <c r="O122" i="34"/>
  <c r="K122" i="34"/>
  <c r="G122" i="34"/>
  <c r="W121" i="34"/>
  <c r="S121" i="34"/>
  <c r="O121" i="34"/>
  <c r="K121" i="34"/>
  <c r="G121" i="34"/>
  <c r="W120" i="34"/>
  <c r="S120" i="34"/>
  <c r="O120" i="34"/>
  <c r="K120" i="34"/>
  <c r="G120" i="34"/>
  <c r="W119" i="34"/>
  <c r="S119" i="34"/>
  <c r="O119" i="34"/>
  <c r="K119" i="34"/>
  <c r="G119" i="34"/>
  <c r="W118" i="34"/>
  <c r="S118" i="34"/>
  <c r="O118" i="34"/>
  <c r="K118" i="34"/>
  <c r="G118" i="34"/>
  <c r="W117" i="34"/>
  <c r="S117" i="34"/>
  <c r="O117" i="34"/>
  <c r="K117" i="34"/>
  <c r="G117" i="34"/>
  <c r="W116" i="34"/>
  <c r="S116" i="34"/>
  <c r="O116" i="34"/>
  <c r="K116" i="34"/>
  <c r="G116" i="34"/>
  <c r="W115" i="34"/>
  <c r="S115" i="34"/>
  <c r="O115" i="34"/>
  <c r="K115" i="34"/>
  <c r="G115" i="34"/>
  <c r="W114" i="34"/>
  <c r="S114" i="34"/>
  <c r="O114" i="34"/>
  <c r="K114" i="34"/>
  <c r="G114" i="34"/>
  <c r="W113" i="34"/>
  <c r="S113" i="34"/>
  <c r="O113" i="34"/>
  <c r="K113" i="34"/>
  <c r="G113" i="34"/>
  <c r="W112" i="34"/>
  <c r="S112" i="34"/>
  <c r="O112" i="34"/>
  <c r="K112" i="34"/>
  <c r="G112" i="34"/>
  <c r="W110" i="34"/>
  <c r="S110" i="34"/>
  <c r="O110" i="34"/>
  <c r="K110" i="34"/>
  <c r="G110" i="34"/>
  <c r="W109" i="34"/>
  <c r="S109" i="34"/>
  <c r="O109" i="34"/>
  <c r="K109" i="34"/>
  <c r="G109" i="34"/>
  <c r="W108" i="34"/>
  <c r="S108" i="34"/>
  <c r="O108" i="34"/>
  <c r="K108" i="34"/>
  <c r="G108" i="34"/>
  <c r="W107" i="34"/>
  <c r="S107" i="34"/>
  <c r="O107" i="34"/>
  <c r="K107" i="34"/>
  <c r="G107" i="34"/>
  <c r="W106" i="34"/>
  <c r="S106" i="34"/>
  <c r="O106" i="34"/>
  <c r="K106" i="34"/>
  <c r="G106" i="34"/>
  <c r="W104" i="34"/>
  <c r="S104" i="34"/>
  <c r="O104" i="34"/>
  <c r="K104" i="34"/>
  <c r="G104" i="34"/>
  <c r="W103" i="34"/>
  <c r="S103" i="34"/>
  <c r="O103" i="34"/>
  <c r="K103" i="34"/>
  <c r="G103" i="34"/>
  <c r="W102" i="34"/>
  <c r="S102" i="34"/>
  <c r="O102" i="34"/>
  <c r="K102" i="34"/>
  <c r="G102" i="34"/>
  <c r="W101" i="34"/>
  <c r="S101" i="34"/>
  <c r="O101" i="34"/>
  <c r="K101" i="34"/>
  <c r="G101" i="34"/>
  <c r="W100" i="34"/>
  <c r="S100" i="34"/>
  <c r="O100" i="34"/>
  <c r="K100" i="34"/>
  <c r="G100" i="34"/>
  <c r="W99" i="34"/>
  <c r="S99" i="34"/>
  <c r="O99" i="34"/>
  <c r="K99" i="34"/>
  <c r="G99" i="34"/>
  <c r="W98" i="34"/>
  <c r="S98" i="34"/>
  <c r="O98" i="34"/>
  <c r="K98" i="34"/>
  <c r="G98" i="34"/>
  <c r="W97" i="34"/>
  <c r="S97" i="34"/>
  <c r="O97" i="34"/>
  <c r="K97" i="34"/>
  <c r="G97" i="34"/>
  <c r="W95" i="34"/>
  <c r="S95" i="34"/>
  <c r="O95" i="34"/>
  <c r="K95" i="34"/>
  <c r="G95" i="34"/>
  <c r="W94" i="34"/>
  <c r="S94" i="34"/>
  <c r="O94" i="34"/>
  <c r="K94" i="34"/>
  <c r="G94" i="34"/>
  <c r="W93" i="34"/>
  <c r="S93" i="34"/>
  <c r="O93" i="34"/>
  <c r="K93" i="34"/>
  <c r="G93" i="34"/>
  <c r="W92" i="34"/>
  <c r="S92" i="34"/>
  <c r="O92" i="34"/>
  <c r="K92" i="34"/>
  <c r="G92" i="34"/>
  <c r="W91" i="34"/>
  <c r="S91" i="34"/>
  <c r="O91" i="34"/>
  <c r="K91" i="34"/>
  <c r="G91" i="34"/>
  <c r="W90" i="34"/>
  <c r="S90" i="34"/>
  <c r="O90" i="34"/>
  <c r="K90" i="34"/>
  <c r="G90" i="34"/>
  <c r="W89" i="34"/>
  <c r="S89" i="34"/>
  <c r="O89" i="34"/>
  <c r="K89" i="34"/>
  <c r="G89" i="34"/>
  <c r="W88" i="34"/>
  <c r="S88" i="34"/>
  <c r="O88" i="34"/>
  <c r="K88" i="34"/>
  <c r="G88" i="34"/>
  <c r="W87" i="34"/>
  <c r="S87" i="34"/>
  <c r="O87" i="34"/>
  <c r="K87" i="34"/>
  <c r="G87" i="34"/>
  <c r="W86" i="34"/>
  <c r="S86" i="34"/>
  <c r="O86" i="34"/>
  <c r="K86" i="34"/>
  <c r="G86" i="34"/>
  <c r="W85" i="34"/>
  <c r="S85" i="34"/>
  <c r="O85" i="34"/>
  <c r="K85" i="34"/>
  <c r="G85" i="34"/>
  <c r="W84" i="34"/>
  <c r="S84" i="34"/>
  <c r="O84" i="34"/>
  <c r="K84" i="34"/>
  <c r="G84" i="34"/>
  <c r="W83" i="34"/>
  <c r="S83" i="34"/>
  <c r="O83" i="34"/>
  <c r="K83" i="34"/>
  <c r="G83" i="34"/>
  <c r="W82" i="34"/>
  <c r="S82" i="34"/>
  <c r="O82" i="34"/>
  <c r="K82" i="34"/>
  <c r="G82" i="34"/>
  <c r="W81" i="34"/>
  <c r="S81" i="34"/>
  <c r="O81" i="34"/>
  <c r="K81" i="34"/>
  <c r="G81" i="34"/>
  <c r="W80" i="34"/>
  <c r="S80" i="34"/>
  <c r="O80" i="34"/>
  <c r="K80" i="34"/>
  <c r="G80" i="34"/>
  <c r="W79" i="34"/>
  <c r="S79" i="34"/>
  <c r="O79" i="34"/>
  <c r="K79" i="34"/>
  <c r="G79" i="34"/>
  <c r="W78" i="34"/>
  <c r="S78" i="34"/>
  <c r="O78" i="34"/>
  <c r="K78" i="34"/>
  <c r="G78" i="34"/>
  <c r="W77" i="34"/>
  <c r="S77" i="34"/>
  <c r="O77" i="34"/>
  <c r="K77" i="34"/>
  <c r="G77" i="34"/>
  <c r="W76" i="34"/>
  <c r="S76" i="34"/>
  <c r="O76" i="34"/>
  <c r="K76" i="34"/>
  <c r="G76" i="34"/>
  <c r="W75" i="34"/>
  <c r="S75" i="34"/>
  <c r="O75" i="34"/>
  <c r="K75" i="34"/>
  <c r="G75" i="34"/>
  <c r="W74" i="34"/>
  <c r="S74" i="34"/>
  <c r="O74" i="34"/>
  <c r="K74" i="34"/>
  <c r="G74" i="34"/>
  <c r="W72" i="34"/>
  <c r="S72" i="34"/>
  <c r="O72" i="34"/>
  <c r="K72" i="34"/>
  <c r="G72" i="34"/>
  <c r="W71" i="34"/>
  <c r="S71" i="34"/>
  <c r="O71" i="34"/>
  <c r="K71" i="34"/>
  <c r="G71" i="34"/>
  <c r="W70" i="34"/>
  <c r="S70" i="34"/>
  <c r="O70" i="34"/>
  <c r="K70" i="34"/>
  <c r="G70" i="34"/>
  <c r="W69" i="34"/>
  <c r="S69" i="34"/>
  <c r="O69" i="34"/>
  <c r="K69" i="34"/>
  <c r="G69" i="34"/>
  <c r="W68" i="34"/>
  <c r="S68" i="34"/>
  <c r="O68" i="34"/>
  <c r="K68" i="34"/>
  <c r="G68" i="34"/>
  <c r="W67" i="34"/>
  <c r="S67" i="34"/>
  <c r="O67" i="34"/>
  <c r="K67" i="34"/>
  <c r="G67" i="34"/>
  <c r="W66" i="34"/>
  <c r="S66" i="34"/>
  <c r="O66" i="34"/>
  <c r="K66" i="34"/>
  <c r="G66" i="34"/>
  <c r="W65" i="34"/>
  <c r="S65" i="34"/>
  <c r="O65" i="34"/>
  <c r="K65" i="34"/>
  <c r="G65" i="34"/>
  <c r="W64" i="34"/>
  <c r="S64" i="34"/>
  <c r="O64" i="34"/>
  <c r="K64" i="34"/>
  <c r="G64" i="34"/>
  <c r="W63" i="34"/>
  <c r="S63" i="34"/>
  <c r="O63" i="34"/>
  <c r="K63" i="34"/>
  <c r="G63" i="34"/>
  <c r="W62" i="34"/>
  <c r="S62" i="34"/>
  <c r="O62" i="34"/>
  <c r="K62" i="34"/>
  <c r="G62" i="34"/>
  <c r="W61" i="34"/>
  <c r="S61" i="34"/>
  <c r="O61" i="34"/>
  <c r="K61" i="34"/>
  <c r="G61" i="34"/>
  <c r="W60" i="34"/>
  <c r="S60" i="34"/>
  <c r="O60" i="34"/>
  <c r="K60" i="34"/>
  <c r="G60" i="34"/>
  <c r="W59" i="34"/>
  <c r="S59" i="34"/>
  <c r="O59" i="34"/>
  <c r="K59" i="34"/>
  <c r="G59" i="34"/>
  <c r="W58" i="34"/>
  <c r="S58" i="34"/>
  <c r="O58" i="34"/>
  <c r="K58" i="34"/>
  <c r="G58" i="34"/>
  <c r="W57" i="34"/>
  <c r="S57" i="34"/>
  <c r="O57" i="34"/>
  <c r="K57" i="34"/>
  <c r="G57" i="34"/>
  <c r="W56" i="34"/>
  <c r="S56" i="34"/>
  <c r="O56" i="34"/>
  <c r="K56" i="34"/>
  <c r="G56" i="34"/>
  <c r="W55" i="34"/>
  <c r="S55" i="34"/>
  <c r="O55" i="34"/>
  <c r="K55" i="34"/>
  <c r="G55" i="34"/>
  <c r="W54" i="34"/>
  <c r="S54" i="34"/>
  <c r="O54" i="34"/>
  <c r="K54" i="34"/>
  <c r="G54" i="34"/>
  <c r="W53" i="34"/>
  <c r="S53" i="34"/>
  <c r="O53" i="34"/>
  <c r="K53" i="34"/>
  <c r="G53" i="34"/>
  <c r="W52" i="34"/>
  <c r="S52" i="34"/>
  <c r="O52" i="34"/>
  <c r="K52" i="34"/>
  <c r="G52" i="34"/>
  <c r="W51" i="34"/>
  <c r="S51" i="34"/>
  <c r="O51" i="34"/>
  <c r="K51" i="34"/>
  <c r="G51" i="34"/>
  <c r="W50" i="34"/>
  <c r="S50" i="34"/>
  <c r="O50" i="34"/>
  <c r="K50" i="34"/>
  <c r="G50" i="34"/>
  <c r="W48" i="34"/>
  <c r="S48" i="34"/>
  <c r="O48" i="34"/>
  <c r="K48" i="34"/>
  <c r="G48" i="34"/>
  <c r="W47" i="34"/>
  <c r="S47" i="34"/>
  <c r="O47" i="34"/>
  <c r="K47" i="34"/>
  <c r="G47" i="34"/>
  <c r="W46" i="34"/>
  <c r="S46" i="34"/>
  <c r="O46" i="34"/>
  <c r="K46" i="34"/>
  <c r="G46" i="34"/>
  <c r="W45" i="34"/>
  <c r="S45" i="34"/>
  <c r="O45" i="34"/>
  <c r="K45" i="34"/>
  <c r="G45" i="34"/>
  <c r="W44" i="34"/>
  <c r="S44" i="34"/>
  <c r="O44" i="34"/>
  <c r="K44" i="34"/>
  <c r="G44" i="34"/>
  <c r="W43" i="34"/>
  <c r="S43" i="34"/>
  <c r="O43" i="34"/>
  <c r="K43" i="34"/>
  <c r="G43" i="34"/>
  <c r="W42" i="34"/>
  <c r="S42" i="34"/>
  <c r="O42" i="34"/>
  <c r="K42" i="34"/>
  <c r="G42" i="34"/>
  <c r="W41" i="34"/>
  <c r="S41" i="34"/>
  <c r="O41" i="34"/>
  <c r="K41" i="34"/>
  <c r="G41" i="34"/>
  <c r="W40" i="34"/>
  <c r="S40" i="34"/>
  <c r="O40" i="34"/>
  <c r="K40" i="34"/>
  <c r="G40" i="34"/>
  <c r="W39" i="34"/>
  <c r="S39" i="34"/>
  <c r="O39" i="34"/>
  <c r="K39" i="34"/>
  <c r="G39" i="34"/>
  <c r="W38" i="34"/>
  <c r="S38" i="34"/>
  <c r="O38" i="34"/>
  <c r="K38" i="34"/>
  <c r="G38" i="34"/>
  <c r="W37" i="34"/>
  <c r="S37" i="34"/>
  <c r="O37" i="34"/>
  <c r="K37" i="34"/>
  <c r="G37" i="34"/>
  <c r="W36" i="34"/>
  <c r="S36" i="34"/>
  <c r="O36" i="34"/>
  <c r="K36" i="34"/>
  <c r="G36" i="34"/>
  <c r="V34" i="34"/>
  <c r="U34" i="34"/>
  <c r="T34" i="34"/>
  <c r="R34" i="34"/>
  <c r="Q34" i="34"/>
  <c r="P34" i="34"/>
  <c r="P163" i="34" s="1"/>
  <c r="N34" i="34"/>
  <c r="N163" i="34" s="1"/>
  <c r="M34" i="34"/>
  <c r="L34" i="34"/>
  <c r="J34" i="34"/>
  <c r="I34" i="34"/>
  <c r="H34" i="34"/>
  <c r="F34" i="34"/>
  <c r="W33" i="34"/>
  <c r="S33" i="34"/>
  <c r="O33" i="34"/>
  <c r="K33" i="34"/>
  <c r="G33" i="34"/>
  <c r="W31" i="34"/>
  <c r="S31" i="34"/>
  <c r="O31" i="34"/>
  <c r="K31" i="34"/>
  <c r="G31" i="34"/>
  <c r="W30" i="34"/>
  <c r="S30" i="34"/>
  <c r="O30" i="34"/>
  <c r="K30" i="34"/>
  <c r="G30" i="34"/>
  <c r="W29" i="34"/>
  <c r="S29" i="34"/>
  <c r="O29" i="34"/>
  <c r="K29" i="34"/>
  <c r="G29" i="34"/>
  <c r="W28" i="34"/>
  <c r="S28" i="34"/>
  <c r="O28" i="34"/>
  <c r="K28" i="34"/>
  <c r="G28" i="34"/>
  <c r="W27" i="34"/>
  <c r="S27" i="34"/>
  <c r="O27" i="34"/>
  <c r="K27" i="34"/>
  <c r="G27" i="34"/>
  <c r="W26" i="34"/>
  <c r="S26" i="34"/>
  <c r="O26" i="34"/>
  <c r="K26" i="34"/>
  <c r="G26" i="34"/>
  <c r="W25" i="34"/>
  <c r="S25" i="34"/>
  <c r="O25" i="34"/>
  <c r="K25" i="34"/>
  <c r="G25" i="34"/>
  <c r="W24" i="34"/>
  <c r="S24" i="34"/>
  <c r="O24" i="34"/>
  <c r="K24" i="34"/>
  <c r="G24" i="34"/>
  <c r="W23" i="34"/>
  <c r="S23" i="34"/>
  <c r="O23" i="34"/>
  <c r="K23" i="34"/>
  <c r="G23" i="34"/>
  <c r="W22" i="34"/>
  <c r="S22" i="34"/>
  <c r="O22" i="34"/>
  <c r="K22" i="34"/>
  <c r="G22" i="34"/>
  <c r="W20" i="34"/>
  <c r="S20" i="34"/>
  <c r="O20" i="34"/>
  <c r="K20" i="34"/>
  <c r="G20" i="34"/>
  <c r="W19" i="34"/>
  <c r="S19" i="34"/>
  <c r="O19" i="34"/>
  <c r="K19" i="34"/>
  <c r="G19" i="34"/>
  <c r="W18" i="34"/>
  <c r="S18" i="34"/>
  <c r="O18" i="34"/>
  <c r="K18" i="34"/>
  <c r="G18" i="34"/>
  <c r="W17" i="34"/>
  <c r="S17" i="34"/>
  <c r="O17" i="34"/>
  <c r="K17" i="34"/>
  <c r="G17" i="34"/>
  <c r="W16" i="34"/>
  <c r="S16" i="34"/>
  <c r="O16" i="34"/>
  <c r="K16" i="34"/>
  <c r="G16" i="34"/>
  <c r="W15" i="34"/>
  <c r="S15" i="34"/>
  <c r="O15" i="34"/>
  <c r="K15" i="34"/>
  <c r="G15" i="34"/>
  <c r="W14" i="34"/>
  <c r="S14" i="34"/>
  <c r="O14" i="34"/>
  <c r="K14" i="34"/>
  <c r="G14" i="34"/>
  <c r="W13" i="34"/>
  <c r="S13" i="34"/>
  <c r="O13" i="34"/>
  <c r="K13" i="34"/>
  <c r="G13" i="34"/>
  <c r="W12" i="34"/>
  <c r="S12" i="34"/>
  <c r="O12" i="34"/>
  <c r="K12" i="34"/>
  <c r="G12" i="34"/>
  <c r="W11" i="34"/>
  <c r="S11" i="34"/>
  <c r="O11" i="34"/>
  <c r="K11" i="34"/>
  <c r="G11" i="34"/>
  <c r="W10" i="34"/>
  <c r="S10" i="34"/>
  <c r="O10" i="34"/>
  <c r="K10" i="34"/>
  <c r="G10" i="34"/>
  <c r="I163" i="34" l="1"/>
  <c r="R163" i="34"/>
  <c r="E163" i="34"/>
  <c r="L163" i="34"/>
  <c r="T163" i="34"/>
  <c r="K133" i="34"/>
  <c r="S133" i="34"/>
  <c r="X94" i="34"/>
  <c r="X146" i="34"/>
  <c r="X161" i="34"/>
  <c r="X162" i="34" s="1"/>
  <c r="Q163" i="34"/>
  <c r="W133" i="34"/>
  <c r="X158" i="34"/>
  <c r="X159" i="34" s="1"/>
  <c r="X46" i="34"/>
  <c r="X71" i="34"/>
  <c r="X84" i="34"/>
  <c r="X110" i="34"/>
  <c r="X123" i="34"/>
  <c r="X19" i="34"/>
  <c r="X17" i="34"/>
  <c r="X10" i="34"/>
  <c r="X23" i="34"/>
  <c r="X78" i="34"/>
  <c r="X28" i="34"/>
  <c r="X44" i="34"/>
  <c r="X69" i="34"/>
  <c r="X82" i="34"/>
  <c r="X62" i="34"/>
  <c r="X67" i="34"/>
  <c r="X87" i="34"/>
  <c r="X47" i="34"/>
  <c r="X45" i="34"/>
  <c r="X51" i="34"/>
  <c r="X70" i="34"/>
  <c r="X95" i="34"/>
  <c r="X101" i="34"/>
  <c r="X109" i="34"/>
  <c r="X122" i="34"/>
  <c r="J163" i="34"/>
  <c r="U163" i="34"/>
  <c r="F163" i="34"/>
  <c r="V163" i="34"/>
  <c r="H163" i="34"/>
  <c r="M163" i="34"/>
  <c r="G133" i="34"/>
  <c r="X131" i="34"/>
  <c r="W129" i="34"/>
  <c r="X52" i="34"/>
  <c r="X64" i="34"/>
  <c r="X40" i="34"/>
  <c r="X53" i="34"/>
  <c r="X65" i="34"/>
  <c r="X90" i="34"/>
  <c r="X103" i="34"/>
  <c r="X56" i="34"/>
  <c r="X48" i="34"/>
  <c r="X61" i="34"/>
  <c r="X93" i="34"/>
  <c r="X99" i="34"/>
  <c r="X54" i="34"/>
  <c r="X66" i="34"/>
  <c r="X33" i="34"/>
  <c r="X25" i="34"/>
  <c r="X15" i="34"/>
  <c r="X20" i="34"/>
  <c r="X18" i="34"/>
  <c r="X16" i="34"/>
  <c r="X14" i="34"/>
  <c r="X139" i="34"/>
  <c r="X149" i="34"/>
  <c r="O156" i="34"/>
  <c r="O133" i="34"/>
  <c r="S156" i="34"/>
  <c r="W156" i="34"/>
  <c r="X117" i="34"/>
  <c r="X140" i="34"/>
  <c r="X144" i="34"/>
  <c r="X147" i="34"/>
  <c r="X38" i="34"/>
  <c r="X63" i="34"/>
  <c r="X76" i="34"/>
  <c r="X83" i="34"/>
  <c r="X88" i="34"/>
  <c r="X115" i="34"/>
  <c r="X13" i="34"/>
  <c r="X26" i="34"/>
  <c r="X68" i="34"/>
  <c r="X107" i="34"/>
  <c r="X120" i="34"/>
  <c r="X145" i="34"/>
  <c r="G34" i="34"/>
  <c r="X57" i="34"/>
  <c r="X74" i="34"/>
  <c r="X86" i="34"/>
  <c r="X126" i="34"/>
  <c r="O34" i="34"/>
  <c r="X29" i="34"/>
  <c r="X41" i="34"/>
  <c r="K156" i="34"/>
  <c r="X58" i="34"/>
  <c r="X31" i="34"/>
  <c r="X43" i="34"/>
  <c r="X136" i="34"/>
  <c r="X11" i="34"/>
  <c r="X24" i="34"/>
  <c r="K129" i="34"/>
  <c r="X81" i="34"/>
  <c r="X113" i="34"/>
  <c r="W34" i="34"/>
  <c r="O129" i="34"/>
  <c r="S34" i="34"/>
  <c r="X22" i="34"/>
  <c r="S129" i="34"/>
  <c r="X59" i="34"/>
  <c r="X97" i="34"/>
  <c r="X27" i="34"/>
  <c r="X39" i="34"/>
  <c r="G129" i="34"/>
  <c r="X108" i="34"/>
  <c r="X121" i="34"/>
  <c r="X12" i="34"/>
  <c r="X37" i="34"/>
  <c r="X50" i="34"/>
  <c r="X30" i="34"/>
  <c r="X42" i="34"/>
  <c r="X55" i="34"/>
  <c r="X80" i="34"/>
  <c r="X92" i="34"/>
  <c r="X106" i="34"/>
  <c r="X114" i="34"/>
  <c r="X119" i="34"/>
  <c r="X60" i="34"/>
  <c r="X132" i="34"/>
  <c r="X135" i="34"/>
  <c r="X142" i="34"/>
  <c r="X137" i="34"/>
  <c r="X138" i="34"/>
  <c r="X148" i="34"/>
  <c r="X141" i="34"/>
  <c r="X79" i="34"/>
  <c r="X91" i="34"/>
  <c r="X104" i="34"/>
  <c r="X118" i="34"/>
  <c r="X77" i="34"/>
  <c r="X89" i="34"/>
  <c r="X102" i="34"/>
  <c r="X116" i="34"/>
  <c r="X75" i="34"/>
  <c r="X100" i="34"/>
  <c r="X128" i="34"/>
  <c r="X72" i="34"/>
  <c r="X85" i="34"/>
  <c r="X98" i="34"/>
  <c r="X112" i="34"/>
  <c r="X125" i="34"/>
  <c r="K34" i="34"/>
  <c r="K159" i="34"/>
  <c r="K162" i="34"/>
  <c r="X36" i="34"/>
  <c r="X133" i="34" l="1"/>
  <c r="O163" i="34"/>
  <c r="W163" i="34"/>
  <c r="G163" i="34"/>
  <c r="X156" i="34"/>
  <c r="S163" i="34"/>
  <c r="X34" i="34"/>
  <c r="X129" i="34"/>
  <c r="K163" i="34"/>
  <c r="X163" i="34" l="1"/>
</calcChain>
</file>

<file path=xl/sharedStrings.xml><?xml version="1.0" encoding="utf-8"?>
<sst xmlns="http://schemas.openxmlformats.org/spreadsheetml/2006/main" count="372" uniqueCount="306">
  <si>
    <t>INSTITUTO NACIONAL DE AGUAS POTABLES Y ALCANTARILLADOS</t>
  </si>
  <si>
    <t>SNIP</t>
  </si>
  <si>
    <t>Viceministerio de  Planificación y Desarrollo</t>
  </si>
  <si>
    <t>Dirección General de Planificación y Sistema de Salud</t>
  </si>
  <si>
    <t>Enero</t>
  </si>
  <si>
    <t>Febrero</t>
  </si>
  <si>
    <t>Marzo</t>
  </si>
  <si>
    <t>Total Pagado 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</si>
  <si>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</si>
  <si>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</si>
  <si>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</si>
  <si>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</si>
  <si>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</si>
  <si>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</si>
  <si>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</si>
  <si>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</si>
  <si>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</si>
  <si>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</si>
  <si>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NOMBRE DEL PROGRAMA / PROYECTO / OBRA</t>
  </si>
  <si>
    <t xml:space="preserve">1- PROYECTOS DE ARRASTRE </t>
  </si>
  <si>
    <t>CONSTRUCCIÓN ACUEDUCTO MULTIPLE SONADOR, PROVINCIA MONSEÑOR NOUEL</t>
  </si>
  <si>
    <t>TOTAL PROYECTOS EN RD$</t>
  </si>
  <si>
    <t>AMPLIACIÓN ALCANTARILLADO SANITARIO JUAN DOLIO-GUAYACANES (ETAPA 1), PROV. SAN PEDRO DE MACORIS</t>
  </si>
  <si>
    <t>PROVINCIA</t>
  </si>
  <si>
    <t>AZUA</t>
  </si>
  <si>
    <t>BARAHONA</t>
  </si>
  <si>
    <t>DUARTE</t>
  </si>
  <si>
    <t>MONTE PLATA</t>
  </si>
  <si>
    <t>REHABILITACIÓN PLANTA POTABILIZADORA, ACUEDUCTO MONTE PLATA, PROVINCIA MONTE PLATA</t>
  </si>
  <si>
    <t>SAN CRISTOBAL</t>
  </si>
  <si>
    <t>SAN PEDRO DE MACORIS</t>
  </si>
  <si>
    <t>VALVERDE</t>
  </si>
  <si>
    <t>EL SEIBO</t>
  </si>
  <si>
    <t>AMPLIACIÓN DEL ACUEDUCTO DE MICHES A ZONA TURÍSTICA, MUNICIPIO MICHES, PROVINCIA EL SEIBO</t>
  </si>
  <si>
    <t>SAN JUAN</t>
  </si>
  <si>
    <t>MEJORAMIENTO ALCANTARILLADO SANITARIO LAS MATAS DE FARFAN, PROVINCIA SAN JUAN</t>
  </si>
  <si>
    <t>MARIA TRINIDAD SANCHEZ</t>
  </si>
  <si>
    <t>HATO MAYOR</t>
  </si>
  <si>
    <t>SANCHEZ RAMIREZ</t>
  </si>
  <si>
    <t>SANTIAGO</t>
  </si>
  <si>
    <t>PEDERNALES</t>
  </si>
  <si>
    <t>MONSEÑOR NOUEL</t>
  </si>
  <si>
    <t>SAMANA</t>
  </si>
  <si>
    <t>PERAVIA</t>
  </si>
  <si>
    <t>REHABILITACIÓN Y AMPLIACION ALCANTARILLADO SANITARIO DE MONTE CRISTI (2DA. ETAPA), PROVINCIA MONTE CRISTI</t>
  </si>
  <si>
    <t>TOTAL PROYECTOS DE ARRASTRE CON FONDOS GENERALES</t>
  </si>
  <si>
    <t>TOTAL PROYECTOS DE ARRASTRE CON BONOS INTERNOS</t>
  </si>
  <si>
    <t>SAN JOSE DE OCOA</t>
  </si>
  <si>
    <t>AMPLIACIÓN ACUEDUCTO MÚLTIPLE SABANA IGLESIA-BAITOA-TAVERAS PROVINCIA SANTIAGO</t>
  </si>
  <si>
    <t>CONSTRUCCIÓN ACUEDUCTO CABO ROJO-PEDERNALES, PROVINCIA PEDERNALES</t>
  </si>
  <si>
    <t>AMPLIACIÓN ACUEDUCTO, MUNICIPIO NAVARRETE, PROVINCIA SANTIAGO</t>
  </si>
  <si>
    <t>TOTAL PROYECTOS DE ARRASTRE CON SALDOS DE RECURSOS EXTERNOS DISPONIBLES DE PERIODOS ANTERIORES</t>
  </si>
  <si>
    <t>1.2- PROYECTOS DE ARRASTRE CON BONOS INTERNOS</t>
  </si>
  <si>
    <t>AMPLIACIÓN DE REDES DE DISTRIBUCIÓN DEL ACUEDUCTO HACIA LA ZONA SUR DEL MUNICIPIO SAN PEDRO DE MACORÍS.</t>
  </si>
  <si>
    <t>AMPLIACIÓN ACUEDUCTO EN EL DISTRITO MUNICIPAL DE CAÑAFISTOL,PROVINCIA PERAVIA</t>
  </si>
  <si>
    <t>AMPLIACIÓN REDES DISTRIBUCIÓN ACUEDUCTO COLINAS DON GUILLERMO, VILLA GUERRERO Y VILLA PROGRESO MUNICIPIO Y PROVINCIA EL SEIBO</t>
  </si>
  <si>
    <t>LA ALTAGRACIA</t>
  </si>
  <si>
    <t>MEJORAMIENTO ACUEDUCTO LAGUNA DE NISIBON, PROVINCIA LA ALTAGRACIA</t>
  </si>
  <si>
    <t>INDEPENDENCIA</t>
  </si>
  <si>
    <t>REHABILITACIÓN DEPÓSITO REGULADOR METÁLICO ACUEDUCTO EL SEIBO</t>
  </si>
  <si>
    <t>MEJORAMIENTO ALCANTARILLADO SANITARIO LOS HATILLOS, PROVINCIA HATO MAYOR</t>
  </si>
  <si>
    <t>CONSTRUCCIÓN ACUEDUCTO BATEY LA TARANA, PROVINCIA MONTE PLATA</t>
  </si>
  <si>
    <t>LA ROMANA</t>
  </si>
  <si>
    <t>ELIAS PIÑA</t>
  </si>
  <si>
    <t>REHABILITACIÓN PLANTA DE TRATAMIENTO DE AGUAS RESIDUALES ALCANTARILLADO SANITARIO DE COMENDADOR</t>
  </si>
  <si>
    <t>CONSTRUCCIÓN ACUEDUCTO LAS CEJAS-MATANCITAS, PROVINCIA MARIA TRINIDAD SANCHEZ</t>
  </si>
  <si>
    <t>AMPLIACIÓN REDES DISTRIBUCION, ACUEDUCTO LAS CAYAS, PROVINCIA VALVERDE</t>
  </si>
  <si>
    <t>MEJORAMIENTO ACUEDUCTO EN LA COMUNIDAD EL LIMON JIMANI, PROVINCIA INDEPENDENCIA</t>
  </si>
  <si>
    <t>AMPLIACIÓN ACUEDUCTO EN LOS SECTORES CIUDAD DORADA, PLATA BELLA, BARRIO LINDO Y PUERTO RICO, HATO MAYOR,PROVINCIA HATO MAYOR</t>
  </si>
  <si>
    <t>MEJORAMIENTO ACUEDUCTO BARAHONA, SECTOR LOS MAESTROS, PROVINCIA BARAHONA</t>
  </si>
  <si>
    <t>CONSTRUCCIÓN ACUEDUCTO EN LA SECCION EL CAPA, PROVINCIA SAN JUAN</t>
  </si>
  <si>
    <t>AMPLIACIÓN DEL ACUEDUCTO EL CARRIL LA PARED (CAMPO DE POZOS EL CARRIL -LA PARED , ITABO) PROVINCIA  SAN CRISTOBAL</t>
  </si>
  <si>
    <t>REHABILITACIÓN PLANTA POTABILIZADORA  DE 50 L/S, ACUEDUCTO YAMASÁ, PROVINCIA MONTE PLATA</t>
  </si>
  <si>
    <t>AMPLIACIÓN ACUEDUCTO MÚLTIPLE PERALVILLO-LA PLACETA, MONTE PLATA, PROVINCIA MONTE PLATA</t>
  </si>
  <si>
    <t>AMPLIACIÓN ACUEDUCTO MÚLTIPLE MAJAGUAL, PROVINCIA MONTE PLATA</t>
  </si>
  <si>
    <t>AMPLIACIÓN ACUEDUCTO EL ZUMBÓN-CALLE BONITA-LOS RAMIREZ, PROVINCIA SAN -CRISTOBAL.</t>
  </si>
  <si>
    <t>AMPLIACIÓN ACUEDUCTO EN EL SECTOR MADRE VIEJA NORTE, PROVINCIA SAN CRISTOBAL.</t>
  </si>
  <si>
    <t>AMPLIACIÓN REDES DE DISTRIBUCIÓN DE AGUA POTABLE DEL BARRIO MOSCÚ, PROVINCIA SAN CRISTOBAL.</t>
  </si>
  <si>
    <t>CONSTRUCCIÓN COLECTORAS PLUVIALES SECTORES MARÍA TRINIDAD SÁNCHEZ Y SIMÓN BOLÍVAR. PROVINCIA SAN CRISTÓBAL</t>
  </si>
  <si>
    <t>MEJORAMIENTO ACUEDUCTO SAN CRISTOBAL, SECTOR MADRE VIEJA SUR, PROVINCIA SAN CRISTÓBAL.</t>
  </si>
  <si>
    <t>MEJORAMIENTO DE ACUEDUCTO EN LOS SECTORES EL POMIER,HATO DAMA, MANUEL VILLEGAS, SANTA MARÍA Y MATA PALOMA, PROVINCIA SAN CRISTOBAL</t>
  </si>
  <si>
    <t>CONSTRUCCIÓN ACUEDUCTO LA HORCA - LOS AMACEYES, EXTENSION ALINO, MUNICIPIO LAS MATA DE SANTA CRUZ, PROVINCIA MONTE CRISTI</t>
  </si>
  <si>
    <t>AMPLIACIÓN ALCANTARILLADO SANITARIO EN LOS SECTORES EL MILLÓN, AV. CIRCUNVALACIÓN Y EL PANCHITO, PROVINCIA SAMANA</t>
  </si>
  <si>
    <t>AMPLIACIÓN ACUEDUCTO DE SAN FRANCISCO DE MACORIS, RED DISTRIBUCION SECTORES, PRIMAVERAL, COLINAS NORTE, MADEJA , PROV. DUARTE</t>
  </si>
  <si>
    <t>AMPLIACIÓN ACUEDUCTO MÚLTIPLE AMIAMA GÓMEZ - LAS YAYAS, PROVINCIA AZUA</t>
  </si>
  <si>
    <t>DAJABON</t>
  </si>
  <si>
    <t>AMPLIACIÓN ACUEDUCTO MULTIPLE DE PARTIDO-LA GORRA, PROVINCIA DAJABON</t>
  </si>
  <si>
    <t>AMPLIACIÓN ACUEDUCTO DE CARLOS PINTO-LOS BOTADOS-HAINA, PROVINCIA SAN CRISTOBAL</t>
  </si>
  <si>
    <t>REHABILITACIÓN PLANTA DEPURADORA DE AGUAS RESIDUALES ALCANTARILLADO SANITARIO GUAYMATE, PROVINCIA LA ROMANA.</t>
  </si>
  <si>
    <t>AMPLIACIÓN PLANTA DE TRATAMIENTO DE AGUA POTABLE ACUEDUCTO VILLA ALTAGRACIA, PROVINCIA SAN CRISTOBAL</t>
  </si>
  <si>
    <t>MEJORAMIENTO PLANTA DEPURADORA DE AGUAS RESIDUALES DEL ALCANTARILLADO SANITARIO DE HIGUEY, PROVINCIA LA ALTAGRACIA</t>
  </si>
  <si>
    <t>REHABILITACIÓN PLANTA DEPURADORA DE AGUAS RESIDUALES, MUNICIPIO SANTA BARBARA DE SAMANÁ, PROVINCIA SAMANÁ</t>
  </si>
  <si>
    <t>TOTAL PROYECTOS DE ARRASTRE CON SALDOS  BONOS INTERNOS DISPONIBLES DE PERIODOS ANTERIORES</t>
  </si>
  <si>
    <t>AMPLIACIÓN ALCANTARILLADO SANITARIO EL SEIBO, PROVINCIA EL SEIBO.</t>
  </si>
  <si>
    <t>MONTECRISTI</t>
  </si>
  <si>
    <t>Modificaciones</t>
  </si>
  <si>
    <t>CONSTRUCCIÓN DE ALCANTARILLADO SANITARIO LICEY AL MEDIO - LAS PALOMAS ARRIBA, MUNICIPIO LICEY AL MEDIO, PROVINCIA SANTIAGO</t>
  </si>
  <si>
    <t>SANTIAGO RODRIGUEZ</t>
  </si>
  <si>
    <t>AMPLIACIÓN ACUEDUCTO MÚLTIPLE MUNICIPIOS MONCION-SABANETA ZONA ESTE, PROVINCIA SANTIAGO RODRIGUEZ</t>
  </si>
  <si>
    <t>AMPLIACIÓN ACUEDUCTO MULTIPLE SANCHEZ, PROVINCIA SAMANA</t>
  </si>
  <si>
    <t>DISTRITO NACIONAL</t>
  </si>
  <si>
    <t>HABILITACIÓN SALA PARA IMPLEMENTACIÓN DEL SISTEMA DE ANÁLISIS Y MONITOREO DE ACUEDUCTOS Y ALCANTARILLADO, EN LA SEDE CENTRAL DEL INAPA, DISTRITO NACIONAL</t>
  </si>
  <si>
    <t>TOTAL PROYECTOS DE ARRASTRE CON SALDOS DISPONIBLES DE PERIODOS ANTERIORES</t>
  </si>
  <si>
    <t>SAN FRANCISCO DE MACORIS</t>
  </si>
  <si>
    <t>MEJORAMIENTO  ACUEDUCTO PEDERNALES, PROVINCIA PEDERNALES</t>
  </si>
  <si>
    <t>14531</t>
  </si>
  <si>
    <t>AMPLIACIÓN REDES DEL ACUEDUCTO DE HIGUEY,   URBANIZACIÓN ARBOLEDA Y SECTOR LAS CAOBAS</t>
  </si>
  <si>
    <t>14654</t>
  </si>
  <si>
    <t>AMPLIACIÓN ACUEDUCTO DE VILLA ALTAGRACIA, PROVINCIA SAN CRISTOBAL.</t>
  </si>
  <si>
    <t>Relación de Pagos Ejecutados con Fondos de Capital 1er Trimestre Enero-Marzo 2024</t>
  </si>
  <si>
    <t>Presupuesto Aprobado 2024 (RD$)</t>
  </si>
  <si>
    <t>Pagos 2024</t>
  </si>
  <si>
    <t>12198</t>
  </si>
  <si>
    <t>13905</t>
  </si>
  <si>
    <t>AMPLIACIÓN ACUEDUCTO SAN JOSE DE OCOA - SABANA LARGA, PROVINCIA SAN JOSE DE OCOA</t>
  </si>
  <si>
    <t>14504</t>
  </si>
  <si>
    <t>CONSTRUCCIÓN SISTEMA DE ABASTECIMIENTO LOS BARRIOS GUANDULES-LA RAQUETA COMO EXTENSIÓN, PROVINCIA BARAHONA</t>
  </si>
  <si>
    <t>14551</t>
  </si>
  <si>
    <t>14583</t>
  </si>
  <si>
    <t>14621</t>
  </si>
  <si>
    <t>CONSTRUCCIÓN SISTEMA DE SANEAMIENTO ARROYO GURABO Y SU ENTORNO, MUNICIPIO SANTIAGO DE LOS CABALLEROS,  PROVINCIA SANTIAGO.</t>
  </si>
  <si>
    <t>14742</t>
  </si>
  <si>
    <t>15399</t>
  </si>
  <si>
    <t>15412</t>
  </si>
  <si>
    <t>14630</t>
  </si>
  <si>
    <t>14658</t>
  </si>
  <si>
    <t>14646</t>
  </si>
  <si>
    <t>15091</t>
  </si>
  <si>
    <t>14655</t>
  </si>
  <si>
    <t>15090</t>
  </si>
  <si>
    <t>AMPLIACIÓN REDES DE DISTRIBUCIÓN ACUEDUCTO BAJOS DE HAINA, PROVINCIA SAN CRISTOBAL</t>
  </si>
  <si>
    <t>14662</t>
  </si>
  <si>
    <t>CONSTRUCCIÓN ALCANTARILLADO SANITARIO  DE MAO, PROVINCIA VALVERDE</t>
  </si>
  <si>
    <t>14669</t>
  </si>
  <si>
    <t>14766</t>
  </si>
  <si>
    <t>14984</t>
  </si>
  <si>
    <t>AMPLIACIÓN ACUEDUCTO MUNICIPIO DE NAGUA, PROVINCIA MARÍA TRINIDAD SANCHEZ</t>
  </si>
  <si>
    <t>15095</t>
  </si>
  <si>
    <t>15138</t>
  </si>
  <si>
    <t>AMPLIACIÓN ACUEDUCTO MÚLTIPLE, LA ROMANA-CALETA-VILLA HERMOSA, PROVINCIA LA ROMANA</t>
  </si>
  <si>
    <t>12403</t>
  </si>
  <si>
    <t>CONSTRUCCIÓN SISTEMAS DE ABASTECIMIENTO DE AGUA POTABLE AL DISTRITO MUNICIPAL DE LOS BOTADOS Y COMUNIDADES RURALES, MUNICIPIO YAMASA, PROVINCIA MONTE PLATA</t>
  </si>
  <si>
    <t>14513</t>
  </si>
  <si>
    <t>MEJORAMIENTO  ACUEDUCTO MONTE PLATA, PROVINCIA MONTE PLATA</t>
  </si>
  <si>
    <t>14547</t>
  </si>
  <si>
    <t>14550</t>
  </si>
  <si>
    <t>CONSTRUCCIÓN ACUEDUCTO KM5, PROVINCIA MONTE PLATA</t>
  </si>
  <si>
    <t>14607</t>
  </si>
  <si>
    <t>CONSTRUCCIÓN  ACUEDUCTO EN LA COMUNIDAD DEL DISTRITO MUNICIPAL  MAMA TINGO,  MUNICIPIO YAMASA,  PROVINCIA MONTE PLATA</t>
  </si>
  <si>
    <t>14657</t>
  </si>
  <si>
    <t>14667</t>
  </si>
  <si>
    <t>14033</t>
  </si>
  <si>
    <t>CONSTRUCCIÓN ACUEDUCTO LAS YAYAS, PROVINCIA AZUA</t>
  </si>
  <si>
    <t>14455</t>
  </si>
  <si>
    <t>REHABILITACIÓN PLANTA POTABILIZADORA ACUEDUCTO SABANA YEGUA  PROVINCIA AZUA</t>
  </si>
  <si>
    <t>14501</t>
  </si>
  <si>
    <t>CONSTRUCCIÓN  ACUEDUCTO CAÑADA CIMARRONA, PROVINCIA AZUA</t>
  </si>
  <si>
    <t>14520</t>
  </si>
  <si>
    <t>AMPLIACIÓN CAMPO DE POZOS ACUEDUCTO DE AZUA, PROVINCIA AZUA</t>
  </si>
  <si>
    <t>14765</t>
  </si>
  <si>
    <t>14816</t>
  </si>
  <si>
    <t>EQUIPAMIENTO CAMPO DE POZOS ACUEDUCTO, PROVINCIA AZUA.</t>
  </si>
  <si>
    <t>14140</t>
  </si>
  <si>
    <t>REHABILITACIÓN ALCANTARILLADO SANITARIO DE BANI, PROVINCIA PERAVIA</t>
  </si>
  <si>
    <t>15096</t>
  </si>
  <si>
    <t>16074</t>
  </si>
  <si>
    <t>AMPLIACIÓN ACUEDUCTO MULTIPLE PERAVIA, EXTENSION A VILLA GUERA, PROVINCIA PERAVIA</t>
  </si>
  <si>
    <t>14554</t>
  </si>
  <si>
    <t>CONSTRUCCIÓN ACUEDUCTO ZONA ALTA DE BARAHONA, PROVICIA BARAHONA</t>
  </si>
  <si>
    <t>14608</t>
  </si>
  <si>
    <t>BARAHONA - PEDERNALES</t>
  </si>
  <si>
    <t>14142</t>
  </si>
  <si>
    <t>REHABILITACIÓN Y AMPLIACION ACUEDUCTO MÚLTIPLE LOS PATOS-ENRIQUILLO-OVIEDO    PROVINCIAS BARAHONA-PEDERNALES</t>
  </si>
  <si>
    <t>14444</t>
  </si>
  <si>
    <t>14406</t>
  </si>
  <si>
    <t>14457</t>
  </si>
  <si>
    <t>MEJORAMIENTO ALCANTARILLADO SANITARIO EL SEIBO  PROVINCIA EL SEIBO</t>
  </si>
  <si>
    <t>14458</t>
  </si>
  <si>
    <t>REHABILITACIÓN  OBRA DE TOMA Y ESTACIÓN DE BOMBEO ACUEDUCTO EL SEIBO, PROVINCIA EL SEIBO</t>
  </si>
  <si>
    <t>14470</t>
  </si>
  <si>
    <t>14511</t>
  </si>
  <si>
    <t>14555</t>
  </si>
  <si>
    <t>REHABILITACIÓN DEPÓSITO REGULADOR ACUEDUCTO EL SEIBO, PROVINCIA EL SEIBO</t>
  </si>
  <si>
    <t>14472</t>
  </si>
  <si>
    <t>AMPLIACIÓN REDES DISTRIBUCIÓN ACUEDUCTO LOS PRADOS I Y II, HIGUEY, PROVINCIA LA ALTAGRACIA</t>
  </si>
  <si>
    <t>14476</t>
  </si>
  <si>
    <t>14817</t>
  </si>
  <si>
    <t>16116</t>
  </si>
  <si>
    <t>CONSTRUCCIÓN ACUEDUCTO MANO JUAN, ISLA SAONA, DISTRITO MUNICIPAL  BAYAHIBE, PROVINCIA LA ALTAGRACIA</t>
  </si>
  <si>
    <t>14475</t>
  </si>
  <si>
    <t>AMPLIACIÓN  ACUEDUCTO  SECTORES EL CORBANO-LOS MILITARES, PROV. SAN JUAN</t>
  </si>
  <si>
    <t>14538</t>
  </si>
  <si>
    <t>HABILITACIÓN ACUEDUCTO EL CÓRBANO, PROVINCIA SAN JUAN</t>
  </si>
  <si>
    <t>14581</t>
  </si>
  <si>
    <t>RECONSTRUCCIÓN LINEA DE IMPULSION  DE AGUA POTABLE EN EL ACUEDUCTO DEL MUNICIPIO JUAN DE HERRERA, PROVINCIA SAN JUAN</t>
  </si>
  <si>
    <t>14614</t>
  </si>
  <si>
    <t>15000</t>
  </si>
  <si>
    <t>CONSTRUCCIÓN ACUEDUCTO LAS CARRERAS, MUNICIPIO SAN JUAN DE LA MAGUANA, PROVINCIA SAN JUAN</t>
  </si>
  <si>
    <t>14503</t>
  </si>
  <si>
    <t>MEJORAMIENTO ALCANTARILLADO SANITARIO,  PROVINCIA HATO MAYOR</t>
  </si>
  <si>
    <t>14512</t>
  </si>
  <si>
    <t>MEJORAMIENTO ALCANTARILLADO SANITARIO DE EL VALLE,PROVINCIA HATO MAYOR</t>
  </si>
  <si>
    <t>14517</t>
  </si>
  <si>
    <t>REHABILITACIÓN PLANTA POTABILIZADORA ACUEDUCTO DE HATO MAYOR,PROVINCIA HATO MAYOR</t>
  </si>
  <si>
    <t>14532</t>
  </si>
  <si>
    <t>14533</t>
  </si>
  <si>
    <t>MEJORAMIENTO  ACUEDUCTO DE EL VALLE,  PROVINCIA HATO MAYOR</t>
  </si>
  <si>
    <t>14579</t>
  </si>
  <si>
    <t>CONSTRUCCIÓN PLANTA  POTABILIZADORA  ACUEDUCTO LAS CAÑITAS, MUNICIPIO SABANA DE LA MAR, PROVINCIA HATO MAYOR</t>
  </si>
  <si>
    <t>14582</t>
  </si>
  <si>
    <t>14509</t>
  </si>
  <si>
    <t>REHABILITACIÓN DEPÓSITO METÁLICO AC MÚLTIPLE DUVERGÉ-LA COLONIA-VENGAN A VER, PROVINCIA INDEPENDENCIA</t>
  </si>
  <si>
    <t>14572</t>
  </si>
  <si>
    <t>14514</t>
  </si>
  <si>
    <t>REHABILITACIÓN PLANTA POTABILIZADORA ACUEDUCTO HATO DEL YAQUE, PROVINCIA SANTIAGO</t>
  </si>
  <si>
    <t>14573</t>
  </si>
  <si>
    <t>REHABILITACIÓN  DEPOSITO REGULADOR DEL  ACUEDUCTO NAVARRETE, PROVINCIA SANTIAGO</t>
  </si>
  <si>
    <t>14660</t>
  </si>
  <si>
    <t>14515</t>
  </si>
  <si>
    <t>REHABILITACIÓN PLANTA DE TRATAMIENTO DE AGUAS RESIDUALES DEL ALCANTARILLADO SANITARIO REPARTO YUNA, SECTOR PALMARITO, BONAO, MONSEÑOR</t>
  </si>
  <si>
    <t>14536</t>
  </si>
  <si>
    <t>14518</t>
  </si>
  <si>
    <t>MEJORAMIENTO PLANTA POTABILIZADORA ACUEDUCTO  MÚLTIPLE EL POZO - LOS LIMONES, PROVINCIA MARÍA TRINIDAD SÁNCHEZ</t>
  </si>
  <si>
    <t>14561</t>
  </si>
  <si>
    <t>14651</t>
  </si>
  <si>
    <t>CONSTRUCCIÓN ACUEDUCTO MULTIPLE PUJADOR, PROVINCIA MARIA TRINIDAD SANCHEZ</t>
  </si>
  <si>
    <t>14727</t>
  </si>
  <si>
    <t>MEJORAMIENTO ACUEDUCTO CABRERA, PROVINCIA MARIA TRINIDAD SANCHEZ</t>
  </si>
  <si>
    <t>14519</t>
  </si>
  <si>
    <t>MEJORAMIENTO COLECTOR DEL ALCANTARILLADO SANITARIO DE SANTA BÁRBARA, PROVINCIA SAMANA</t>
  </si>
  <si>
    <t>14537</t>
  </si>
  <si>
    <t>CONSTRUCCIÓN  NUEVA OBRA DE TOMA  EN EL ACUEDUCTO LAS TERRENAS, PROVINCIA SAMANÁ</t>
  </si>
  <si>
    <t>14733</t>
  </si>
  <si>
    <t>15010</t>
  </si>
  <si>
    <t>14521</t>
  </si>
  <si>
    <t>AMPLIACIÓN ACUEDUCTO DE COTUÍ, RED BARRIO LIBERTAD, PROVINCIA SÁNCHEZ RAMÍREZ</t>
  </si>
  <si>
    <t>14610</t>
  </si>
  <si>
    <t>AMPLIACIÓN  ACUEDUCTO EN EL MUNICIPIO DE COTUÍ, PROVINCIA SÁNCHEZ RAMIREZ</t>
  </si>
  <si>
    <t>14714</t>
  </si>
  <si>
    <t>REHABILITACIÓN CÁRCAMO DE BOMBEO DEL ACUEDUCTO DE FANTINO, PROVINCIA SANCHEZ RAMIREZ</t>
  </si>
  <si>
    <t>14522</t>
  </si>
  <si>
    <t>AMPLIACIÓN  DE REDES ACUEDUCTO MÚLTIPLE LOS LIMONES-EL COPEY A LOMA ATRAVESADA, PROVINCIA MONTE CRISTI</t>
  </si>
  <si>
    <t>14728</t>
  </si>
  <si>
    <t>14530</t>
  </si>
  <si>
    <t>AMPLIACIÓN RED DE DISTRIBUCIÓN ACUEDUCTO DE CONSUELO, PROVINCIA SAN PEDRO DE MACORIS</t>
  </si>
  <si>
    <t>14562</t>
  </si>
  <si>
    <t>AMPLIACIÓN ACUEDUCTO MÚLTIPLE RAMÓN SANTANA, PROVINCIA SAN PEDRO DE MACORIS</t>
  </si>
  <si>
    <t>14991</t>
  </si>
  <si>
    <t>CONSTRUCCIÓN  ALCANTARILLADO PLUVIAL ANTIGUA CALLE 20, PROVINCIA SAN PEDRO DE MACORIS</t>
  </si>
  <si>
    <t>14549</t>
  </si>
  <si>
    <t>14552</t>
  </si>
  <si>
    <t>AMPLIACIÓN RED VILLA OLIMPICA, ACUEDUCTO SAN FRANCISCO DE MACORIS</t>
  </si>
  <si>
    <t>14553</t>
  </si>
  <si>
    <t>REHABILITACIÓN DEPOSITO METALICO, ACUEDUCTO PIMENTEL, PROVINCIA DUARTE</t>
  </si>
  <si>
    <t>14751</t>
  </si>
  <si>
    <t>14811</t>
  </si>
  <si>
    <t>REHABILITACIÓN PLANTA  TRATAMIENTO AGUAS RESIDUALES, DISTRITO MUNICIPAL LA PEÑA, PROVINCIA DUARTE.</t>
  </si>
  <si>
    <t>14571</t>
  </si>
  <si>
    <t>14580</t>
  </si>
  <si>
    <t>AMPLIACIÓN  DE REDES DE AGUA POTABLE EN EL ACUEDUCTO DE ESPERANZA,PROVINCIA VALVERDE</t>
  </si>
  <si>
    <t>14683</t>
  </si>
  <si>
    <t>14684</t>
  </si>
  <si>
    <t>14685</t>
  </si>
  <si>
    <t>14687</t>
  </si>
  <si>
    <t>14688</t>
  </si>
  <si>
    <t>14689</t>
  </si>
  <si>
    <t>14767</t>
  </si>
  <si>
    <t>14810</t>
  </si>
  <si>
    <t>14803</t>
  </si>
  <si>
    <t>15307</t>
  </si>
  <si>
    <t>1.3- PROYECTOS DE ARRASTRE CON SALDOS DE RECURSOS EXTERNOS DISPONIBLES DE PERIODOS ANTERIORES</t>
  </si>
  <si>
    <t>ESPAILLAT</t>
  </si>
  <si>
    <t>14498</t>
  </si>
  <si>
    <t>MEJORAMIENTO DE AGUAS POTABLE Y RESIDUALES EN LOS MUNICIPIOS   MOCA Y GASPAR HERNANDEZ, PROVINCIA ESPAILLAT, R.D.</t>
  </si>
  <si>
    <t>SANTO DOMINGO</t>
  </si>
  <si>
    <t>15143</t>
  </si>
  <si>
    <t>CONSTRUCCIÓN SISTEMA DE SANEAMIENTO  DEL MUNICIPIO DE BOCA CHICA, PROVINCIA SANTO DOMINGO.</t>
  </si>
  <si>
    <t>1.4- PROYECTOS  DE ARRASTRE CON SALDOS DISPONIBLES DE PERIODOS ANTERIORES</t>
  </si>
  <si>
    <t>14454</t>
  </si>
  <si>
    <t>AMPLIACIÓN ALCANTARILLADO SANITARIO DE FANTINO, PROVINCIA SANCHEZ RAMIREZ</t>
  </si>
  <si>
    <t>14479</t>
  </si>
  <si>
    <t>RECONSTRUCCIÓN REDES ACUEDUCTO POSTRER RIO,  PROVINCIA INDEPENDENCIA</t>
  </si>
  <si>
    <t>14505</t>
  </si>
  <si>
    <t>CONSTRUCCIÓN ALCANTARILLADO SANITARIO DE SABANA DE LA MAR, PROVINCIA HATO MAYOR</t>
  </si>
  <si>
    <t>1.5- PROYECTOS  DE ARRASTRE CON SALDOS BONOS INTERNOS DISPONIBLES DE PERIODOS ANTERIORES</t>
  </si>
  <si>
    <t>1.6- PROYECTOS DE ARRASTRE CON SALDOS DE RECURSOS EXTERNOS DISPONIBLES DE PERIODOS ANTERIORES</t>
  </si>
  <si>
    <t>MULTIPROVINCIAL</t>
  </si>
  <si>
    <t xml:space="preserve">S/SNIP </t>
  </si>
  <si>
    <t>PERFORACION, AFORO Y LIMPIEZAS DE POZOS PARA MEJORAR EL FUNCIONAMIENTO DE ACUEDUCTOS EN DIFERENTES PROVINCIAS DEL PAIS</t>
  </si>
  <si>
    <t>AMPLIACION RED DE DISTRIBUCION ZONA NORTE, HATO MAYOR, PROVINCIA HATO MAYOR, LOTE 2</t>
  </si>
  <si>
    <t>LINEA COLECTORA DE 24", REHABILITACION PLANTA TRATAMIENTO DE AGUAS RESIDUALES Y RED COLECTORA (ESCUELA PRIMARIA JUAN PABLO DUARTE II) EN ALCANTARILLADO SANTIARIO DE HATO MAYOR</t>
  </si>
  <si>
    <t>RECONSTRUCCION SISTEMAS DE ABASTECIMIENTO DE LAS TABLAS-GALEON, PARTE GALEON, ACUEDUCTO PERAVIA</t>
  </si>
  <si>
    <t>RECONSTRUCCION CRUCE DE RIO NIGUA DE LINEA DE IMPULSION Ø20" ACERO (SCH-20) CAMPO DE POZO ACUEDUCTO DE HAINA, LOTE IV</t>
  </si>
  <si>
    <t>OBRAS GENERALES</t>
  </si>
  <si>
    <t>FONDOS DE CAPITAL ASIGNADOS A OBRAS GENERALES</t>
  </si>
  <si>
    <t>HERMANAS MIRABAL</t>
  </si>
  <si>
    <t>CONSTRUCCION ALCANTARILLADO SANITARIO DE TENARES, PROVINCIA HERMANAS MIRABAL</t>
  </si>
  <si>
    <t>MEJORAMIENTO ACUEDUCTO DE LAS MATAS DE FARFAN, PROVINCIA SAN JUAN DE LA MAGUANA</t>
  </si>
  <si>
    <t>CONSTRUCCION SISTEMA DE ABASTECIMIENTO DE AGUA POTABLE EN LAS COMUNIDADES V CENTENARIO, PARAISO I, II Y III, MUNICIPIO VILLA ALTAGRACIA, PROVINCIA SAN CRISTOBAL</t>
  </si>
  <si>
    <t>SUMINISTRO Y COLOCACION DE PLATAFORMA PARA COMPRESORES DE AIRES ACONDICIONADOS PARA SER UTILIZADOS EN LA SEDE CENTRAL DEL INAPA.</t>
  </si>
  <si>
    <t>MEJORAMIENTO OBRA DE CAPTACION RIO LAS CUEVAS, ACUEDUCTO PADRE LAS CASAS, PROVINCIA AZUA(AFECTADO POR TORMENTA LAURA).</t>
  </si>
  <si>
    <t>AMPLIACIÓN ACUEDUCTO MATAYAYA, PROVINCIA SAN JUAN</t>
  </si>
  <si>
    <t>AMPLIACIÓN ACUEDUCTO MUNICIPIO Y PROVINCIA SAN PEDRO DE MACORIS</t>
  </si>
  <si>
    <t>MEJORAMIENTO ALCANTARILLADOS SANITARIOS PROVICIA DUARTE</t>
  </si>
  <si>
    <r>
      <t xml:space="preserve">1.1- PROYECTOS 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 xml:space="preserve">DE ARRASTRE CON FONDOS GENERALES </t>
    </r>
  </si>
  <si>
    <t>Presupuesto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</si>
</sst>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00000000000000"/>
  </numFmts>
  <fonts count="4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rgb="FF6495E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rgb="FF6495E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30" fillId="0" borderId="0"/>
    <xf numFmtId="0" fontId="20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4" fillId="0" borderId="0"/>
    <xf numFmtId="0" fontId="18" fillId="0" borderId="0"/>
    <xf numFmtId="0" fontId="17" fillId="0" borderId="0"/>
    <xf numFmtId="0" fontId="34" fillId="0" borderId="0"/>
    <xf numFmtId="0" fontId="16" fillId="0" borderId="0"/>
    <xf numFmtId="0" fontId="24" fillId="0" borderId="0"/>
    <xf numFmtId="0" fontId="35" fillId="0" borderId="0"/>
    <xf numFmtId="0" fontId="15" fillId="0" borderId="0"/>
    <xf numFmtId="43" fontId="15" fillId="0" borderId="0" applyFont="0" applyFill="0" applyBorder="0" applyAlignment="0" applyProtection="0"/>
    <xf numFmtId="0" fontId="37" fillId="0" borderId="0"/>
    <xf numFmtId="0" fontId="38" fillId="0" borderId="0"/>
    <xf numFmtId="0" fontId="39" fillId="0" borderId="0"/>
    <xf numFmtId="0" fontId="14" fillId="0" borderId="0"/>
    <xf numFmtId="164" fontId="2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4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3">
    <xf numFmtId="0" fontId="0" fillId="0" borderId="0" xfId="0" applyFont="1" applyFill="1" applyBorder="1"/>
    <xf numFmtId="0" fontId="31" fillId="0" borderId="0" xfId="0" applyFont="1"/>
    <xf numFmtId="0" fontId="31" fillId="3" borderId="0" xfId="0" applyFont="1" applyFill="1"/>
    <xf numFmtId="0" fontId="31" fillId="0" borderId="0" xfId="0" applyFont="1" applyFill="1"/>
    <xf numFmtId="43" fontId="31" fillId="0" borderId="0" xfId="1" applyFont="1" applyFill="1" applyBorder="1"/>
    <xf numFmtId="0" fontId="32" fillId="0" borderId="0" xfId="0" applyFont="1"/>
    <xf numFmtId="0" fontId="31" fillId="0" borderId="0" xfId="0" applyFont="1" applyAlignment="1">
      <alignment wrapText="1" readingOrder="1"/>
    </xf>
    <xf numFmtId="0" fontId="31" fillId="0" borderId="0" xfId="0" applyFont="1" applyAlignment="1">
      <alignment horizontal="center" vertical="center"/>
    </xf>
    <xf numFmtId="0" fontId="31" fillId="3" borderId="0" xfId="0" applyFont="1" applyFill="1" applyAlignment="1">
      <alignment horizontal="center"/>
    </xf>
    <xf numFmtId="0" fontId="31" fillId="3" borderId="0" xfId="0" applyFont="1" applyFill="1" applyAlignment="1"/>
    <xf numFmtId="0" fontId="31" fillId="3" borderId="0" xfId="0" applyFont="1" applyFill="1" applyAlignment="1">
      <alignment horizontal="right"/>
    </xf>
    <xf numFmtId="43" fontId="31" fillId="0" borderId="0" xfId="1" applyFont="1" applyFill="1" applyBorder="1" applyAlignment="1">
      <alignment horizontal="right"/>
    </xf>
    <xf numFmtId="0" fontId="31" fillId="7" borderId="0" xfId="0" applyFont="1" applyFill="1"/>
    <xf numFmtId="43" fontId="31" fillId="7" borderId="0" xfId="1" applyFont="1" applyFill="1"/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wrapText="1" readingOrder="1"/>
    </xf>
    <xf numFmtId="43" fontId="31" fillId="3" borderId="0" xfId="1" applyFont="1" applyFill="1" applyBorder="1"/>
    <xf numFmtId="43" fontId="31" fillId="3" borderId="0" xfId="1" applyFont="1" applyFill="1" applyBorder="1" applyAlignment="1">
      <alignment horizontal="right"/>
    </xf>
    <xf numFmtId="0" fontId="32" fillId="3" borderId="0" xfId="0" applyFont="1" applyFill="1"/>
    <xf numFmtId="0" fontId="40" fillId="7" borderId="1" xfId="0" applyFont="1" applyFill="1" applyBorder="1" applyAlignment="1">
      <alignment vertical="center"/>
    </xf>
    <xf numFmtId="43" fontId="31" fillId="7" borderId="0" xfId="0" applyNumberFormat="1" applyFont="1" applyFill="1"/>
    <xf numFmtId="43" fontId="33" fillId="4" borderId="0" xfId="47" applyNumberFormat="1" applyFont="1" applyFill="1"/>
    <xf numFmtId="166" fontId="31" fillId="7" borderId="0" xfId="0" applyNumberFormat="1" applyFont="1" applyFill="1"/>
    <xf numFmtId="4" fontId="0" fillId="0" borderId="0" xfId="0" applyNumberFormat="1" applyFont="1" applyFill="1" applyBorder="1"/>
    <xf numFmtId="43" fontId="33" fillId="7" borderId="0" xfId="0" applyNumberFormat="1" applyFont="1" applyFill="1"/>
    <xf numFmtId="0" fontId="33" fillId="7" borderId="0" xfId="0" applyFont="1" applyFill="1"/>
    <xf numFmtId="43" fontId="33" fillId="0" borderId="0" xfId="47" applyNumberFormat="1" applyFont="1" applyFill="1"/>
    <xf numFmtId="0" fontId="33" fillId="0" borderId="0" xfId="47" applyFont="1" applyFill="1"/>
    <xf numFmtId="0" fontId="33" fillId="0" borderId="0" xfId="0" applyFont="1" applyFill="1"/>
    <xf numFmtId="0" fontId="32" fillId="3" borderId="0" xfId="0" applyFont="1" applyFill="1" applyAlignment="1">
      <alignment horizontal="center"/>
    </xf>
    <xf numFmtId="0" fontId="40" fillId="7" borderId="1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wrapText="1" readingOrder="1"/>
    </xf>
    <xf numFmtId="0" fontId="32" fillId="3" borderId="0" xfId="0" applyFont="1" applyFill="1" applyBorder="1"/>
    <xf numFmtId="0" fontId="27" fillId="3" borderId="0" xfId="0" applyFont="1" applyFill="1" applyBorder="1" applyAlignment="1">
      <alignment vertical="center"/>
    </xf>
    <xf numFmtId="0" fontId="33" fillId="3" borderId="0" xfId="0" applyFont="1" applyFill="1" applyBorder="1"/>
    <xf numFmtId="43" fontId="32" fillId="3" borderId="0" xfId="1" applyFont="1" applyFill="1" applyBorder="1" applyAlignment="1">
      <alignment horizontal="center" vertical="center" wrapText="1"/>
    </xf>
    <xf numFmtId="43" fontId="33" fillId="3" borderId="0" xfId="1" applyFont="1" applyFill="1" applyBorder="1"/>
    <xf numFmtId="43" fontId="33" fillId="3" borderId="0" xfId="0" applyNumberFormat="1" applyFont="1" applyFill="1" applyBorder="1"/>
    <xf numFmtId="0" fontId="33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 vertical="center"/>
    </xf>
    <xf numFmtId="4" fontId="0" fillId="3" borderId="0" xfId="0" applyNumberFormat="1" applyFont="1" applyFill="1" applyBorder="1"/>
    <xf numFmtId="43" fontId="42" fillId="3" borderId="0" xfId="1" applyFont="1" applyFill="1" applyBorder="1" applyAlignment="1">
      <alignment horizontal="center" vertical="center" wrapText="1"/>
    </xf>
    <xf numFmtId="0" fontId="31" fillId="3" borderId="0" xfId="0" applyFont="1" applyFill="1" applyBorder="1"/>
    <xf numFmtId="0" fontId="28" fillId="8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 readingOrder="1"/>
    </xf>
    <xf numFmtId="43" fontId="28" fillId="8" borderId="1" xfId="1" applyFont="1" applyFill="1" applyBorder="1" applyAlignment="1">
      <alignment horizontal="center" vertical="center" wrapText="1" readingOrder="1"/>
    </xf>
    <xf numFmtId="43" fontId="28" fillId="8" borderId="1" xfId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vertical="center" readingOrder="1"/>
    </xf>
    <xf numFmtId="0" fontId="36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vertical="center" wrapText="1" readingOrder="1"/>
    </xf>
    <xf numFmtId="43" fontId="43" fillId="2" borderId="1" xfId="1" applyFont="1" applyFill="1" applyBorder="1" applyAlignment="1" applyProtection="1">
      <alignment horizontal="right" vertical="center" wrapText="1"/>
      <protection locked="0"/>
    </xf>
    <xf numFmtId="43" fontId="41" fillId="2" borderId="1" xfId="1" applyFont="1" applyFill="1" applyBorder="1" applyAlignment="1">
      <alignment horizontal="right"/>
    </xf>
    <xf numFmtId="43" fontId="41" fillId="2" borderId="1" xfId="1" applyFont="1" applyFill="1" applyBorder="1"/>
    <xf numFmtId="43" fontId="29" fillId="2" borderId="1" xfId="0" applyNumberFormat="1" applyFont="1" applyFill="1" applyBorder="1"/>
    <xf numFmtId="0" fontId="36" fillId="6" borderId="1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left" vertical="center" readingOrder="1"/>
    </xf>
    <xf numFmtId="43" fontId="43" fillId="6" borderId="1" xfId="1" applyFont="1" applyFill="1" applyBorder="1" applyAlignment="1" applyProtection="1">
      <alignment horizontal="right" vertical="center" wrapText="1"/>
      <protection locked="0"/>
    </xf>
    <xf numFmtId="43" fontId="41" fillId="6" borderId="1" xfId="1" applyFont="1" applyFill="1" applyBorder="1" applyAlignment="1">
      <alignment horizontal="right"/>
    </xf>
    <xf numFmtId="43" fontId="41" fillId="6" borderId="1" xfId="1" applyFont="1" applyFill="1" applyBorder="1"/>
    <xf numFmtId="43" fontId="29" fillId="6" borderId="1" xfId="0" applyNumberFormat="1" applyFont="1" applyFill="1" applyBorder="1"/>
    <xf numFmtId="0" fontId="41" fillId="0" borderId="1" xfId="47" applyFont="1" applyFill="1" applyBorder="1" applyAlignment="1">
      <alignment horizontal="center" vertical="center"/>
    </xf>
    <xf numFmtId="0" fontId="41" fillId="0" borderId="2" xfId="47" applyFont="1" applyFill="1" applyBorder="1" applyAlignment="1">
      <alignment horizontal="center" vertical="center" wrapText="1"/>
    </xf>
    <xf numFmtId="0" fontId="41" fillId="0" borderId="1" xfId="47" applyFont="1" applyFill="1" applyBorder="1" applyAlignment="1">
      <alignment horizontal="center" vertical="center" wrapText="1"/>
    </xf>
    <xf numFmtId="0" fontId="41" fillId="0" borderId="1" xfId="4" applyFont="1" applyFill="1" applyBorder="1" applyAlignment="1">
      <alignment horizontal="left" vertical="center" wrapText="1"/>
    </xf>
    <xf numFmtId="43" fontId="41" fillId="0" borderId="1" xfId="1" applyFont="1" applyFill="1" applyBorder="1" applyAlignment="1">
      <alignment horizontal="left" vertical="center" wrapText="1"/>
    </xf>
    <xf numFmtId="43" fontId="26" fillId="0" borderId="1" xfId="1" applyFont="1" applyFill="1" applyBorder="1" applyAlignment="1">
      <alignment horizontal="center" vertical="center" wrapText="1"/>
    </xf>
    <xf numFmtId="43" fontId="41" fillId="0" borderId="1" xfId="48" applyFont="1" applyFill="1" applyBorder="1" applyAlignment="1">
      <alignment horizontal="right"/>
    </xf>
    <xf numFmtId="43" fontId="41" fillId="0" borderId="1" xfId="48" applyFont="1" applyFill="1" applyBorder="1"/>
    <xf numFmtId="43" fontId="26" fillId="0" borderId="1" xfId="48" applyFont="1" applyFill="1" applyBorder="1"/>
    <xf numFmtId="164" fontId="41" fillId="0" borderId="1" xfId="32" applyFont="1" applyFill="1" applyBorder="1"/>
    <xf numFmtId="43" fontId="29" fillId="0" borderId="1" xfId="47" applyNumberFormat="1" applyFont="1" applyFill="1" applyBorder="1"/>
    <xf numFmtId="0" fontId="26" fillId="0" borderId="1" xfId="47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left" vertical="center" wrapText="1"/>
    </xf>
    <xf numFmtId="43" fontId="26" fillId="0" borderId="1" xfId="1" applyFont="1" applyFill="1" applyBorder="1" applyAlignment="1">
      <alignment horizontal="left" vertical="center" wrapText="1"/>
    </xf>
    <xf numFmtId="43" fontId="26" fillId="0" borderId="1" xfId="48" applyFont="1" applyFill="1" applyBorder="1" applyAlignment="1">
      <alignment horizontal="right"/>
    </xf>
    <xf numFmtId="164" fontId="26" fillId="0" borderId="1" xfId="32" applyFont="1" applyFill="1" applyBorder="1"/>
    <xf numFmtId="43" fontId="36" fillId="0" borderId="1" xfId="47" applyNumberFormat="1" applyFont="1" applyFill="1" applyBorder="1"/>
    <xf numFmtId="0" fontId="26" fillId="0" borderId="2" xfId="47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41" fillId="7" borderId="1" xfId="0" applyFont="1" applyFill="1" applyBorder="1" applyAlignment="1">
      <alignment horizontal="center"/>
    </xf>
    <xf numFmtId="43" fontId="43" fillId="7" borderId="1" xfId="1" applyFont="1" applyFill="1" applyBorder="1" applyAlignment="1" applyProtection="1">
      <alignment horizontal="right" vertical="center" wrapText="1"/>
      <protection locked="0"/>
    </xf>
    <xf numFmtId="0" fontId="29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43" fontId="45" fillId="0" borderId="1" xfId="1" applyFont="1" applyFill="1" applyBorder="1" applyAlignment="1" applyProtection="1">
      <alignment horizontal="right" vertical="center" wrapText="1"/>
      <protection locked="0"/>
    </xf>
    <xf numFmtId="43" fontId="41" fillId="0" borderId="1" xfId="1" applyFont="1" applyFill="1" applyBorder="1" applyAlignment="1">
      <alignment horizontal="right"/>
    </xf>
    <xf numFmtId="43" fontId="41" fillId="0" borderId="1" xfId="1" applyFont="1" applyFill="1" applyBorder="1"/>
    <xf numFmtId="43" fontId="26" fillId="0" borderId="1" xfId="1" applyFont="1" applyFill="1" applyBorder="1"/>
    <xf numFmtId="43" fontId="29" fillId="0" borderId="1" xfId="0" applyNumberFormat="1" applyFont="1" applyFill="1" applyBorder="1"/>
    <xf numFmtId="43" fontId="26" fillId="0" borderId="1" xfId="1" applyFont="1" applyFill="1" applyBorder="1" applyAlignment="1" applyProtection="1">
      <alignment horizontal="right" vertical="center" wrapText="1"/>
      <protection locked="0"/>
    </xf>
    <xf numFmtId="43" fontId="26" fillId="0" borderId="1" xfId="1" applyFont="1" applyFill="1" applyBorder="1" applyAlignment="1">
      <alignment horizontal="right"/>
    </xf>
    <xf numFmtId="43" fontId="36" fillId="0" borderId="1" xfId="0" applyNumberFormat="1" applyFont="1" applyFill="1" applyBorder="1"/>
    <xf numFmtId="0" fontId="41" fillId="0" borderId="2" xfId="0" applyFont="1" applyFill="1" applyBorder="1" applyAlignment="1">
      <alignment horizontal="center" vertical="center" wrapText="1"/>
    </xf>
    <xf numFmtId="43" fontId="40" fillId="7" borderId="1" xfId="0" applyNumberFormat="1" applyFont="1" applyFill="1" applyBorder="1" applyAlignment="1">
      <alignment vertical="center"/>
    </xf>
    <xf numFmtId="0" fontId="41" fillId="6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43" fontId="41" fillId="0" borderId="1" xfId="1" applyFont="1" applyFill="1" applyBorder="1" applyAlignment="1">
      <alignment horizontal="center"/>
    </xf>
    <xf numFmtId="43" fontId="26" fillId="0" borderId="1" xfId="1" applyFont="1" applyFill="1" applyBorder="1" applyAlignment="1">
      <alignment horizontal="center"/>
    </xf>
    <xf numFmtId="43" fontId="29" fillId="0" borderId="1" xfId="0" applyNumberFormat="1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0" xfId="0" applyFont="1" applyFill="1"/>
    <xf numFmtId="0" fontId="40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 vertical="center"/>
    </xf>
    <xf numFmtId="43" fontId="29" fillId="2" borderId="1" xfId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/>
    </xf>
    <xf numFmtId="0" fontId="41" fillId="0" borderId="2" xfId="47" applyFont="1" applyFill="1" applyBorder="1" applyAlignment="1">
      <alignment horizontal="center" vertical="center" wrapText="1"/>
    </xf>
    <xf numFmtId="0" fontId="41" fillId="0" borderId="4" xfId="47" applyFont="1" applyFill="1" applyBorder="1" applyAlignment="1">
      <alignment horizontal="center" vertical="center" wrapText="1"/>
    </xf>
    <xf numFmtId="0" fontId="41" fillId="0" borderId="3" xfId="47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</cellXfs>
  <cellStyles count="58">
    <cellStyle name="Millares" xfId="1" builtinId="3"/>
    <cellStyle name="Millares 11" xfId="44"/>
    <cellStyle name="Millares 19" xfId="55"/>
    <cellStyle name="Millares 2" xfId="15"/>
    <cellStyle name="Millares 2 2" xfId="48"/>
    <cellStyle name="Millares 2 3" xfId="9"/>
    <cellStyle name="Millares 2 3 2" xfId="27"/>
    <cellStyle name="Millares 3" xfId="18"/>
    <cellStyle name="Millares 3 3" xfId="6"/>
    <cellStyle name="Millares 4" xfId="14"/>
    <cellStyle name="Millares 4 2" xfId="32"/>
    <cellStyle name="Millares 5" xfId="35"/>
    <cellStyle name="Millares 5 2" xfId="11"/>
    <cellStyle name="Millares 5 3" xfId="46"/>
    <cellStyle name="Millares 5 4" xfId="51"/>
    <cellStyle name="Millares 6" xfId="39"/>
    <cellStyle name="Millares 7" xfId="52"/>
    <cellStyle name="Millares 8" xfId="57"/>
    <cellStyle name="Millares 9" xfId="41"/>
    <cellStyle name="Moneda 3" xfId="16"/>
    <cellStyle name="Normal" xfId="0" builtinId="0"/>
    <cellStyle name="Normal 10" xfId="34"/>
    <cellStyle name="Normal 10 2" xfId="45"/>
    <cellStyle name="Normal 11" xfId="22"/>
    <cellStyle name="Normal 11 2" xfId="24"/>
    <cellStyle name="Normal 12" xfId="10"/>
    <cellStyle name="Normal 12 2" xfId="13"/>
    <cellStyle name="Normal 13" xfId="38"/>
    <cellStyle name="Normal 14" xfId="3"/>
    <cellStyle name="Normal 15" xfId="56"/>
    <cellStyle name="Normal 16" xfId="40"/>
    <cellStyle name="Normal 18" xfId="43"/>
    <cellStyle name="Normal 2" xfId="2"/>
    <cellStyle name="Normal 2 2" xfId="4"/>
    <cellStyle name="Normal 2 3" xfId="8"/>
    <cellStyle name="Normal 2 3 2" xfId="26"/>
    <cellStyle name="Normal 2 4" xfId="47"/>
    <cellStyle name="Normal 26" xfId="54"/>
    <cellStyle name="Normal 3" xfId="7"/>
    <cellStyle name="Normal 4" xfId="12"/>
    <cellStyle name="Normal 4 2" xfId="19"/>
    <cellStyle name="Normal 4 3" xfId="5"/>
    <cellStyle name="Normal 4 3 2" xfId="20"/>
    <cellStyle name="Normal 4 3 3" xfId="21"/>
    <cellStyle name="Normal 4 3 4" xfId="23"/>
    <cellStyle name="Normal 4 3 4 2" xfId="31"/>
    <cellStyle name="Normal 4 3 4 2 2" xfId="33"/>
    <cellStyle name="Normal 4 3 4 2 2 2" xfId="49"/>
    <cellStyle name="Normal 4 3 4 2 2 3" xfId="53"/>
    <cellStyle name="Normal 5" xfId="17"/>
    <cellStyle name="Normal 5 2" xfId="36"/>
    <cellStyle name="Normal 5 3" xfId="37"/>
    <cellStyle name="Normal 5 3 2" xfId="42"/>
    <cellStyle name="Normal 6" xfId="25"/>
    <cellStyle name="Normal 6 2" xfId="50"/>
    <cellStyle name="Normal 7" xfId="28"/>
    <cellStyle name="Normal 8" xfId="29"/>
    <cellStyle name="Normal 9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FB3F3"/>
      <rgbColor rgb="00D3D3D3"/>
      <rgbColor rgb="006495ED"/>
      <rgbColor rgb="00FFFFFF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614AC"/>
      <color rgb="FF2815B3"/>
      <color rgb="FF180D6D"/>
      <color rgb="FF003399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163</xdr:row>
      <xdr:rowOff>190500</xdr:rowOff>
    </xdr:from>
    <xdr:to>
      <xdr:col>3</xdr:col>
      <xdr:colOff>190499</xdr:colOff>
      <xdr:row>165</xdr:row>
      <xdr:rowOff>485775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2474" y="59864625"/>
          <a:ext cx="2181225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1372659</xdr:colOff>
      <xdr:row>163</xdr:row>
      <xdr:rowOff>95250</xdr:rowOff>
    </xdr:from>
    <xdr:to>
      <xdr:col>3</xdr:col>
      <xdr:colOff>3125260</xdr:colOff>
      <xdr:row>165</xdr:row>
      <xdr:rowOff>485775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CFD2422-4390-4FCF-8C60-FE8D5A6A21FB}"/>
            </a:ext>
          </a:extLst>
        </xdr:cNvPr>
        <xdr:cNvSpPr txBox="1"/>
      </xdr:nvSpPr>
      <xdr:spPr>
        <a:xfrm>
          <a:off x="4115859" y="59769375"/>
          <a:ext cx="1752601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3</xdr:col>
      <xdr:colOff>3733800</xdr:colOff>
      <xdr:row>163</xdr:row>
      <xdr:rowOff>38099</xdr:rowOff>
    </xdr:from>
    <xdr:to>
      <xdr:col>7</xdr:col>
      <xdr:colOff>542926</xdr:colOff>
      <xdr:row>166</xdr:row>
      <xdr:rowOff>76199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477000" y="59712224"/>
          <a:ext cx="3324226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7</xdr:col>
      <xdr:colOff>504825</xdr:colOff>
      <xdr:row>163</xdr:row>
      <xdr:rowOff>152400</xdr:rowOff>
    </xdr:from>
    <xdr:to>
      <xdr:col>23</xdr:col>
      <xdr:colOff>695325</xdr:colOff>
      <xdr:row>165</xdr:row>
      <xdr:rowOff>495299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763125" y="59826525"/>
          <a:ext cx="3638550" cy="923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 editAs="oneCell">
    <xdr:from>
      <xdr:col>1</xdr:col>
      <xdr:colOff>400050</xdr:colOff>
      <xdr:row>1</xdr:row>
      <xdr:rowOff>104775</xdr:rowOff>
    </xdr:from>
    <xdr:to>
      <xdr:col>2</xdr:col>
      <xdr:colOff>361950</xdr:colOff>
      <xdr:row>5</xdr:row>
      <xdr:rowOff>57150</xdr:rowOff>
    </xdr:to>
    <xdr:pic>
      <xdr:nvPicPr>
        <xdr:cNvPr id="6" name="Imagen 5" descr="logo-0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04800"/>
          <a:ext cx="140017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647700</xdr:colOff>
      <xdr:row>1</xdr:row>
      <xdr:rowOff>95250</xdr:rowOff>
    </xdr:from>
    <xdr:to>
      <xdr:col>23</xdr:col>
      <xdr:colOff>458040</xdr:colOff>
      <xdr:row>5</xdr:row>
      <xdr:rowOff>32830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73100" y="295275"/>
          <a:ext cx="896190" cy="737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/OBRA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EF Febrero"/>
      <sheetName val="SIGEF Marzo"/>
      <sheetName val="OBRAS "/>
    </sheetNames>
    <sheetDataSet>
      <sheetData sheetId="0"/>
      <sheetData sheetId="1">
        <row r="7">
          <cell r="H7">
            <v>41402696.68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9"/>
  <sheetViews>
    <sheetView tabSelected="1" view="pageBreakPreview" zoomScaleNormal="90" zoomScaleSheetLayoutView="100" workbookViewId="0">
      <pane ySplit="7" topLeftCell="A159" activePane="bottomLeft" state="frozen"/>
      <selection activeCell="P1" sqref="P1"/>
      <selection pane="bottomLeft" sqref="A1:X166"/>
    </sheetView>
  </sheetViews>
  <sheetFormatPr baseColWidth="10" defaultColWidth="12.7109375" defaultRowHeight="15.75" x14ac:dyDescent="0.25"/>
  <cols>
    <col min="1" max="1" width="6.7109375" style="7" customWidth="1"/>
    <col min="2" max="2" width="21.5703125" style="7" customWidth="1"/>
    <col min="3" max="3" width="12.85546875" style="7" customWidth="1"/>
    <col min="4" max="4" width="79.140625" style="6" customWidth="1"/>
    <col min="5" max="5" width="18.5703125" style="4" hidden="1" customWidth="1"/>
    <col min="6" max="6" width="18.28515625" style="4" hidden="1" customWidth="1"/>
    <col min="7" max="7" width="18.5703125" style="4" bestFit="1" customWidth="1"/>
    <col min="8" max="8" width="10.140625" style="11" customWidth="1"/>
    <col min="9" max="9" width="15.140625" style="4" bestFit="1" customWidth="1"/>
    <col min="10" max="10" width="16.28515625" style="4" bestFit="1" customWidth="1"/>
    <col min="11" max="11" width="18.28515625" style="11" hidden="1" customWidth="1"/>
    <col min="12" max="13" width="18.140625" style="4" hidden="1" customWidth="1"/>
    <col min="14" max="16" width="18.5703125" style="4" hidden="1" customWidth="1"/>
    <col min="17" max="17" width="17.7109375" style="4" hidden="1" customWidth="1"/>
    <col min="18" max="19" width="18.5703125" style="4" hidden="1" customWidth="1"/>
    <col min="20" max="20" width="16.85546875" style="4" hidden="1" customWidth="1"/>
    <col min="21" max="21" width="20" style="4" hidden="1" customWidth="1"/>
    <col min="22" max="22" width="18.5703125" style="4" hidden="1" customWidth="1"/>
    <col min="23" max="23" width="14.42578125" style="4" hidden="1" customWidth="1"/>
    <col min="24" max="24" width="16.28515625" style="5" bestFit="1" customWidth="1"/>
    <col min="25" max="25" width="19.28515625" style="1" bestFit="1" customWidth="1"/>
    <col min="26" max="26" width="21.28515625" style="1" bestFit="1" customWidth="1"/>
    <col min="27" max="27" width="18.5703125" style="1" bestFit="1" customWidth="1"/>
    <col min="28" max="28" width="16.85546875" style="1" bestFit="1" customWidth="1"/>
    <col min="29" max="29" width="12.85546875" style="1" bestFit="1" customWidth="1"/>
    <col min="30" max="30" width="16.85546875" style="1" bestFit="1" customWidth="1"/>
    <col min="31" max="31" width="12.85546875" style="1" bestFit="1" customWidth="1"/>
    <col min="32" max="32" width="15.5703125" style="1" bestFit="1" customWidth="1"/>
    <col min="33" max="33" width="12.85546875" style="1" bestFit="1" customWidth="1"/>
    <col min="34" max="34" width="16.85546875" style="1" bestFit="1" customWidth="1"/>
    <col min="35" max="35" width="12.85546875" style="1" bestFit="1" customWidth="1"/>
    <col min="36" max="36" width="18.5703125" style="1" bestFit="1" customWidth="1"/>
    <col min="37" max="16384" width="12.7109375" style="1"/>
  </cols>
  <sheetData>
    <row r="1" spans="1:25" x14ac:dyDescent="0.25">
      <c r="A1" s="9"/>
      <c r="B1" s="8"/>
      <c r="C1" s="8"/>
      <c r="D1" s="9"/>
      <c r="E1" s="9"/>
      <c r="F1" s="9"/>
      <c r="G1" s="9"/>
      <c r="H1" s="10"/>
      <c r="I1" s="9"/>
      <c r="J1" s="9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5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5" x14ac:dyDescent="0.25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5" x14ac:dyDescent="0.25">
      <c r="A5" s="118" t="s">
        <v>109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5" ht="45" x14ac:dyDescent="0.25">
      <c r="A7" s="44" t="s">
        <v>17</v>
      </c>
      <c r="B7" s="44" t="s">
        <v>23</v>
      </c>
      <c r="C7" s="44" t="s">
        <v>1</v>
      </c>
      <c r="D7" s="45" t="s">
        <v>18</v>
      </c>
      <c r="E7" s="46" t="s">
        <v>110</v>
      </c>
      <c r="F7" s="46" t="s">
        <v>95</v>
      </c>
      <c r="G7" s="46" t="s">
        <v>305</v>
      </c>
      <c r="H7" s="47" t="s">
        <v>4</v>
      </c>
      <c r="I7" s="46" t="s">
        <v>5</v>
      </c>
      <c r="J7" s="46" t="s">
        <v>6</v>
      </c>
      <c r="K7" s="47" t="s">
        <v>7</v>
      </c>
      <c r="L7" s="46" t="s">
        <v>8</v>
      </c>
      <c r="M7" s="46" t="s">
        <v>9</v>
      </c>
      <c r="N7" s="46" t="s">
        <v>10</v>
      </c>
      <c r="O7" s="46" t="s">
        <v>7</v>
      </c>
      <c r="P7" s="46" t="s">
        <v>11</v>
      </c>
      <c r="Q7" s="46" t="s">
        <v>12</v>
      </c>
      <c r="R7" s="46" t="s">
        <v>13</v>
      </c>
      <c r="S7" s="46" t="s">
        <v>7</v>
      </c>
      <c r="T7" s="46" t="s">
        <v>14</v>
      </c>
      <c r="U7" s="46" t="s">
        <v>15</v>
      </c>
      <c r="V7" s="46" t="s">
        <v>16</v>
      </c>
      <c r="W7" s="46" t="s">
        <v>7</v>
      </c>
      <c r="X7" s="46" t="s">
        <v>111</v>
      </c>
    </row>
    <row r="8" spans="1:25" ht="15" customHeight="1" x14ac:dyDescent="0.25">
      <c r="A8" s="48" t="s">
        <v>19</v>
      </c>
      <c r="B8" s="49"/>
      <c r="C8" s="49"/>
      <c r="D8" s="50"/>
      <c r="E8" s="51"/>
      <c r="F8" s="51"/>
      <c r="G8" s="51"/>
      <c r="H8" s="52"/>
      <c r="I8" s="53"/>
      <c r="J8" s="53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5" x14ac:dyDescent="0.25">
      <c r="A9" s="55" t="s">
        <v>304</v>
      </c>
      <c r="B9" s="56"/>
      <c r="C9" s="56"/>
      <c r="D9" s="57"/>
      <c r="E9" s="58"/>
      <c r="F9" s="58"/>
      <c r="G9" s="58"/>
      <c r="H9" s="59"/>
      <c r="I9" s="60"/>
      <c r="J9" s="60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</row>
    <row r="10" spans="1:25" s="27" customFormat="1" ht="30.75" customHeight="1" x14ac:dyDescent="0.25">
      <c r="A10" s="62">
        <v>1</v>
      </c>
      <c r="B10" s="63" t="s">
        <v>94</v>
      </c>
      <c r="C10" s="64" t="s">
        <v>112</v>
      </c>
      <c r="D10" s="65" t="s">
        <v>44</v>
      </c>
      <c r="E10" s="66">
        <v>120861</v>
      </c>
      <c r="F10" s="66">
        <v>0</v>
      </c>
      <c r="G10" s="67">
        <f>+E10+F10</f>
        <v>120861</v>
      </c>
      <c r="H10" s="68"/>
      <c r="I10" s="69"/>
      <c r="J10" s="69"/>
      <c r="K10" s="69">
        <f>SUM(H10:J10)</f>
        <v>0</v>
      </c>
      <c r="L10" s="69"/>
      <c r="M10" s="69"/>
      <c r="N10" s="69"/>
      <c r="O10" s="69">
        <f>SUM(L10:N10)</f>
        <v>0</v>
      </c>
      <c r="P10" s="69"/>
      <c r="Q10" s="69"/>
      <c r="R10" s="69"/>
      <c r="S10" s="69">
        <f>SUM(P10:R10)</f>
        <v>0</v>
      </c>
      <c r="T10" s="70"/>
      <c r="U10" s="70"/>
      <c r="V10" s="71"/>
      <c r="W10" s="70">
        <f>SUM(T10:V10)</f>
        <v>0</v>
      </c>
      <c r="X10" s="72">
        <f>+K10+O10+S10+W10</f>
        <v>0</v>
      </c>
      <c r="Y10" s="26"/>
    </row>
    <row r="11" spans="1:25" s="27" customFormat="1" ht="30.75" customHeight="1" x14ac:dyDescent="0.25">
      <c r="A11" s="62">
        <v>2</v>
      </c>
      <c r="B11" s="63" t="s">
        <v>47</v>
      </c>
      <c r="C11" s="64" t="s">
        <v>113</v>
      </c>
      <c r="D11" s="65" t="s">
        <v>114</v>
      </c>
      <c r="E11" s="66">
        <v>84595</v>
      </c>
      <c r="F11" s="66">
        <v>51731659.600000001</v>
      </c>
      <c r="G11" s="67">
        <f t="shared" ref="G11:G33" si="0">+E11+F11</f>
        <v>51816254.600000001</v>
      </c>
      <c r="H11" s="68"/>
      <c r="I11" s="69"/>
      <c r="J11" s="69">
        <v>51816254.600000001</v>
      </c>
      <c r="K11" s="69">
        <f t="shared" ref="K11:K33" si="1">SUM(H11:J11)</f>
        <v>51816254.600000001</v>
      </c>
      <c r="L11" s="69"/>
      <c r="M11" s="69"/>
      <c r="N11" s="69"/>
      <c r="O11" s="69">
        <f t="shared" ref="O11:O33" si="2">SUM(L11:N11)</f>
        <v>0</v>
      </c>
      <c r="P11" s="69"/>
      <c r="Q11" s="69"/>
      <c r="R11" s="69"/>
      <c r="S11" s="69">
        <f t="shared" ref="S11:S33" si="3">SUM(P11:R11)</f>
        <v>0</v>
      </c>
      <c r="T11" s="70"/>
      <c r="U11" s="70"/>
      <c r="V11" s="71"/>
      <c r="W11" s="70">
        <f t="shared" ref="W11:W33" si="4">SUM(T11:V11)</f>
        <v>0</v>
      </c>
      <c r="X11" s="72">
        <f t="shared" ref="X11:X33" si="5">+K11+O11+S11+W11</f>
        <v>51816254.600000001</v>
      </c>
      <c r="Y11" s="26"/>
    </row>
    <row r="12" spans="1:25" s="27" customFormat="1" ht="30.75" customHeight="1" x14ac:dyDescent="0.25">
      <c r="A12" s="62">
        <v>3</v>
      </c>
      <c r="B12" s="63" t="s">
        <v>25</v>
      </c>
      <c r="C12" s="64" t="s">
        <v>115</v>
      </c>
      <c r="D12" s="65" t="s">
        <v>116</v>
      </c>
      <c r="E12" s="66">
        <v>67811</v>
      </c>
      <c r="F12" s="66">
        <v>0</v>
      </c>
      <c r="G12" s="67">
        <f t="shared" si="0"/>
        <v>67811</v>
      </c>
      <c r="H12" s="68"/>
      <c r="I12" s="69"/>
      <c r="J12" s="69"/>
      <c r="K12" s="69">
        <f t="shared" si="1"/>
        <v>0</v>
      </c>
      <c r="L12" s="69"/>
      <c r="M12" s="69"/>
      <c r="N12" s="69"/>
      <c r="O12" s="69">
        <f t="shared" si="2"/>
        <v>0</v>
      </c>
      <c r="P12" s="69"/>
      <c r="Q12" s="69"/>
      <c r="R12" s="69"/>
      <c r="S12" s="69">
        <f t="shared" si="3"/>
        <v>0</v>
      </c>
      <c r="T12" s="70"/>
      <c r="U12" s="70"/>
      <c r="V12" s="71"/>
      <c r="W12" s="70">
        <f t="shared" si="4"/>
        <v>0</v>
      </c>
      <c r="X12" s="72">
        <f t="shared" si="5"/>
        <v>0</v>
      </c>
      <c r="Y12" s="26"/>
    </row>
    <row r="13" spans="1:25" s="27" customFormat="1" ht="30.75" customHeight="1" x14ac:dyDescent="0.25">
      <c r="A13" s="62">
        <v>4</v>
      </c>
      <c r="B13" s="63" t="s">
        <v>34</v>
      </c>
      <c r="C13" s="64" t="s">
        <v>117</v>
      </c>
      <c r="D13" s="65" t="s">
        <v>35</v>
      </c>
      <c r="E13" s="66">
        <v>0</v>
      </c>
      <c r="F13" s="66">
        <v>98472807.900000006</v>
      </c>
      <c r="G13" s="67">
        <f t="shared" si="0"/>
        <v>98472807.900000006</v>
      </c>
      <c r="H13" s="68"/>
      <c r="I13" s="69"/>
      <c r="J13" s="69">
        <v>33295560.190000001</v>
      </c>
      <c r="K13" s="69">
        <f t="shared" si="1"/>
        <v>33295560.190000001</v>
      </c>
      <c r="L13" s="69"/>
      <c r="M13" s="69"/>
      <c r="N13" s="69"/>
      <c r="O13" s="69">
        <f t="shared" si="2"/>
        <v>0</v>
      </c>
      <c r="P13" s="69"/>
      <c r="Q13" s="69"/>
      <c r="R13" s="69"/>
      <c r="S13" s="69">
        <f t="shared" si="3"/>
        <v>0</v>
      </c>
      <c r="T13" s="70"/>
      <c r="U13" s="70"/>
      <c r="V13" s="71"/>
      <c r="W13" s="70">
        <f t="shared" si="4"/>
        <v>0</v>
      </c>
      <c r="X13" s="72">
        <f t="shared" si="5"/>
        <v>33295560.190000001</v>
      </c>
      <c r="Y13" s="26"/>
    </row>
    <row r="14" spans="1:25" s="27" customFormat="1" ht="30.75" customHeight="1" x14ac:dyDescent="0.25">
      <c r="A14" s="62">
        <v>5</v>
      </c>
      <c r="B14" s="63" t="s">
        <v>32</v>
      </c>
      <c r="C14" s="64" t="s">
        <v>118</v>
      </c>
      <c r="D14" s="65" t="s">
        <v>33</v>
      </c>
      <c r="E14" s="66">
        <v>0</v>
      </c>
      <c r="F14" s="66">
        <v>135177088.12</v>
      </c>
      <c r="G14" s="67">
        <f t="shared" si="0"/>
        <v>135177088.12</v>
      </c>
      <c r="H14" s="68"/>
      <c r="I14" s="69"/>
      <c r="J14" s="69"/>
      <c r="K14" s="69">
        <f t="shared" si="1"/>
        <v>0</v>
      </c>
      <c r="L14" s="69"/>
      <c r="M14" s="69"/>
      <c r="N14" s="69"/>
      <c r="O14" s="69">
        <f t="shared" si="2"/>
        <v>0</v>
      </c>
      <c r="P14" s="69"/>
      <c r="Q14" s="69"/>
      <c r="R14" s="69"/>
      <c r="S14" s="69">
        <f t="shared" si="3"/>
        <v>0</v>
      </c>
      <c r="T14" s="70"/>
      <c r="U14" s="70"/>
      <c r="V14" s="71"/>
      <c r="W14" s="70">
        <f t="shared" si="4"/>
        <v>0</v>
      </c>
      <c r="X14" s="72">
        <f t="shared" si="5"/>
        <v>0</v>
      </c>
      <c r="Y14" s="26"/>
    </row>
    <row r="15" spans="1:25" s="27" customFormat="1" ht="30.75" customHeight="1" x14ac:dyDescent="0.25">
      <c r="A15" s="62">
        <v>6</v>
      </c>
      <c r="B15" s="119" t="s">
        <v>39</v>
      </c>
      <c r="C15" s="64" t="s">
        <v>119</v>
      </c>
      <c r="D15" s="65" t="s">
        <v>120</v>
      </c>
      <c r="E15" s="66">
        <v>0</v>
      </c>
      <c r="F15" s="66">
        <v>300000000</v>
      </c>
      <c r="G15" s="67">
        <f t="shared" si="0"/>
        <v>300000000</v>
      </c>
      <c r="H15" s="68"/>
      <c r="I15" s="69"/>
      <c r="J15" s="69">
        <v>124501197.39</v>
      </c>
      <c r="K15" s="69">
        <f t="shared" si="1"/>
        <v>124501197.39</v>
      </c>
      <c r="L15" s="69"/>
      <c r="M15" s="69"/>
      <c r="N15" s="69"/>
      <c r="O15" s="69">
        <f t="shared" si="2"/>
        <v>0</v>
      </c>
      <c r="P15" s="69"/>
      <c r="Q15" s="69"/>
      <c r="R15" s="69"/>
      <c r="S15" s="69">
        <f t="shared" si="3"/>
        <v>0</v>
      </c>
      <c r="T15" s="70"/>
      <c r="U15" s="70"/>
      <c r="V15" s="71"/>
      <c r="W15" s="70">
        <f t="shared" si="4"/>
        <v>0</v>
      </c>
      <c r="X15" s="72">
        <f t="shared" si="5"/>
        <v>124501197.39</v>
      </c>
      <c r="Y15" s="26"/>
    </row>
    <row r="16" spans="1:25" s="27" customFormat="1" ht="30.75" customHeight="1" x14ac:dyDescent="0.25">
      <c r="A16" s="62">
        <v>7</v>
      </c>
      <c r="B16" s="120"/>
      <c r="C16" s="64" t="s">
        <v>121</v>
      </c>
      <c r="D16" s="65" t="s">
        <v>50</v>
      </c>
      <c r="E16" s="66">
        <v>174108103</v>
      </c>
      <c r="F16" s="66">
        <v>363969423</v>
      </c>
      <c r="G16" s="67">
        <f>+E16+F16</f>
        <v>538077526</v>
      </c>
      <c r="H16" s="68"/>
      <c r="I16" s="69"/>
      <c r="J16" s="69">
        <v>101458413.50999999</v>
      </c>
      <c r="K16" s="69">
        <f>SUM(H16:J16)</f>
        <v>101458413.50999999</v>
      </c>
      <c r="L16" s="69"/>
      <c r="M16" s="69"/>
      <c r="N16" s="69"/>
      <c r="O16" s="69">
        <f>SUM(L16:N16)</f>
        <v>0</v>
      </c>
      <c r="P16" s="69"/>
      <c r="Q16" s="69"/>
      <c r="R16" s="69"/>
      <c r="S16" s="69">
        <f>SUM(P16:R16)</f>
        <v>0</v>
      </c>
      <c r="T16" s="70"/>
      <c r="U16" s="70"/>
      <c r="V16" s="71"/>
      <c r="W16" s="70">
        <f>SUM(T16:V16)</f>
        <v>0</v>
      </c>
      <c r="X16" s="72">
        <f>+K16+O16+S16+W16</f>
        <v>101458413.50999999</v>
      </c>
      <c r="Y16" s="26"/>
    </row>
    <row r="17" spans="1:25" s="27" customFormat="1" ht="30.75" customHeight="1" x14ac:dyDescent="0.25">
      <c r="A17" s="62">
        <v>8</v>
      </c>
      <c r="B17" s="121"/>
      <c r="C17" s="64" t="s">
        <v>122</v>
      </c>
      <c r="D17" s="65" t="s">
        <v>96</v>
      </c>
      <c r="E17" s="66">
        <v>358749728</v>
      </c>
      <c r="F17" s="66">
        <v>0</v>
      </c>
      <c r="G17" s="67">
        <f>+E17+F17</f>
        <v>358749728</v>
      </c>
      <c r="H17" s="68"/>
      <c r="I17" s="69">
        <v>235672031.63999999</v>
      </c>
      <c r="J17" s="69">
        <v>95219211.280000001</v>
      </c>
      <c r="K17" s="69">
        <f>SUM(H17:J17)</f>
        <v>330891242.91999996</v>
      </c>
      <c r="L17" s="69"/>
      <c r="M17" s="69"/>
      <c r="N17" s="69"/>
      <c r="O17" s="69">
        <f>SUM(L17:N17)</f>
        <v>0</v>
      </c>
      <c r="P17" s="69"/>
      <c r="Q17" s="69"/>
      <c r="R17" s="69"/>
      <c r="S17" s="69">
        <f>SUM(P17:R17)</f>
        <v>0</v>
      </c>
      <c r="T17" s="70"/>
      <c r="U17" s="70"/>
      <c r="V17" s="71"/>
      <c r="W17" s="70">
        <f>SUM(T17:V17)</f>
        <v>0</v>
      </c>
      <c r="X17" s="72">
        <f>+K17+O17+S17+W17</f>
        <v>330891242.91999996</v>
      </c>
      <c r="Y17" s="26"/>
    </row>
    <row r="18" spans="1:25" s="27" customFormat="1" ht="30.75" customHeight="1" x14ac:dyDescent="0.25">
      <c r="A18" s="62">
        <v>9</v>
      </c>
      <c r="B18" s="63" t="s">
        <v>97</v>
      </c>
      <c r="C18" s="64" t="s">
        <v>123</v>
      </c>
      <c r="D18" s="65" t="s">
        <v>98</v>
      </c>
      <c r="E18" s="66">
        <v>332181145</v>
      </c>
      <c r="F18" s="66">
        <v>-91535025.430000007</v>
      </c>
      <c r="G18" s="67">
        <f>+E18+F18</f>
        <v>240646119.56999999</v>
      </c>
      <c r="H18" s="68"/>
      <c r="I18" s="69"/>
      <c r="J18" s="69">
        <v>125420348.98</v>
      </c>
      <c r="K18" s="69">
        <f>SUM(H18:J18)</f>
        <v>125420348.98</v>
      </c>
      <c r="L18" s="69"/>
      <c r="M18" s="69"/>
      <c r="N18" s="69"/>
      <c r="O18" s="69">
        <f>SUM(L18:N18)</f>
        <v>0</v>
      </c>
      <c r="P18" s="69"/>
      <c r="Q18" s="69"/>
      <c r="R18" s="69"/>
      <c r="S18" s="69">
        <f>SUM(P18:R18)</f>
        <v>0</v>
      </c>
      <c r="T18" s="70"/>
      <c r="U18" s="70"/>
      <c r="V18" s="71"/>
      <c r="W18" s="70">
        <f>SUM(T18:V18)</f>
        <v>0</v>
      </c>
      <c r="X18" s="72">
        <f>+K18+O18+S18+W18</f>
        <v>125420348.98</v>
      </c>
      <c r="Y18" s="26"/>
    </row>
    <row r="19" spans="1:25" s="27" customFormat="1" ht="30.75" customHeight="1" x14ac:dyDescent="0.25">
      <c r="A19" s="62">
        <v>10</v>
      </c>
      <c r="B19" s="119" t="s">
        <v>27</v>
      </c>
      <c r="C19" s="64" t="s">
        <v>124</v>
      </c>
      <c r="D19" s="65" t="s">
        <v>28</v>
      </c>
      <c r="E19" s="66">
        <v>94287</v>
      </c>
      <c r="F19" s="66">
        <v>0</v>
      </c>
      <c r="G19" s="67">
        <f t="shared" si="0"/>
        <v>94287</v>
      </c>
      <c r="H19" s="68"/>
      <c r="I19" s="69"/>
      <c r="J19" s="69"/>
      <c r="K19" s="69">
        <f t="shared" si="1"/>
        <v>0</v>
      </c>
      <c r="L19" s="69"/>
      <c r="M19" s="69"/>
      <c r="N19" s="69"/>
      <c r="O19" s="69">
        <f t="shared" si="2"/>
        <v>0</v>
      </c>
      <c r="P19" s="69"/>
      <c r="Q19" s="69"/>
      <c r="R19" s="69"/>
      <c r="S19" s="69">
        <f t="shared" si="3"/>
        <v>0</v>
      </c>
      <c r="T19" s="70"/>
      <c r="U19" s="70"/>
      <c r="V19" s="71"/>
      <c r="W19" s="70">
        <f t="shared" si="4"/>
        <v>0</v>
      </c>
      <c r="X19" s="72">
        <f t="shared" si="5"/>
        <v>0</v>
      </c>
      <c r="Y19" s="26"/>
    </row>
    <row r="20" spans="1:25" s="27" customFormat="1" ht="30.75" customHeight="1" x14ac:dyDescent="0.25">
      <c r="A20" s="62">
        <v>11</v>
      </c>
      <c r="B20" s="120"/>
      <c r="C20" s="64" t="s">
        <v>125</v>
      </c>
      <c r="D20" s="65" t="s">
        <v>73</v>
      </c>
      <c r="E20" s="66">
        <v>87685</v>
      </c>
      <c r="F20" s="66">
        <v>0</v>
      </c>
      <c r="G20" s="67">
        <f>+E20+F20</f>
        <v>87685</v>
      </c>
      <c r="H20" s="68"/>
      <c r="I20" s="69"/>
      <c r="J20" s="69"/>
      <c r="K20" s="69">
        <f>SUM(H20:J20)</f>
        <v>0</v>
      </c>
      <c r="L20" s="69"/>
      <c r="M20" s="69"/>
      <c r="N20" s="69"/>
      <c r="O20" s="69">
        <f>SUM(L20:N20)</f>
        <v>0</v>
      </c>
      <c r="P20" s="69"/>
      <c r="Q20" s="69"/>
      <c r="R20" s="69"/>
      <c r="S20" s="69">
        <f>SUM(P20:R20)</f>
        <v>0</v>
      </c>
      <c r="T20" s="70"/>
      <c r="U20" s="70"/>
      <c r="V20" s="71"/>
      <c r="W20" s="70">
        <f>SUM(T20:V20)</f>
        <v>0</v>
      </c>
      <c r="X20" s="72">
        <f>+K20+O20+S20+W20</f>
        <v>0</v>
      </c>
      <c r="Y20" s="26"/>
    </row>
    <row r="21" spans="1:25" s="27" customFormat="1" ht="30.75" customHeight="1" x14ac:dyDescent="0.25">
      <c r="A21" s="62">
        <v>12</v>
      </c>
      <c r="B21" s="121"/>
      <c r="C21" s="73">
        <v>12403</v>
      </c>
      <c r="D21" s="74" t="s">
        <v>141</v>
      </c>
      <c r="E21" s="75">
        <v>0</v>
      </c>
      <c r="F21" s="75">
        <v>10534834.82</v>
      </c>
      <c r="G21" s="67">
        <f>+E21+F21</f>
        <v>10534834.82</v>
      </c>
      <c r="H21" s="76"/>
      <c r="I21" s="70"/>
      <c r="J21" s="70"/>
      <c r="K21" s="70">
        <f>SUM(H21:J21)</f>
        <v>0</v>
      </c>
      <c r="L21" s="70"/>
      <c r="M21" s="70"/>
      <c r="N21" s="70"/>
      <c r="O21" s="70">
        <f>SUM(L21:N21)</f>
        <v>0</v>
      </c>
      <c r="P21" s="70"/>
      <c r="Q21" s="70"/>
      <c r="R21" s="70"/>
      <c r="S21" s="70">
        <f>SUM(P21:R21)</f>
        <v>0</v>
      </c>
      <c r="T21" s="70"/>
      <c r="U21" s="70"/>
      <c r="V21" s="77"/>
      <c r="W21" s="70">
        <f>SUM(T21:V21)</f>
        <v>0</v>
      </c>
      <c r="X21" s="78">
        <f>+K21+O21+S21+W21</f>
        <v>0</v>
      </c>
      <c r="Y21" s="26"/>
    </row>
    <row r="22" spans="1:25" s="27" customFormat="1" ht="30.75" customHeight="1" x14ac:dyDescent="0.25">
      <c r="A22" s="62">
        <v>13</v>
      </c>
      <c r="B22" s="119" t="s">
        <v>30</v>
      </c>
      <c r="C22" s="64" t="s">
        <v>126</v>
      </c>
      <c r="D22" s="65" t="s">
        <v>22</v>
      </c>
      <c r="E22" s="66">
        <v>365309736</v>
      </c>
      <c r="F22" s="66">
        <v>0</v>
      </c>
      <c r="G22" s="67">
        <f t="shared" si="0"/>
        <v>365309736</v>
      </c>
      <c r="H22" s="68"/>
      <c r="I22" s="69"/>
      <c r="J22" s="69"/>
      <c r="K22" s="69">
        <f t="shared" si="1"/>
        <v>0</v>
      </c>
      <c r="L22" s="69"/>
      <c r="M22" s="69"/>
      <c r="N22" s="69"/>
      <c r="O22" s="69">
        <f t="shared" si="2"/>
        <v>0</v>
      </c>
      <c r="P22" s="69"/>
      <c r="Q22" s="69"/>
      <c r="R22" s="69"/>
      <c r="S22" s="69">
        <f t="shared" si="3"/>
        <v>0</v>
      </c>
      <c r="T22" s="70"/>
      <c r="U22" s="70"/>
      <c r="V22" s="71"/>
      <c r="W22" s="70">
        <f t="shared" si="4"/>
        <v>0</v>
      </c>
      <c r="X22" s="72">
        <f t="shared" si="5"/>
        <v>0</v>
      </c>
      <c r="Y22" s="26"/>
    </row>
    <row r="23" spans="1:25" s="27" customFormat="1" ht="30.75" customHeight="1" x14ac:dyDescent="0.25">
      <c r="A23" s="62">
        <v>14</v>
      </c>
      <c r="B23" s="121"/>
      <c r="C23" s="64" t="s">
        <v>127</v>
      </c>
      <c r="D23" s="65" t="s">
        <v>53</v>
      </c>
      <c r="E23" s="66">
        <v>80131</v>
      </c>
      <c r="F23" s="66">
        <v>0</v>
      </c>
      <c r="G23" s="67">
        <f>+E23+F23</f>
        <v>80131</v>
      </c>
      <c r="H23" s="68"/>
      <c r="I23" s="69"/>
      <c r="J23" s="69"/>
      <c r="K23" s="69">
        <f>SUM(H23:J23)</f>
        <v>0</v>
      </c>
      <c r="L23" s="69"/>
      <c r="M23" s="69"/>
      <c r="N23" s="69"/>
      <c r="O23" s="69">
        <f>SUM(L23:N23)</f>
        <v>0</v>
      </c>
      <c r="P23" s="69"/>
      <c r="Q23" s="69"/>
      <c r="R23" s="69"/>
      <c r="S23" s="69">
        <f>SUM(P23:R23)</f>
        <v>0</v>
      </c>
      <c r="T23" s="70"/>
      <c r="U23" s="70"/>
      <c r="V23" s="71"/>
      <c r="W23" s="70">
        <f>SUM(T23:V23)</f>
        <v>0</v>
      </c>
      <c r="X23" s="72">
        <f>+K23+O23+S23+W23</f>
        <v>0</v>
      </c>
      <c r="Y23" s="26"/>
    </row>
    <row r="24" spans="1:25" s="27" customFormat="1" ht="30.75" customHeight="1" x14ac:dyDescent="0.25">
      <c r="A24" s="62">
        <v>15</v>
      </c>
      <c r="B24" s="119" t="s">
        <v>29</v>
      </c>
      <c r="C24" s="64" t="s">
        <v>128</v>
      </c>
      <c r="D24" s="65" t="s">
        <v>71</v>
      </c>
      <c r="E24" s="66">
        <v>97088</v>
      </c>
      <c r="F24" s="66">
        <v>11042262.99</v>
      </c>
      <c r="G24" s="67">
        <f t="shared" si="0"/>
        <v>11139350.99</v>
      </c>
      <c r="H24" s="68"/>
      <c r="I24" s="69"/>
      <c r="J24" s="69">
        <v>11139350.99</v>
      </c>
      <c r="K24" s="69">
        <f t="shared" si="1"/>
        <v>11139350.99</v>
      </c>
      <c r="L24" s="69"/>
      <c r="M24" s="69"/>
      <c r="N24" s="69"/>
      <c r="O24" s="69">
        <f t="shared" si="2"/>
        <v>0</v>
      </c>
      <c r="P24" s="69"/>
      <c r="Q24" s="69"/>
      <c r="R24" s="69"/>
      <c r="S24" s="69">
        <f t="shared" si="3"/>
        <v>0</v>
      </c>
      <c r="T24" s="70"/>
      <c r="U24" s="70"/>
      <c r="V24" s="71"/>
      <c r="W24" s="70">
        <f t="shared" si="4"/>
        <v>0</v>
      </c>
      <c r="X24" s="72">
        <f t="shared" si="5"/>
        <v>11139350.99</v>
      </c>
      <c r="Y24" s="26"/>
    </row>
    <row r="25" spans="1:25" s="27" customFormat="1" ht="30.75" customHeight="1" x14ac:dyDescent="0.25">
      <c r="A25" s="62">
        <v>16</v>
      </c>
      <c r="B25" s="121"/>
      <c r="C25" s="64" t="s">
        <v>129</v>
      </c>
      <c r="D25" s="65" t="s">
        <v>130</v>
      </c>
      <c r="E25" s="66">
        <v>43349750</v>
      </c>
      <c r="F25" s="66">
        <v>0</v>
      </c>
      <c r="G25" s="67">
        <f>+E25+F25</f>
        <v>43349750</v>
      </c>
      <c r="H25" s="68"/>
      <c r="I25" s="69"/>
      <c r="J25" s="69">
        <v>7892251.9699999997</v>
      </c>
      <c r="K25" s="69">
        <f>SUM(H25:J25)</f>
        <v>7892251.9699999997</v>
      </c>
      <c r="L25" s="69"/>
      <c r="M25" s="69"/>
      <c r="N25" s="69"/>
      <c r="O25" s="69">
        <f>SUM(L25:N25)</f>
        <v>0</v>
      </c>
      <c r="P25" s="69"/>
      <c r="Q25" s="69"/>
      <c r="R25" s="69"/>
      <c r="S25" s="69">
        <f>SUM(P25:R25)</f>
        <v>0</v>
      </c>
      <c r="T25" s="70"/>
      <c r="U25" s="70"/>
      <c r="V25" s="71"/>
      <c r="W25" s="70">
        <f>SUM(T25:V25)</f>
        <v>0</v>
      </c>
      <c r="X25" s="72">
        <f>+K25+O25+S25+W25</f>
        <v>7892251.9699999997</v>
      </c>
      <c r="Y25" s="26"/>
    </row>
    <row r="26" spans="1:25" s="27" customFormat="1" ht="30.75" customHeight="1" x14ac:dyDescent="0.25">
      <c r="A26" s="62">
        <v>17</v>
      </c>
      <c r="B26" s="63" t="s">
        <v>31</v>
      </c>
      <c r="C26" s="64" t="s">
        <v>131</v>
      </c>
      <c r="D26" s="65" t="s">
        <v>132</v>
      </c>
      <c r="E26" s="66">
        <v>98767</v>
      </c>
      <c r="F26" s="66">
        <v>0</v>
      </c>
      <c r="G26" s="67">
        <f t="shared" si="0"/>
        <v>98767</v>
      </c>
      <c r="H26" s="68"/>
      <c r="I26" s="69"/>
      <c r="J26" s="69"/>
      <c r="K26" s="69">
        <f t="shared" si="1"/>
        <v>0</v>
      </c>
      <c r="L26" s="69"/>
      <c r="M26" s="69"/>
      <c r="N26" s="69"/>
      <c r="O26" s="69">
        <f t="shared" si="2"/>
        <v>0</v>
      </c>
      <c r="P26" s="69"/>
      <c r="Q26" s="69"/>
      <c r="R26" s="69"/>
      <c r="S26" s="69">
        <f t="shared" si="3"/>
        <v>0</v>
      </c>
      <c r="T26" s="70"/>
      <c r="U26" s="70"/>
      <c r="V26" s="71"/>
      <c r="W26" s="70">
        <f t="shared" si="4"/>
        <v>0</v>
      </c>
      <c r="X26" s="72">
        <f t="shared" si="5"/>
        <v>0</v>
      </c>
      <c r="Y26" s="26"/>
    </row>
    <row r="27" spans="1:25" s="27" customFormat="1" ht="30.75" customHeight="1" x14ac:dyDescent="0.25">
      <c r="A27" s="62">
        <v>18</v>
      </c>
      <c r="B27" s="63" t="s">
        <v>40</v>
      </c>
      <c r="C27" s="64" t="s">
        <v>133</v>
      </c>
      <c r="D27" s="65" t="s">
        <v>49</v>
      </c>
      <c r="E27" s="66">
        <v>115036</v>
      </c>
      <c r="F27" s="66">
        <v>69726857.810000002</v>
      </c>
      <c r="G27" s="67">
        <f t="shared" si="0"/>
        <v>69841893.810000002</v>
      </c>
      <c r="H27" s="68"/>
      <c r="I27" s="69"/>
      <c r="J27" s="69"/>
      <c r="K27" s="69">
        <f t="shared" si="1"/>
        <v>0</v>
      </c>
      <c r="L27" s="69"/>
      <c r="M27" s="69"/>
      <c r="N27" s="69"/>
      <c r="O27" s="69">
        <f t="shared" si="2"/>
        <v>0</v>
      </c>
      <c r="P27" s="69"/>
      <c r="Q27" s="69"/>
      <c r="R27" s="69"/>
      <c r="S27" s="69">
        <f t="shared" si="3"/>
        <v>0</v>
      </c>
      <c r="T27" s="70"/>
      <c r="U27" s="70"/>
      <c r="V27" s="71"/>
      <c r="W27" s="70">
        <f t="shared" si="4"/>
        <v>0</v>
      </c>
      <c r="X27" s="72">
        <f t="shared" si="5"/>
        <v>0</v>
      </c>
      <c r="Y27" s="26"/>
    </row>
    <row r="28" spans="1:25" s="27" customFormat="1" ht="30.75" customHeight="1" x14ac:dyDescent="0.25">
      <c r="A28" s="62">
        <v>19</v>
      </c>
      <c r="B28" s="63" t="s">
        <v>85</v>
      </c>
      <c r="C28" s="64" t="s">
        <v>134</v>
      </c>
      <c r="D28" s="65" t="s">
        <v>86</v>
      </c>
      <c r="E28" s="66">
        <v>98957</v>
      </c>
      <c r="F28" s="66">
        <v>29182893.190000001</v>
      </c>
      <c r="G28" s="67">
        <f t="shared" si="0"/>
        <v>29281850.190000001</v>
      </c>
      <c r="H28" s="68"/>
      <c r="I28" s="69">
        <v>26216912.129999999</v>
      </c>
      <c r="J28" s="69">
        <v>3064938.06</v>
      </c>
      <c r="K28" s="69">
        <f t="shared" si="1"/>
        <v>29281850.189999998</v>
      </c>
      <c r="L28" s="69"/>
      <c r="M28" s="69"/>
      <c r="N28" s="69"/>
      <c r="O28" s="69">
        <f t="shared" si="2"/>
        <v>0</v>
      </c>
      <c r="P28" s="69"/>
      <c r="Q28" s="69"/>
      <c r="R28" s="69"/>
      <c r="S28" s="69">
        <f t="shared" si="3"/>
        <v>0</v>
      </c>
      <c r="T28" s="70"/>
      <c r="U28" s="70"/>
      <c r="V28" s="71"/>
      <c r="W28" s="70">
        <f t="shared" si="4"/>
        <v>0</v>
      </c>
      <c r="X28" s="72">
        <f t="shared" si="5"/>
        <v>29281850.189999998</v>
      </c>
      <c r="Y28" s="26"/>
    </row>
    <row r="29" spans="1:25" s="27" customFormat="1" ht="30.75" customHeight="1" x14ac:dyDescent="0.25">
      <c r="A29" s="62">
        <v>20</v>
      </c>
      <c r="B29" s="63" t="s">
        <v>36</v>
      </c>
      <c r="C29" s="64" t="s">
        <v>135</v>
      </c>
      <c r="D29" s="65" t="s">
        <v>136</v>
      </c>
      <c r="E29" s="66">
        <v>236479791</v>
      </c>
      <c r="F29" s="66">
        <v>0</v>
      </c>
      <c r="G29" s="67">
        <f t="shared" si="0"/>
        <v>236479791</v>
      </c>
      <c r="H29" s="68"/>
      <c r="I29" s="69"/>
      <c r="J29" s="69">
        <v>52723396.560000002</v>
      </c>
      <c r="K29" s="69">
        <f t="shared" si="1"/>
        <v>52723396.560000002</v>
      </c>
      <c r="L29" s="69"/>
      <c r="M29" s="69"/>
      <c r="N29" s="69"/>
      <c r="O29" s="69">
        <f t="shared" si="2"/>
        <v>0</v>
      </c>
      <c r="P29" s="69"/>
      <c r="Q29" s="69"/>
      <c r="R29" s="69"/>
      <c r="S29" s="69">
        <f t="shared" si="3"/>
        <v>0</v>
      </c>
      <c r="T29" s="70"/>
      <c r="U29" s="70"/>
      <c r="V29" s="71"/>
      <c r="W29" s="70">
        <f t="shared" si="4"/>
        <v>0</v>
      </c>
      <c r="X29" s="72">
        <f t="shared" si="5"/>
        <v>52723396.560000002</v>
      </c>
      <c r="Y29" s="26"/>
    </row>
    <row r="30" spans="1:25" s="27" customFormat="1" ht="30.75" customHeight="1" x14ac:dyDescent="0.25">
      <c r="A30" s="62">
        <v>21</v>
      </c>
      <c r="B30" s="63" t="s">
        <v>42</v>
      </c>
      <c r="C30" s="64" t="s">
        <v>137</v>
      </c>
      <c r="D30" s="65" t="s">
        <v>99</v>
      </c>
      <c r="E30" s="66">
        <v>235157563</v>
      </c>
      <c r="F30" s="66">
        <v>0</v>
      </c>
      <c r="G30" s="67">
        <f t="shared" si="0"/>
        <v>235157563</v>
      </c>
      <c r="H30" s="68"/>
      <c r="I30" s="69"/>
      <c r="J30" s="69"/>
      <c r="K30" s="69">
        <f t="shared" si="1"/>
        <v>0</v>
      </c>
      <c r="L30" s="69"/>
      <c r="M30" s="69"/>
      <c r="N30" s="69"/>
      <c r="O30" s="69">
        <f t="shared" si="2"/>
        <v>0</v>
      </c>
      <c r="P30" s="69"/>
      <c r="Q30" s="69"/>
      <c r="R30" s="69"/>
      <c r="S30" s="69">
        <f t="shared" si="3"/>
        <v>0</v>
      </c>
      <c r="T30" s="70"/>
      <c r="U30" s="70"/>
      <c r="V30" s="71"/>
      <c r="W30" s="70">
        <f t="shared" si="4"/>
        <v>0</v>
      </c>
      <c r="X30" s="72">
        <f t="shared" si="5"/>
        <v>0</v>
      </c>
      <c r="Y30" s="26"/>
    </row>
    <row r="31" spans="1:25" s="27" customFormat="1" ht="30.75" customHeight="1" x14ac:dyDescent="0.25">
      <c r="A31" s="62">
        <v>22</v>
      </c>
      <c r="B31" s="63" t="s">
        <v>62</v>
      </c>
      <c r="C31" s="64" t="s">
        <v>138</v>
      </c>
      <c r="D31" s="65" t="s">
        <v>139</v>
      </c>
      <c r="E31" s="66">
        <v>93469</v>
      </c>
      <c r="F31" s="66">
        <v>0</v>
      </c>
      <c r="G31" s="67">
        <f t="shared" si="0"/>
        <v>93469</v>
      </c>
      <c r="H31" s="68"/>
      <c r="I31" s="69"/>
      <c r="J31" s="69"/>
      <c r="K31" s="69">
        <f t="shared" si="1"/>
        <v>0</v>
      </c>
      <c r="L31" s="69"/>
      <c r="M31" s="69"/>
      <c r="N31" s="69"/>
      <c r="O31" s="69">
        <f t="shared" si="2"/>
        <v>0</v>
      </c>
      <c r="P31" s="69"/>
      <c r="Q31" s="69"/>
      <c r="R31" s="69"/>
      <c r="S31" s="69">
        <f t="shared" si="3"/>
        <v>0</v>
      </c>
      <c r="T31" s="70"/>
      <c r="U31" s="70"/>
      <c r="V31" s="71"/>
      <c r="W31" s="70">
        <f t="shared" si="4"/>
        <v>0</v>
      </c>
      <c r="X31" s="72">
        <f t="shared" si="5"/>
        <v>0</v>
      </c>
      <c r="Y31" s="26"/>
    </row>
    <row r="32" spans="1:25" s="27" customFormat="1" ht="30.75" customHeight="1" x14ac:dyDescent="0.25">
      <c r="A32" s="62">
        <v>23</v>
      </c>
      <c r="B32" s="79" t="s">
        <v>37</v>
      </c>
      <c r="C32" s="73">
        <v>14505</v>
      </c>
      <c r="D32" s="74" t="s">
        <v>283</v>
      </c>
      <c r="E32" s="75">
        <v>0</v>
      </c>
      <c r="F32" s="75">
        <v>11273332.800000001</v>
      </c>
      <c r="G32" s="67">
        <f t="shared" si="0"/>
        <v>11273332.800000001</v>
      </c>
      <c r="H32" s="76"/>
      <c r="I32" s="70"/>
      <c r="J32" s="70"/>
      <c r="K32" s="70">
        <f t="shared" si="1"/>
        <v>0</v>
      </c>
      <c r="L32" s="70"/>
      <c r="M32" s="70"/>
      <c r="N32" s="70"/>
      <c r="O32" s="70">
        <f t="shared" si="2"/>
        <v>0</v>
      </c>
      <c r="P32" s="70"/>
      <c r="Q32" s="70"/>
      <c r="R32" s="70"/>
      <c r="S32" s="70">
        <f t="shared" si="3"/>
        <v>0</v>
      </c>
      <c r="T32" s="70"/>
      <c r="U32" s="70"/>
      <c r="V32" s="77"/>
      <c r="W32" s="70">
        <f t="shared" si="4"/>
        <v>0</v>
      </c>
      <c r="X32" s="78">
        <f t="shared" si="5"/>
        <v>0</v>
      </c>
      <c r="Y32" s="26"/>
    </row>
    <row r="33" spans="1:27" s="27" customFormat="1" ht="30.75" customHeight="1" x14ac:dyDescent="0.25">
      <c r="A33" s="62">
        <v>24</v>
      </c>
      <c r="B33" s="63"/>
      <c r="C33" s="80" t="s">
        <v>293</v>
      </c>
      <c r="D33" s="81" t="s">
        <v>294</v>
      </c>
      <c r="E33" s="66">
        <v>852501904</v>
      </c>
      <c r="F33" s="66">
        <v>-625582541.79999995</v>
      </c>
      <c r="G33" s="67">
        <f t="shared" si="0"/>
        <v>226919362.20000005</v>
      </c>
      <c r="H33" s="68"/>
      <c r="I33" s="69"/>
      <c r="J33" s="69"/>
      <c r="K33" s="69">
        <f t="shared" si="1"/>
        <v>0</v>
      </c>
      <c r="L33" s="69"/>
      <c r="M33" s="69"/>
      <c r="N33" s="69"/>
      <c r="O33" s="69">
        <f t="shared" si="2"/>
        <v>0</v>
      </c>
      <c r="P33" s="69"/>
      <c r="Q33" s="69"/>
      <c r="R33" s="69"/>
      <c r="S33" s="69">
        <f t="shared" si="3"/>
        <v>0</v>
      </c>
      <c r="T33" s="70"/>
      <c r="U33" s="70"/>
      <c r="V33" s="71"/>
      <c r="W33" s="70">
        <f t="shared" si="4"/>
        <v>0</v>
      </c>
      <c r="X33" s="72">
        <f t="shared" si="5"/>
        <v>0</v>
      </c>
      <c r="Y33" s="26"/>
    </row>
    <row r="34" spans="1:27" s="12" customFormat="1" x14ac:dyDescent="0.25">
      <c r="A34" s="19" t="s">
        <v>45</v>
      </c>
      <c r="B34" s="82"/>
      <c r="C34" s="30"/>
      <c r="D34" s="19"/>
      <c r="E34" s="83">
        <f>SUM(E10:E33)</f>
        <v>2598876407</v>
      </c>
      <c r="F34" s="83">
        <f t="shared" ref="F34:X34" si="6">SUM(F10:F33)</f>
        <v>363993593.00000024</v>
      </c>
      <c r="G34" s="83">
        <f t="shared" si="6"/>
        <v>2962870000</v>
      </c>
      <c r="H34" s="83">
        <f t="shared" si="6"/>
        <v>0</v>
      </c>
      <c r="I34" s="83">
        <f t="shared" si="6"/>
        <v>261888943.76999998</v>
      </c>
      <c r="J34" s="83">
        <f t="shared" si="6"/>
        <v>606530923.52999997</v>
      </c>
      <c r="K34" s="83">
        <f t="shared" si="6"/>
        <v>868419867.29999995</v>
      </c>
      <c r="L34" s="83">
        <f t="shared" si="6"/>
        <v>0</v>
      </c>
      <c r="M34" s="83">
        <f t="shared" si="6"/>
        <v>0</v>
      </c>
      <c r="N34" s="83">
        <f t="shared" si="6"/>
        <v>0</v>
      </c>
      <c r="O34" s="83">
        <f t="shared" si="6"/>
        <v>0</v>
      </c>
      <c r="P34" s="83">
        <f t="shared" si="6"/>
        <v>0</v>
      </c>
      <c r="Q34" s="83">
        <f t="shared" si="6"/>
        <v>0</v>
      </c>
      <c r="R34" s="83">
        <f t="shared" si="6"/>
        <v>0</v>
      </c>
      <c r="S34" s="83">
        <f t="shared" si="6"/>
        <v>0</v>
      </c>
      <c r="T34" s="83">
        <f t="shared" si="6"/>
        <v>0</v>
      </c>
      <c r="U34" s="83">
        <f t="shared" si="6"/>
        <v>0</v>
      </c>
      <c r="V34" s="83">
        <f t="shared" si="6"/>
        <v>0</v>
      </c>
      <c r="W34" s="83">
        <f t="shared" si="6"/>
        <v>0</v>
      </c>
      <c r="X34" s="83">
        <f t="shared" si="6"/>
        <v>868419867.29999995</v>
      </c>
      <c r="Y34" s="21"/>
      <c r="Z34" s="13"/>
      <c r="AA34" s="13"/>
    </row>
    <row r="35" spans="1:27" s="2" customFormat="1" x14ac:dyDescent="0.25">
      <c r="A35" s="84" t="s">
        <v>52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21"/>
    </row>
    <row r="36" spans="1:27" s="3" customFormat="1" ht="45" x14ac:dyDescent="0.25">
      <c r="A36" s="86">
        <v>25</v>
      </c>
      <c r="B36" s="114" t="s">
        <v>27</v>
      </c>
      <c r="C36" s="87" t="s">
        <v>140</v>
      </c>
      <c r="D36" s="88" t="s">
        <v>141</v>
      </c>
      <c r="E36" s="89">
        <v>42919</v>
      </c>
      <c r="F36" s="89">
        <v>0</v>
      </c>
      <c r="G36" s="89">
        <f t="shared" ref="G36:G102" si="7">+E36+F36</f>
        <v>42919</v>
      </c>
      <c r="H36" s="90"/>
      <c r="I36" s="91"/>
      <c r="J36" s="91"/>
      <c r="K36" s="90">
        <f t="shared" ref="K36:K42" si="8">SUM(H36:J36)</f>
        <v>0</v>
      </c>
      <c r="L36" s="91"/>
      <c r="M36" s="91"/>
      <c r="N36" s="91"/>
      <c r="O36" s="91">
        <f t="shared" ref="O36:O42" si="9">SUM(L36:N36)</f>
        <v>0</v>
      </c>
      <c r="P36" s="91"/>
      <c r="Q36" s="91"/>
      <c r="R36" s="91"/>
      <c r="S36" s="91">
        <f t="shared" ref="S36:S42" si="10">SUM(P36:R36)</f>
        <v>0</v>
      </c>
      <c r="T36" s="92"/>
      <c r="U36" s="92"/>
      <c r="V36" s="92"/>
      <c r="W36" s="92">
        <f t="shared" ref="W36:W42" si="11">SUM(T36:V36)</f>
        <v>0</v>
      </c>
      <c r="X36" s="93">
        <f t="shared" ref="X36:X119" si="12">+K36+O36+S36+W36</f>
        <v>0</v>
      </c>
      <c r="Y36" s="26"/>
    </row>
    <row r="37" spans="1:27" s="3" customFormat="1" ht="30.75" customHeight="1" x14ac:dyDescent="0.25">
      <c r="A37" s="86">
        <v>26</v>
      </c>
      <c r="B37" s="122"/>
      <c r="C37" s="87" t="s">
        <v>142</v>
      </c>
      <c r="D37" s="88" t="s">
        <v>143</v>
      </c>
      <c r="E37" s="89">
        <v>3798</v>
      </c>
      <c r="F37" s="89">
        <v>0</v>
      </c>
      <c r="G37" s="89">
        <f t="shared" si="7"/>
        <v>3798</v>
      </c>
      <c r="H37" s="90"/>
      <c r="I37" s="91"/>
      <c r="J37" s="91"/>
      <c r="K37" s="90">
        <f t="shared" si="8"/>
        <v>0</v>
      </c>
      <c r="L37" s="91"/>
      <c r="M37" s="91"/>
      <c r="N37" s="91"/>
      <c r="O37" s="91">
        <f t="shared" si="9"/>
        <v>0</v>
      </c>
      <c r="P37" s="91"/>
      <c r="Q37" s="91"/>
      <c r="R37" s="91"/>
      <c r="S37" s="91">
        <f t="shared" si="10"/>
        <v>0</v>
      </c>
      <c r="T37" s="92"/>
      <c r="U37" s="92"/>
      <c r="V37" s="92"/>
      <c r="W37" s="92">
        <f t="shared" si="11"/>
        <v>0</v>
      </c>
      <c r="X37" s="93">
        <f t="shared" si="12"/>
        <v>0</v>
      </c>
      <c r="Y37" s="26"/>
    </row>
    <row r="38" spans="1:27" s="3" customFormat="1" ht="30.75" customHeight="1" x14ac:dyDescent="0.25">
      <c r="A38" s="86">
        <v>27</v>
      </c>
      <c r="B38" s="122"/>
      <c r="C38" s="87" t="s">
        <v>144</v>
      </c>
      <c r="D38" s="88" t="s">
        <v>61</v>
      </c>
      <c r="E38" s="89">
        <v>93397</v>
      </c>
      <c r="F38" s="89">
        <v>0</v>
      </c>
      <c r="G38" s="89">
        <f t="shared" si="7"/>
        <v>93397</v>
      </c>
      <c r="H38" s="90"/>
      <c r="I38" s="91"/>
      <c r="J38" s="91"/>
      <c r="K38" s="90">
        <f t="shared" si="8"/>
        <v>0</v>
      </c>
      <c r="L38" s="91"/>
      <c r="M38" s="91"/>
      <c r="N38" s="91"/>
      <c r="O38" s="91">
        <f t="shared" si="9"/>
        <v>0</v>
      </c>
      <c r="P38" s="91"/>
      <c r="Q38" s="91"/>
      <c r="R38" s="91"/>
      <c r="S38" s="91">
        <f t="shared" si="10"/>
        <v>0</v>
      </c>
      <c r="T38" s="92"/>
      <c r="U38" s="92"/>
      <c r="V38" s="92"/>
      <c r="W38" s="92">
        <f t="shared" si="11"/>
        <v>0</v>
      </c>
      <c r="X38" s="93">
        <f t="shared" si="12"/>
        <v>0</v>
      </c>
      <c r="Y38" s="26"/>
    </row>
    <row r="39" spans="1:27" s="3" customFormat="1" ht="30.75" customHeight="1" x14ac:dyDescent="0.25">
      <c r="A39" s="86">
        <v>28</v>
      </c>
      <c r="B39" s="122"/>
      <c r="C39" s="87" t="s">
        <v>145</v>
      </c>
      <c r="D39" s="88" t="s">
        <v>146</v>
      </c>
      <c r="E39" s="89">
        <v>99181</v>
      </c>
      <c r="F39" s="89">
        <v>0</v>
      </c>
      <c r="G39" s="89">
        <f t="shared" si="7"/>
        <v>99181</v>
      </c>
      <c r="H39" s="90"/>
      <c r="I39" s="91"/>
      <c r="J39" s="91"/>
      <c r="K39" s="90">
        <f t="shared" si="8"/>
        <v>0</v>
      </c>
      <c r="L39" s="91"/>
      <c r="M39" s="91"/>
      <c r="N39" s="91"/>
      <c r="O39" s="91">
        <f t="shared" si="9"/>
        <v>0</v>
      </c>
      <c r="P39" s="91"/>
      <c r="Q39" s="91"/>
      <c r="R39" s="91"/>
      <c r="S39" s="91">
        <f t="shared" si="10"/>
        <v>0</v>
      </c>
      <c r="T39" s="92"/>
      <c r="U39" s="92"/>
      <c r="V39" s="92"/>
      <c r="W39" s="92">
        <f t="shared" si="11"/>
        <v>0</v>
      </c>
      <c r="X39" s="93">
        <f t="shared" si="12"/>
        <v>0</v>
      </c>
      <c r="Y39" s="26"/>
    </row>
    <row r="40" spans="1:27" s="3" customFormat="1" ht="30.75" customHeight="1" x14ac:dyDescent="0.25">
      <c r="A40" s="86">
        <v>29</v>
      </c>
      <c r="B40" s="122"/>
      <c r="C40" s="87" t="s">
        <v>147</v>
      </c>
      <c r="D40" s="88" t="s">
        <v>148</v>
      </c>
      <c r="E40" s="89">
        <v>106404</v>
      </c>
      <c r="F40" s="89">
        <v>4893596</v>
      </c>
      <c r="G40" s="89">
        <f t="shared" si="7"/>
        <v>5000000</v>
      </c>
      <c r="H40" s="90"/>
      <c r="I40" s="91"/>
      <c r="J40" s="91"/>
      <c r="K40" s="90">
        <f t="shared" si="8"/>
        <v>0</v>
      </c>
      <c r="L40" s="91"/>
      <c r="M40" s="91"/>
      <c r="N40" s="91"/>
      <c r="O40" s="91">
        <f t="shared" si="9"/>
        <v>0</v>
      </c>
      <c r="P40" s="91"/>
      <c r="Q40" s="91"/>
      <c r="R40" s="91"/>
      <c r="S40" s="91">
        <f t="shared" si="10"/>
        <v>0</v>
      </c>
      <c r="T40" s="92"/>
      <c r="U40" s="92"/>
      <c r="V40" s="92"/>
      <c r="W40" s="92">
        <f t="shared" si="11"/>
        <v>0</v>
      </c>
      <c r="X40" s="93">
        <f t="shared" si="12"/>
        <v>0</v>
      </c>
      <c r="Y40" s="26"/>
    </row>
    <row r="41" spans="1:27" s="3" customFormat="1" ht="30.75" customHeight="1" x14ac:dyDescent="0.25">
      <c r="A41" s="86">
        <v>30</v>
      </c>
      <c r="B41" s="122"/>
      <c r="C41" s="87" t="s">
        <v>149</v>
      </c>
      <c r="D41" s="88" t="s">
        <v>72</v>
      </c>
      <c r="E41" s="89">
        <v>151040</v>
      </c>
      <c r="F41" s="89">
        <v>0</v>
      </c>
      <c r="G41" s="89">
        <f t="shared" si="7"/>
        <v>151040</v>
      </c>
      <c r="H41" s="90"/>
      <c r="I41" s="91"/>
      <c r="J41" s="91"/>
      <c r="K41" s="90">
        <f t="shared" si="8"/>
        <v>0</v>
      </c>
      <c r="L41" s="91"/>
      <c r="M41" s="91"/>
      <c r="N41" s="91"/>
      <c r="O41" s="91">
        <f t="shared" si="9"/>
        <v>0</v>
      </c>
      <c r="P41" s="91"/>
      <c r="Q41" s="91"/>
      <c r="R41" s="91"/>
      <c r="S41" s="91">
        <f t="shared" si="10"/>
        <v>0</v>
      </c>
      <c r="T41" s="92"/>
      <c r="U41" s="92"/>
      <c r="V41" s="92"/>
      <c r="W41" s="92">
        <f t="shared" si="11"/>
        <v>0</v>
      </c>
      <c r="X41" s="93">
        <f t="shared" si="12"/>
        <v>0</v>
      </c>
      <c r="Y41" s="26"/>
    </row>
    <row r="42" spans="1:27" s="3" customFormat="1" ht="30.75" customHeight="1" x14ac:dyDescent="0.25">
      <c r="A42" s="86">
        <v>31</v>
      </c>
      <c r="B42" s="115"/>
      <c r="C42" s="87" t="s">
        <v>150</v>
      </c>
      <c r="D42" s="88" t="s">
        <v>74</v>
      </c>
      <c r="E42" s="89">
        <v>82330</v>
      </c>
      <c r="F42" s="89">
        <v>0</v>
      </c>
      <c r="G42" s="89">
        <f t="shared" si="7"/>
        <v>82330</v>
      </c>
      <c r="H42" s="90"/>
      <c r="I42" s="91"/>
      <c r="J42" s="91"/>
      <c r="K42" s="90">
        <f t="shared" si="8"/>
        <v>0</v>
      </c>
      <c r="L42" s="91"/>
      <c r="M42" s="91"/>
      <c r="N42" s="91"/>
      <c r="O42" s="91">
        <f t="shared" si="9"/>
        <v>0</v>
      </c>
      <c r="P42" s="91"/>
      <c r="Q42" s="91"/>
      <c r="R42" s="91"/>
      <c r="S42" s="91">
        <f t="shared" si="10"/>
        <v>0</v>
      </c>
      <c r="T42" s="92"/>
      <c r="U42" s="92"/>
      <c r="V42" s="92"/>
      <c r="W42" s="92">
        <f t="shared" si="11"/>
        <v>0</v>
      </c>
      <c r="X42" s="93">
        <f t="shared" si="12"/>
        <v>0</v>
      </c>
      <c r="Y42" s="26"/>
    </row>
    <row r="43" spans="1:27" s="3" customFormat="1" ht="30.75" customHeight="1" x14ac:dyDescent="0.25">
      <c r="A43" s="86">
        <v>32</v>
      </c>
      <c r="B43" s="114" t="s">
        <v>24</v>
      </c>
      <c r="C43" s="87" t="s">
        <v>151</v>
      </c>
      <c r="D43" s="88" t="s">
        <v>152</v>
      </c>
      <c r="E43" s="89">
        <v>22104</v>
      </c>
      <c r="F43" s="89">
        <v>0</v>
      </c>
      <c r="G43" s="89">
        <f t="shared" si="7"/>
        <v>22104</v>
      </c>
      <c r="H43" s="90"/>
      <c r="I43" s="91"/>
      <c r="J43" s="91"/>
      <c r="K43" s="90">
        <f t="shared" ref="K43:K120" si="13">SUM(H43:J43)</f>
        <v>0</v>
      </c>
      <c r="L43" s="91"/>
      <c r="M43" s="91"/>
      <c r="N43" s="91"/>
      <c r="O43" s="91">
        <f t="shared" ref="O43:O120" si="14">SUM(L43:N43)</f>
        <v>0</v>
      </c>
      <c r="P43" s="91"/>
      <c r="Q43" s="91"/>
      <c r="R43" s="91"/>
      <c r="S43" s="91">
        <f t="shared" ref="S43:S120" si="15">SUM(P43:R43)</f>
        <v>0</v>
      </c>
      <c r="T43" s="92"/>
      <c r="U43" s="92"/>
      <c r="V43" s="92"/>
      <c r="W43" s="92">
        <f t="shared" ref="W43:W120" si="16">SUM(T43:V43)</f>
        <v>0</v>
      </c>
      <c r="X43" s="93">
        <f t="shared" si="12"/>
        <v>0</v>
      </c>
      <c r="Y43" s="26"/>
    </row>
    <row r="44" spans="1:27" s="3" customFormat="1" ht="30.75" customHeight="1" x14ac:dyDescent="0.25">
      <c r="A44" s="86">
        <v>33</v>
      </c>
      <c r="B44" s="122"/>
      <c r="C44" s="87" t="s">
        <v>153</v>
      </c>
      <c r="D44" s="88" t="s">
        <v>154</v>
      </c>
      <c r="E44" s="89">
        <v>60576</v>
      </c>
      <c r="F44" s="89">
        <v>0</v>
      </c>
      <c r="G44" s="89">
        <f t="shared" ref="G44:G49" si="17">+E44+F44</f>
        <v>60576</v>
      </c>
      <c r="H44" s="90"/>
      <c r="I44" s="91"/>
      <c r="J44" s="91"/>
      <c r="K44" s="90">
        <f t="shared" ref="K44:K49" si="18">SUM(H44:J44)</f>
        <v>0</v>
      </c>
      <c r="L44" s="91"/>
      <c r="M44" s="91"/>
      <c r="N44" s="91"/>
      <c r="O44" s="91">
        <f t="shared" ref="O44:O49" si="19">SUM(L44:N44)</f>
        <v>0</v>
      </c>
      <c r="P44" s="91"/>
      <c r="Q44" s="91"/>
      <c r="R44" s="91"/>
      <c r="S44" s="91">
        <f t="shared" ref="S44:S49" si="20">SUM(P44:R44)</f>
        <v>0</v>
      </c>
      <c r="T44" s="92"/>
      <c r="U44" s="92"/>
      <c r="V44" s="92"/>
      <c r="W44" s="92">
        <f t="shared" ref="W44:W49" si="21">SUM(T44:V44)</f>
        <v>0</v>
      </c>
      <c r="X44" s="93">
        <f t="shared" ref="X44:X49" si="22">+K44+O44+S44+W44</f>
        <v>0</v>
      </c>
      <c r="Y44" s="26"/>
    </row>
    <row r="45" spans="1:27" s="3" customFormat="1" ht="30.75" customHeight="1" x14ac:dyDescent="0.25">
      <c r="A45" s="86">
        <v>34</v>
      </c>
      <c r="B45" s="122"/>
      <c r="C45" s="87" t="s">
        <v>155</v>
      </c>
      <c r="D45" s="88" t="s">
        <v>156</v>
      </c>
      <c r="E45" s="89">
        <v>101478</v>
      </c>
      <c r="F45" s="89">
        <v>5748086.21</v>
      </c>
      <c r="G45" s="89">
        <f t="shared" si="17"/>
        <v>5849564.21</v>
      </c>
      <c r="H45" s="90"/>
      <c r="I45" s="91"/>
      <c r="J45" s="91"/>
      <c r="K45" s="90">
        <f t="shared" si="18"/>
        <v>0</v>
      </c>
      <c r="L45" s="91"/>
      <c r="M45" s="91"/>
      <c r="N45" s="91"/>
      <c r="O45" s="91">
        <f t="shared" si="19"/>
        <v>0</v>
      </c>
      <c r="P45" s="91"/>
      <c r="Q45" s="91"/>
      <c r="R45" s="91"/>
      <c r="S45" s="91">
        <f t="shared" si="20"/>
        <v>0</v>
      </c>
      <c r="T45" s="92"/>
      <c r="U45" s="92"/>
      <c r="V45" s="92"/>
      <c r="W45" s="92">
        <f t="shared" si="21"/>
        <v>0</v>
      </c>
      <c r="X45" s="93">
        <f t="shared" si="22"/>
        <v>0</v>
      </c>
      <c r="Y45" s="26"/>
    </row>
    <row r="46" spans="1:27" s="3" customFormat="1" ht="30.75" customHeight="1" x14ac:dyDescent="0.25">
      <c r="A46" s="86">
        <v>35</v>
      </c>
      <c r="B46" s="122"/>
      <c r="C46" s="87" t="s">
        <v>157</v>
      </c>
      <c r="D46" s="88" t="s">
        <v>158</v>
      </c>
      <c r="E46" s="89">
        <v>3000</v>
      </c>
      <c r="F46" s="89">
        <v>0</v>
      </c>
      <c r="G46" s="89">
        <f t="shared" si="17"/>
        <v>3000</v>
      </c>
      <c r="H46" s="90"/>
      <c r="I46" s="91"/>
      <c r="J46" s="91"/>
      <c r="K46" s="90">
        <f t="shared" si="18"/>
        <v>0</v>
      </c>
      <c r="L46" s="91"/>
      <c r="M46" s="91"/>
      <c r="N46" s="91"/>
      <c r="O46" s="91">
        <f t="shared" si="19"/>
        <v>0</v>
      </c>
      <c r="P46" s="91"/>
      <c r="Q46" s="91"/>
      <c r="R46" s="91"/>
      <c r="S46" s="91">
        <f t="shared" si="20"/>
        <v>0</v>
      </c>
      <c r="T46" s="92"/>
      <c r="U46" s="92"/>
      <c r="V46" s="92"/>
      <c r="W46" s="92">
        <f t="shared" si="21"/>
        <v>0</v>
      </c>
      <c r="X46" s="93">
        <f t="shared" si="22"/>
        <v>0</v>
      </c>
      <c r="Y46" s="26"/>
    </row>
    <row r="47" spans="1:27" s="3" customFormat="1" ht="30.75" customHeight="1" x14ac:dyDescent="0.25">
      <c r="A47" s="86">
        <v>36</v>
      </c>
      <c r="B47" s="122"/>
      <c r="C47" s="87" t="s">
        <v>159</v>
      </c>
      <c r="D47" s="88" t="s">
        <v>84</v>
      </c>
      <c r="E47" s="89">
        <v>39619986</v>
      </c>
      <c r="F47" s="89">
        <v>-31331257.859999999</v>
      </c>
      <c r="G47" s="89">
        <f t="shared" si="17"/>
        <v>8288728.1400000006</v>
      </c>
      <c r="H47" s="90"/>
      <c r="I47" s="91">
        <v>503470.84</v>
      </c>
      <c r="J47" s="91">
        <v>3720645.75</v>
      </c>
      <c r="K47" s="90">
        <f t="shared" si="18"/>
        <v>4224116.59</v>
      </c>
      <c r="L47" s="91"/>
      <c r="M47" s="91"/>
      <c r="N47" s="91"/>
      <c r="O47" s="91">
        <f t="shared" si="19"/>
        <v>0</v>
      </c>
      <c r="P47" s="91"/>
      <c r="Q47" s="91"/>
      <c r="R47" s="91"/>
      <c r="S47" s="91">
        <f t="shared" si="20"/>
        <v>0</v>
      </c>
      <c r="T47" s="92"/>
      <c r="U47" s="92"/>
      <c r="V47" s="92"/>
      <c r="W47" s="92">
        <f t="shared" si="21"/>
        <v>0</v>
      </c>
      <c r="X47" s="93">
        <f t="shared" si="22"/>
        <v>4224116.59</v>
      </c>
      <c r="Y47" s="26"/>
    </row>
    <row r="48" spans="1:27" s="3" customFormat="1" ht="30.75" customHeight="1" x14ac:dyDescent="0.25">
      <c r="A48" s="86">
        <v>37</v>
      </c>
      <c r="B48" s="122"/>
      <c r="C48" s="87" t="s">
        <v>160</v>
      </c>
      <c r="D48" s="88" t="s">
        <v>161</v>
      </c>
      <c r="E48" s="89">
        <v>87082</v>
      </c>
      <c r="F48" s="89">
        <v>0</v>
      </c>
      <c r="G48" s="89">
        <f t="shared" si="17"/>
        <v>87082</v>
      </c>
      <c r="H48" s="90"/>
      <c r="I48" s="91"/>
      <c r="J48" s="91"/>
      <c r="K48" s="90">
        <f t="shared" si="18"/>
        <v>0</v>
      </c>
      <c r="L48" s="91"/>
      <c r="M48" s="91"/>
      <c r="N48" s="91"/>
      <c r="O48" s="91">
        <f t="shared" si="19"/>
        <v>0</v>
      </c>
      <c r="P48" s="91"/>
      <c r="Q48" s="91"/>
      <c r="R48" s="91"/>
      <c r="S48" s="91">
        <f t="shared" si="20"/>
        <v>0</v>
      </c>
      <c r="T48" s="92"/>
      <c r="U48" s="92"/>
      <c r="V48" s="92"/>
      <c r="W48" s="92">
        <f t="shared" si="21"/>
        <v>0</v>
      </c>
      <c r="X48" s="93">
        <f t="shared" si="22"/>
        <v>0</v>
      </c>
      <c r="Y48" s="26"/>
    </row>
    <row r="49" spans="1:25" s="28" customFormat="1" ht="30.75" customHeight="1" x14ac:dyDescent="0.25">
      <c r="A49" s="86">
        <v>38</v>
      </c>
      <c r="B49" s="115"/>
      <c r="C49" s="80">
        <v>14443</v>
      </c>
      <c r="D49" s="81" t="s">
        <v>300</v>
      </c>
      <c r="E49" s="94">
        <v>0</v>
      </c>
      <c r="F49" s="94">
        <v>408100</v>
      </c>
      <c r="G49" s="94">
        <f t="shared" si="17"/>
        <v>408100</v>
      </c>
      <c r="H49" s="95"/>
      <c r="I49" s="92"/>
      <c r="J49" s="92"/>
      <c r="K49" s="95">
        <f t="shared" si="18"/>
        <v>0</v>
      </c>
      <c r="L49" s="92"/>
      <c r="M49" s="92"/>
      <c r="N49" s="92"/>
      <c r="O49" s="92">
        <f t="shared" si="19"/>
        <v>0</v>
      </c>
      <c r="P49" s="92"/>
      <c r="Q49" s="92"/>
      <c r="R49" s="92"/>
      <c r="S49" s="92">
        <f t="shared" si="20"/>
        <v>0</v>
      </c>
      <c r="T49" s="92"/>
      <c r="U49" s="92"/>
      <c r="V49" s="92"/>
      <c r="W49" s="92">
        <f t="shared" si="21"/>
        <v>0</v>
      </c>
      <c r="X49" s="96">
        <f t="shared" si="22"/>
        <v>0</v>
      </c>
      <c r="Y49" s="26"/>
    </row>
    <row r="50" spans="1:25" s="3" customFormat="1" ht="30.75" customHeight="1" x14ac:dyDescent="0.25">
      <c r="A50" s="86">
        <v>39</v>
      </c>
      <c r="B50" s="114" t="s">
        <v>43</v>
      </c>
      <c r="C50" s="87" t="s">
        <v>162</v>
      </c>
      <c r="D50" s="88" t="s">
        <v>163</v>
      </c>
      <c r="E50" s="89">
        <v>71774682</v>
      </c>
      <c r="F50" s="89">
        <v>0</v>
      </c>
      <c r="G50" s="89">
        <f t="shared" si="7"/>
        <v>71774682</v>
      </c>
      <c r="H50" s="90"/>
      <c r="I50" s="91"/>
      <c r="J50" s="91"/>
      <c r="K50" s="90">
        <f t="shared" si="13"/>
        <v>0</v>
      </c>
      <c r="L50" s="91"/>
      <c r="M50" s="91"/>
      <c r="N50" s="91"/>
      <c r="O50" s="91">
        <f t="shared" si="14"/>
        <v>0</v>
      </c>
      <c r="P50" s="91"/>
      <c r="Q50" s="91"/>
      <c r="R50" s="91"/>
      <c r="S50" s="91">
        <f t="shared" si="15"/>
        <v>0</v>
      </c>
      <c r="T50" s="92"/>
      <c r="U50" s="92"/>
      <c r="V50" s="92"/>
      <c r="W50" s="92">
        <f t="shared" si="16"/>
        <v>0</v>
      </c>
      <c r="X50" s="93">
        <f t="shared" si="12"/>
        <v>0</v>
      </c>
      <c r="Y50" s="26"/>
    </row>
    <row r="51" spans="1:25" s="3" customFormat="1" ht="30.75" customHeight="1" x14ac:dyDescent="0.25">
      <c r="A51" s="86">
        <v>40</v>
      </c>
      <c r="B51" s="122"/>
      <c r="C51" s="87" t="s">
        <v>164</v>
      </c>
      <c r="D51" s="88" t="s">
        <v>54</v>
      </c>
      <c r="E51" s="89">
        <v>86779</v>
      </c>
      <c r="F51" s="89">
        <v>0</v>
      </c>
      <c r="G51" s="89">
        <f>+E51+F51</f>
        <v>86779</v>
      </c>
      <c r="H51" s="90"/>
      <c r="I51" s="91"/>
      <c r="J51" s="91"/>
      <c r="K51" s="90">
        <f>SUM(H51:J51)</f>
        <v>0</v>
      </c>
      <c r="L51" s="91"/>
      <c r="M51" s="91"/>
      <c r="N51" s="91"/>
      <c r="O51" s="91">
        <f>SUM(L51:N51)</f>
        <v>0</v>
      </c>
      <c r="P51" s="91"/>
      <c r="Q51" s="91"/>
      <c r="R51" s="91"/>
      <c r="S51" s="91">
        <f>SUM(P51:R51)</f>
        <v>0</v>
      </c>
      <c r="T51" s="92"/>
      <c r="U51" s="92"/>
      <c r="V51" s="92"/>
      <c r="W51" s="92">
        <f>SUM(T51:V51)</f>
        <v>0</v>
      </c>
      <c r="X51" s="93">
        <f>+K51+O51+S51+W51</f>
        <v>0</v>
      </c>
      <c r="Y51" s="26"/>
    </row>
    <row r="52" spans="1:25" s="3" customFormat="1" ht="30.75" customHeight="1" x14ac:dyDescent="0.25">
      <c r="A52" s="86">
        <v>41</v>
      </c>
      <c r="B52" s="115"/>
      <c r="C52" s="87" t="s">
        <v>165</v>
      </c>
      <c r="D52" s="88" t="s">
        <v>166</v>
      </c>
      <c r="E52" s="89">
        <v>90679</v>
      </c>
      <c r="F52" s="89">
        <v>0</v>
      </c>
      <c r="G52" s="89">
        <f>+E52+F52</f>
        <v>90679</v>
      </c>
      <c r="H52" s="90"/>
      <c r="I52" s="91"/>
      <c r="J52" s="91"/>
      <c r="K52" s="90">
        <f>SUM(H52:J52)</f>
        <v>0</v>
      </c>
      <c r="L52" s="91"/>
      <c r="M52" s="91"/>
      <c r="N52" s="91"/>
      <c r="O52" s="91">
        <f>SUM(L52:N52)</f>
        <v>0</v>
      </c>
      <c r="P52" s="91"/>
      <c r="Q52" s="91"/>
      <c r="R52" s="91"/>
      <c r="S52" s="91">
        <f>SUM(P52:R52)</f>
        <v>0</v>
      </c>
      <c r="T52" s="92"/>
      <c r="U52" s="92"/>
      <c r="V52" s="92"/>
      <c r="W52" s="92">
        <f>SUM(T52:V52)</f>
        <v>0</v>
      </c>
      <c r="X52" s="93">
        <f>+K52+O52+S52+W52</f>
        <v>0</v>
      </c>
      <c r="Y52" s="26"/>
    </row>
    <row r="53" spans="1:25" s="3" customFormat="1" ht="30.75" customHeight="1" x14ac:dyDescent="0.25">
      <c r="A53" s="86">
        <v>42</v>
      </c>
      <c r="B53" s="114" t="s">
        <v>25</v>
      </c>
      <c r="C53" s="87" t="s">
        <v>167</v>
      </c>
      <c r="D53" s="88" t="s">
        <v>168</v>
      </c>
      <c r="E53" s="89">
        <v>84480</v>
      </c>
      <c r="F53" s="89">
        <v>0</v>
      </c>
      <c r="G53" s="89">
        <f>+E53+F53</f>
        <v>84480</v>
      </c>
      <c r="H53" s="90"/>
      <c r="I53" s="91"/>
      <c r="J53" s="91"/>
      <c r="K53" s="90">
        <f>SUM(H53:J53)</f>
        <v>0</v>
      </c>
      <c r="L53" s="91"/>
      <c r="M53" s="91"/>
      <c r="N53" s="91"/>
      <c r="O53" s="91">
        <f>SUM(L53:N53)</f>
        <v>0</v>
      </c>
      <c r="P53" s="91"/>
      <c r="Q53" s="91"/>
      <c r="R53" s="91"/>
      <c r="S53" s="91">
        <f>SUM(P53:R53)</f>
        <v>0</v>
      </c>
      <c r="T53" s="92"/>
      <c r="U53" s="92"/>
      <c r="V53" s="92"/>
      <c r="W53" s="92">
        <f>SUM(T53:V53)</f>
        <v>0</v>
      </c>
      <c r="X53" s="93">
        <f>+K53+O53+S53+W53</f>
        <v>0</v>
      </c>
      <c r="Y53" s="26"/>
    </row>
    <row r="54" spans="1:25" s="3" customFormat="1" ht="30.75" customHeight="1" x14ac:dyDescent="0.25">
      <c r="A54" s="86">
        <v>43</v>
      </c>
      <c r="B54" s="115"/>
      <c r="C54" s="87" t="s">
        <v>169</v>
      </c>
      <c r="D54" s="88" t="s">
        <v>69</v>
      </c>
      <c r="E54" s="89">
        <v>192697</v>
      </c>
      <c r="F54" s="89">
        <v>0</v>
      </c>
      <c r="G54" s="89">
        <f>+E54+F54</f>
        <v>192697</v>
      </c>
      <c r="H54" s="90"/>
      <c r="I54" s="91"/>
      <c r="J54" s="91"/>
      <c r="K54" s="90">
        <f>SUM(H54:J54)</f>
        <v>0</v>
      </c>
      <c r="L54" s="91"/>
      <c r="M54" s="91"/>
      <c r="N54" s="91"/>
      <c r="O54" s="91">
        <f>SUM(L54:N54)</f>
        <v>0</v>
      </c>
      <c r="P54" s="91"/>
      <c r="Q54" s="91"/>
      <c r="R54" s="91"/>
      <c r="S54" s="91">
        <f>SUM(P54:R54)</f>
        <v>0</v>
      </c>
      <c r="T54" s="92"/>
      <c r="U54" s="92"/>
      <c r="V54" s="92"/>
      <c r="W54" s="92">
        <f>SUM(T54:V54)</f>
        <v>0</v>
      </c>
      <c r="X54" s="93">
        <f>+K54+O54+S54+W54</f>
        <v>0</v>
      </c>
      <c r="Y54" s="26"/>
    </row>
    <row r="55" spans="1:25" s="3" customFormat="1" ht="30.75" customHeight="1" x14ac:dyDescent="0.25">
      <c r="A55" s="86">
        <v>44</v>
      </c>
      <c r="B55" s="97" t="s">
        <v>170</v>
      </c>
      <c r="C55" s="87" t="s">
        <v>171</v>
      </c>
      <c r="D55" s="88" t="s">
        <v>172</v>
      </c>
      <c r="E55" s="89">
        <v>187897</v>
      </c>
      <c r="F55" s="89">
        <v>0</v>
      </c>
      <c r="G55" s="89">
        <f t="shared" si="7"/>
        <v>187897</v>
      </c>
      <c r="H55" s="90"/>
      <c r="I55" s="91"/>
      <c r="J55" s="91"/>
      <c r="K55" s="90">
        <f t="shared" si="13"/>
        <v>0</v>
      </c>
      <c r="L55" s="91"/>
      <c r="M55" s="91"/>
      <c r="N55" s="91"/>
      <c r="O55" s="91">
        <f t="shared" si="14"/>
        <v>0</v>
      </c>
      <c r="P55" s="91"/>
      <c r="Q55" s="91"/>
      <c r="R55" s="91"/>
      <c r="S55" s="91">
        <f t="shared" si="15"/>
        <v>0</v>
      </c>
      <c r="T55" s="92"/>
      <c r="U55" s="92"/>
      <c r="V55" s="92"/>
      <c r="W55" s="92">
        <f t="shared" si="16"/>
        <v>0</v>
      </c>
      <c r="X55" s="93">
        <f t="shared" si="12"/>
        <v>0</v>
      </c>
      <c r="Y55" s="26"/>
    </row>
    <row r="56" spans="1:25" s="3" customFormat="1" ht="30.75" customHeight="1" x14ac:dyDescent="0.25">
      <c r="A56" s="86">
        <v>45</v>
      </c>
      <c r="B56" s="97" t="s">
        <v>40</v>
      </c>
      <c r="C56" s="87" t="s">
        <v>173</v>
      </c>
      <c r="D56" s="88" t="s">
        <v>104</v>
      </c>
      <c r="E56" s="89">
        <v>136767</v>
      </c>
      <c r="F56" s="89">
        <v>0</v>
      </c>
      <c r="G56" s="89">
        <f>+E56+F56</f>
        <v>136767</v>
      </c>
      <c r="H56" s="90"/>
      <c r="I56" s="91"/>
      <c r="J56" s="91"/>
      <c r="K56" s="90">
        <f>SUM(H56:J56)</f>
        <v>0</v>
      </c>
      <c r="L56" s="91"/>
      <c r="M56" s="91"/>
      <c r="N56" s="91"/>
      <c r="O56" s="91">
        <f>SUM(L56:N56)</f>
        <v>0</v>
      </c>
      <c r="P56" s="91"/>
      <c r="Q56" s="91"/>
      <c r="R56" s="91"/>
      <c r="S56" s="91">
        <f>SUM(P56:R56)</f>
        <v>0</v>
      </c>
      <c r="T56" s="92"/>
      <c r="U56" s="92"/>
      <c r="V56" s="92"/>
      <c r="W56" s="92">
        <f>SUM(T56:V56)</f>
        <v>0</v>
      </c>
      <c r="X56" s="93">
        <f>+K56+O56+S56+W56</f>
        <v>0</v>
      </c>
      <c r="Y56" s="26"/>
    </row>
    <row r="57" spans="1:25" s="3" customFormat="1" ht="30.75" customHeight="1" x14ac:dyDescent="0.25">
      <c r="A57" s="86">
        <v>46</v>
      </c>
      <c r="B57" s="114" t="s">
        <v>32</v>
      </c>
      <c r="C57" s="87" t="s">
        <v>174</v>
      </c>
      <c r="D57" s="88" t="s">
        <v>93</v>
      </c>
      <c r="E57" s="89">
        <v>167698</v>
      </c>
      <c r="F57" s="89">
        <v>27181821.309999999</v>
      </c>
      <c r="G57" s="89">
        <f t="shared" si="7"/>
        <v>27349519.309999999</v>
      </c>
      <c r="H57" s="90"/>
      <c r="I57" s="91">
        <v>27349519.309999999</v>
      </c>
      <c r="J57" s="91"/>
      <c r="K57" s="90">
        <f t="shared" si="13"/>
        <v>27349519.309999999</v>
      </c>
      <c r="L57" s="91"/>
      <c r="M57" s="91"/>
      <c r="N57" s="91"/>
      <c r="O57" s="91">
        <f t="shared" si="14"/>
        <v>0</v>
      </c>
      <c r="P57" s="91"/>
      <c r="Q57" s="91"/>
      <c r="R57" s="91"/>
      <c r="S57" s="91">
        <f t="shared" si="15"/>
        <v>0</v>
      </c>
      <c r="T57" s="92"/>
      <c r="U57" s="92"/>
      <c r="V57" s="92"/>
      <c r="W57" s="92">
        <f t="shared" si="16"/>
        <v>0</v>
      </c>
      <c r="X57" s="93">
        <f t="shared" si="12"/>
        <v>27349519.309999999</v>
      </c>
      <c r="Y57" s="26"/>
    </row>
    <row r="58" spans="1:25" s="3" customFormat="1" ht="30.75" customHeight="1" x14ac:dyDescent="0.25">
      <c r="A58" s="86">
        <v>47</v>
      </c>
      <c r="B58" s="122"/>
      <c r="C58" s="87" t="s">
        <v>175</v>
      </c>
      <c r="D58" s="88" t="s">
        <v>176</v>
      </c>
      <c r="E58" s="89">
        <v>117587</v>
      </c>
      <c r="F58" s="89">
        <v>0</v>
      </c>
      <c r="G58" s="89">
        <f t="shared" si="7"/>
        <v>117587</v>
      </c>
      <c r="H58" s="90"/>
      <c r="I58" s="91"/>
      <c r="J58" s="91"/>
      <c r="K58" s="90">
        <f t="shared" si="13"/>
        <v>0</v>
      </c>
      <c r="L58" s="91"/>
      <c r="M58" s="91"/>
      <c r="N58" s="91"/>
      <c r="O58" s="91">
        <f t="shared" si="14"/>
        <v>0</v>
      </c>
      <c r="P58" s="91"/>
      <c r="Q58" s="91"/>
      <c r="R58" s="91"/>
      <c r="S58" s="91">
        <f t="shared" si="15"/>
        <v>0</v>
      </c>
      <c r="T58" s="92"/>
      <c r="U58" s="92"/>
      <c r="V58" s="92"/>
      <c r="W58" s="92">
        <f t="shared" si="16"/>
        <v>0</v>
      </c>
      <c r="X58" s="93">
        <f t="shared" si="12"/>
        <v>0</v>
      </c>
      <c r="Y58" s="26"/>
    </row>
    <row r="59" spans="1:25" s="3" customFormat="1" ht="30.75" customHeight="1" x14ac:dyDescent="0.25">
      <c r="A59" s="86">
        <v>48</v>
      </c>
      <c r="B59" s="122"/>
      <c r="C59" s="87" t="s">
        <v>177</v>
      </c>
      <c r="D59" s="88" t="s">
        <v>178</v>
      </c>
      <c r="E59" s="89">
        <v>50286</v>
      </c>
      <c r="F59" s="89">
        <v>0</v>
      </c>
      <c r="G59" s="89">
        <f t="shared" si="7"/>
        <v>50286</v>
      </c>
      <c r="H59" s="90"/>
      <c r="I59" s="91"/>
      <c r="J59" s="91"/>
      <c r="K59" s="90">
        <f t="shared" si="13"/>
        <v>0</v>
      </c>
      <c r="L59" s="91"/>
      <c r="M59" s="91"/>
      <c r="N59" s="91"/>
      <c r="O59" s="91">
        <f t="shared" si="14"/>
        <v>0</v>
      </c>
      <c r="P59" s="91"/>
      <c r="Q59" s="91"/>
      <c r="R59" s="91"/>
      <c r="S59" s="91">
        <f t="shared" si="15"/>
        <v>0</v>
      </c>
      <c r="T59" s="92"/>
      <c r="U59" s="92"/>
      <c r="V59" s="92"/>
      <c r="W59" s="92">
        <f t="shared" si="16"/>
        <v>0</v>
      </c>
      <c r="X59" s="93">
        <f t="shared" si="12"/>
        <v>0</v>
      </c>
      <c r="Y59" s="26"/>
    </row>
    <row r="60" spans="1:25" s="3" customFormat="1" ht="30.75" customHeight="1" x14ac:dyDescent="0.25">
      <c r="A60" s="86">
        <v>49</v>
      </c>
      <c r="B60" s="122"/>
      <c r="C60" s="87" t="s">
        <v>179</v>
      </c>
      <c r="D60" s="88" t="s">
        <v>55</v>
      </c>
      <c r="E60" s="89">
        <v>95042</v>
      </c>
      <c r="F60" s="89">
        <v>6254958</v>
      </c>
      <c r="G60" s="89">
        <f t="shared" si="7"/>
        <v>6350000</v>
      </c>
      <c r="H60" s="90"/>
      <c r="I60" s="91"/>
      <c r="J60" s="91"/>
      <c r="K60" s="90">
        <f t="shared" si="13"/>
        <v>0</v>
      </c>
      <c r="L60" s="91"/>
      <c r="M60" s="91"/>
      <c r="N60" s="91"/>
      <c r="O60" s="91">
        <f t="shared" si="14"/>
        <v>0</v>
      </c>
      <c r="P60" s="91"/>
      <c r="Q60" s="91"/>
      <c r="R60" s="91"/>
      <c r="S60" s="91">
        <f t="shared" si="15"/>
        <v>0</v>
      </c>
      <c r="T60" s="92"/>
      <c r="U60" s="92"/>
      <c r="V60" s="92"/>
      <c r="W60" s="92">
        <f t="shared" si="16"/>
        <v>0</v>
      </c>
      <c r="X60" s="93">
        <f t="shared" si="12"/>
        <v>0</v>
      </c>
      <c r="Y60" s="26"/>
    </row>
    <row r="61" spans="1:25" s="3" customFormat="1" ht="30.75" customHeight="1" x14ac:dyDescent="0.25">
      <c r="A61" s="86">
        <v>50</v>
      </c>
      <c r="B61" s="122"/>
      <c r="C61" s="87" t="s">
        <v>180</v>
      </c>
      <c r="D61" s="88" t="s">
        <v>59</v>
      </c>
      <c r="E61" s="89">
        <v>101455</v>
      </c>
      <c r="F61" s="89">
        <v>0</v>
      </c>
      <c r="G61" s="89">
        <f>+E61+F61</f>
        <v>101455</v>
      </c>
      <c r="H61" s="90"/>
      <c r="I61" s="91"/>
      <c r="J61" s="91"/>
      <c r="K61" s="90">
        <f>SUM(H61:J61)</f>
        <v>0</v>
      </c>
      <c r="L61" s="91"/>
      <c r="M61" s="91"/>
      <c r="N61" s="91"/>
      <c r="O61" s="91">
        <f>SUM(L61:N61)</f>
        <v>0</v>
      </c>
      <c r="P61" s="91"/>
      <c r="Q61" s="91"/>
      <c r="R61" s="91"/>
      <c r="S61" s="91">
        <f>SUM(P61:R61)</f>
        <v>0</v>
      </c>
      <c r="T61" s="92"/>
      <c r="U61" s="92"/>
      <c r="V61" s="92"/>
      <c r="W61" s="92">
        <f>SUM(T61:V61)</f>
        <v>0</v>
      </c>
      <c r="X61" s="93">
        <f>+K61+O61+S61+W61</f>
        <v>0</v>
      </c>
      <c r="Y61" s="26"/>
    </row>
    <row r="62" spans="1:25" s="3" customFormat="1" ht="30.75" customHeight="1" x14ac:dyDescent="0.25">
      <c r="A62" s="86">
        <v>51</v>
      </c>
      <c r="B62" s="115"/>
      <c r="C62" s="87" t="s">
        <v>181</v>
      </c>
      <c r="D62" s="88" t="s">
        <v>182</v>
      </c>
      <c r="E62" s="89">
        <v>99264</v>
      </c>
      <c r="F62" s="89">
        <v>0</v>
      </c>
      <c r="G62" s="89">
        <f>+E62+F62</f>
        <v>99264</v>
      </c>
      <c r="H62" s="90"/>
      <c r="I62" s="91"/>
      <c r="J62" s="91"/>
      <c r="K62" s="90">
        <f>SUM(H62:J62)</f>
        <v>0</v>
      </c>
      <c r="L62" s="91"/>
      <c r="M62" s="91"/>
      <c r="N62" s="91"/>
      <c r="O62" s="91">
        <f>SUM(L62:N62)</f>
        <v>0</v>
      </c>
      <c r="P62" s="91"/>
      <c r="Q62" s="91"/>
      <c r="R62" s="91"/>
      <c r="S62" s="91">
        <f>SUM(P62:R62)</f>
        <v>0</v>
      </c>
      <c r="T62" s="92"/>
      <c r="U62" s="92"/>
      <c r="V62" s="92"/>
      <c r="W62" s="92">
        <f>SUM(T62:V62)</f>
        <v>0</v>
      </c>
      <c r="X62" s="93">
        <f>+K62+O62+S62+W62</f>
        <v>0</v>
      </c>
      <c r="Y62" s="26"/>
    </row>
    <row r="63" spans="1:25" s="3" customFormat="1" ht="30.75" customHeight="1" x14ac:dyDescent="0.25">
      <c r="A63" s="86">
        <v>52</v>
      </c>
      <c r="B63" s="114" t="s">
        <v>56</v>
      </c>
      <c r="C63" s="87" t="s">
        <v>183</v>
      </c>
      <c r="D63" s="88" t="s">
        <v>184</v>
      </c>
      <c r="E63" s="89">
        <v>32965</v>
      </c>
      <c r="F63" s="89">
        <v>0</v>
      </c>
      <c r="G63" s="89">
        <f t="shared" si="7"/>
        <v>32965</v>
      </c>
      <c r="H63" s="90"/>
      <c r="I63" s="91"/>
      <c r="J63" s="91"/>
      <c r="K63" s="90">
        <f t="shared" si="13"/>
        <v>0</v>
      </c>
      <c r="L63" s="91"/>
      <c r="M63" s="91"/>
      <c r="N63" s="91"/>
      <c r="O63" s="91">
        <f t="shared" si="14"/>
        <v>0</v>
      </c>
      <c r="P63" s="91"/>
      <c r="Q63" s="91"/>
      <c r="R63" s="91"/>
      <c r="S63" s="91">
        <f t="shared" si="15"/>
        <v>0</v>
      </c>
      <c r="T63" s="92"/>
      <c r="U63" s="92"/>
      <c r="V63" s="92"/>
      <c r="W63" s="92">
        <f t="shared" si="16"/>
        <v>0</v>
      </c>
      <c r="X63" s="93">
        <f t="shared" si="12"/>
        <v>0</v>
      </c>
      <c r="Y63" s="26"/>
    </row>
    <row r="64" spans="1:25" s="3" customFormat="1" ht="30.75" customHeight="1" x14ac:dyDescent="0.25">
      <c r="A64" s="86">
        <v>53</v>
      </c>
      <c r="B64" s="122"/>
      <c r="C64" s="87" t="s">
        <v>185</v>
      </c>
      <c r="D64" s="88" t="s">
        <v>57</v>
      </c>
      <c r="E64" s="89">
        <v>58984</v>
      </c>
      <c r="F64" s="89">
        <v>0</v>
      </c>
      <c r="G64" s="89">
        <f>+E64+F64</f>
        <v>58984</v>
      </c>
      <c r="H64" s="90"/>
      <c r="I64" s="91"/>
      <c r="J64" s="91"/>
      <c r="K64" s="90">
        <f>SUM(H64:J64)</f>
        <v>0</v>
      </c>
      <c r="L64" s="91"/>
      <c r="M64" s="91"/>
      <c r="N64" s="91"/>
      <c r="O64" s="91">
        <f>SUM(L64:N64)</f>
        <v>0</v>
      </c>
      <c r="P64" s="91"/>
      <c r="Q64" s="91"/>
      <c r="R64" s="91"/>
      <c r="S64" s="91">
        <f>SUM(P64:R64)</f>
        <v>0</v>
      </c>
      <c r="T64" s="92"/>
      <c r="U64" s="92"/>
      <c r="V64" s="92"/>
      <c r="W64" s="92">
        <f>SUM(T64:V64)</f>
        <v>0</v>
      </c>
      <c r="X64" s="93">
        <f>+K64+O64+S64+W64</f>
        <v>0</v>
      </c>
      <c r="Y64" s="26"/>
    </row>
    <row r="65" spans="1:25" s="3" customFormat="1" ht="30.75" customHeight="1" x14ac:dyDescent="0.25">
      <c r="A65" s="86">
        <v>54</v>
      </c>
      <c r="B65" s="122"/>
      <c r="C65" s="87" t="s">
        <v>105</v>
      </c>
      <c r="D65" s="88" t="s">
        <v>106</v>
      </c>
      <c r="E65" s="89">
        <v>14083854</v>
      </c>
      <c r="F65" s="89">
        <v>0</v>
      </c>
      <c r="G65" s="89">
        <f>+E65+F65</f>
        <v>14083854</v>
      </c>
      <c r="H65" s="90"/>
      <c r="I65" s="91"/>
      <c r="J65" s="91">
        <v>8496051.3599999994</v>
      </c>
      <c r="K65" s="90">
        <f>SUM(H65:J65)</f>
        <v>8496051.3599999994</v>
      </c>
      <c r="L65" s="91"/>
      <c r="M65" s="91"/>
      <c r="N65" s="91"/>
      <c r="O65" s="91">
        <f>SUM(L65:N65)</f>
        <v>0</v>
      </c>
      <c r="P65" s="91"/>
      <c r="Q65" s="91"/>
      <c r="R65" s="91"/>
      <c r="S65" s="91">
        <f>SUM(P65:R65)</f>
        <v>0</v>
      </c>
      <c r="T65" s="92"/>
      <c r="U65" s="92"/>
      <c r="V65" s="92"/>
      <c r="W65" s="92">
        <f>SUM(T65:V65)</f>
        <v>0</v>
      </c>
      <c r="X65" s="93">
        <f>+K65+O65+S65+W65</f>
        <v>8496051.3599999994</v>
      </c>
      <c r="Y65" s="26"/>
    </row>
    <row r="66" spans="1:25" s="3" customFormat="1" ht="30.75" customHeight="1" x14ac:dyDescent="0.25">
      <c r="A66" s="86">
        <v>55</v>
      </c>
      <c r="B66" s="122"/>
      <c r="C66" s="87" t="s">
        <v>186</v>
      </c>
      <c r="D66" s="88" t="s">
        <v>90</v>
      </c>
      <c r="E66" s="89">
        <v>78103</v>
      </c>
      <c r="F66" s="89">
        <v>0</v>
      </c>
      <c r="G66" s="89">
        <f>+E66+F66</f>
        <v>78103</v>
      </c>
      <c r="H66" s="90"/>
      <c r="I66" s="91"/>
      <c r="J66" s="91"/>
      <c r="K66" s="90">
        <f>SUM(H66:J66)</f>
        <v>0</v>
      </c>
      <c r="L66" s="91"/>
      <c r="M66" s="91"/>
      <c r="N66" s="91"/>
      <c r="O66" s="91">
        <f>SUM(L66:N66)</f>
        <v>0</v>
      </c>
      <c r="P66" s="91"/>
      <c r="Q66" s="91"/>
      <c r="R66" s="91"/>
      <c r="S66" s="91">
        <f>SUM(P66:R66)</f>
        <v>0</v>
      </c>
      <c r="T66" s="92"/>
      <c r="U66" s="92"/>
      <c r="V66" s="92"/>
      <c r="W66" s="92">
        <f>SUM(T66:V66)</f>
        <v>0</v>
      </c>
      <c r="X66" s="93">
        <f>+K66+O66+S66+W66</f>
        <v>0</v>
      </c>
      <c r="Y66" s="26"/>
    </row>
    <row r="67" spans="1:25" s="3" customFormat="1" ht="30.75" customHeight="1" x14ac:dyDescent="0.25">
      <c r="A67" s="86">
        <v>56</v>
      </c>
      <c r="B67" s="115"/>
      <c r="C67" s="87" t="s">
        <v>187</v>
      </c>
      <c r="D67" s="88" t="s">
        <v>188</v>
      </c>
      <c r="E67" s="89">
        <v>97641</v>
      </c>
      <c r="F67" s="89">
        <v>0</v>
      </c>
      <c r="G67" s="89">
        <f>+E67+F67</f>
        <v>97641</v>
      </c>
      <c r="H67" s="90"/>
      <c r="I67" s="91"/>
      <c r="J67" s="91"/>
      <c r="K67" s="90">
        <f>SUM(H67:J67)</f>
        <v>0</v>
      </c>
      <c r="L67" s="91"/>
      <c r="M67" s="91"/>
      <c r="N67" s="91"/>
      <c r="O67" s="91">
        <f>SUM(L67:N67)</f>
        <v>0</v>
      </c>
      <c r="P67" s="91"/>
      <c r="Q67" s="91"/>
      <c r="R67" s="91"/>
      <c r="S67" s="91">
        <f>SUM(P67:R67)</f>
        <v>0</v>
      </c>
      <c r="T67" s="92"/>
      <c r="U67" s="92"/>
      <c r="V67" s="92"/>
      <c r="W67" s="92">
        <f>SUM(T67:V67)</f>
        <v>0</v>
      </c>
      <c r="X67" s="93">
        <f>+K67+O67+S67+W67</f>
        <v>0</v>
      </c>
      <c r="Y67" s="26"/>
    </row>
    <row r="68" spans="1:25" s="3" customFormat="1" ht="30.75" customHeight="1" x14ac:dyDescent="0.25">
      <c r="A68" s="86">
        <v>57</v>
      </c>
      <c r="B68" s="114" t="s">
        <v>34</v>
      </c>
      <c r="C68" s="87" t="s">
        <v>189</v>
      </c>
      <c r="D68" s="88" t="s">
        <v>190</v>
      </c>
      <c r="E68" s="89">
        <v>20341</v>
      </c>
      <c r="F68" s="89">
        <v>0</v>
      </c>
      <c r="G68" s="89">
        <f t="shared" si="7"/>
        <v>20341</v>
      </c>
      <c r="H68" s="90"/>
      <c r="I68" s="91"/>
      <c r="J68" s="91"/>
      <c r="K68" s="90">
        <f t="shared" si="13"/>
        <v>0</v>
      </c>
      <c r="L68" s="91"/>
      <c r="M68" s="91"/>
      <c r="N68" s="91"/>
      <c r="O68" s="91">
        <f t="shared" si="14"/>
        <v>0</v>
      </c>
      <c r="P68" s="91"/>
      <c r="Q68" s="91"/>
      <c r="R68" s="91"/>
      <c r="S68" s="91">
        <f t="shared" si="15"/>
        <v>0</v>
      </c>
      <c r="T68" s="92"/>
      <c r="U68" s="92"/>
      <c r="V68" s="92"/>
      <c r="W68" s="92">
        <f t="shared" si="16"/>
        <v>0</v>
      </c>
      <c r="X68" s="93">
        <f t="shared" si="12"/>
        <v>0</v>
      </c>
      <c r="Y68" s="26"/>
    </row>
    <row r="69" spans="1:25" s="3" customFormat="1" ht="30.75" customHeight="1" x14ac:dyDescent="0.25">
      <c r="A69" s="86">
        <v>58</v>
      </c>
      <c r="B69" s="122"/>
      <c r="C69" s="87" t="s">
        <v>191</v>
      </c>
      <c r="D69" s="88" t="s">
        <v>192</v>
      </c>
      <c r="E69" s="89">
        <v>65861</v>
      </c>
      <c r="F69" s="89">
        <v>0</v>
      </c>
      <c r="G69" s="89">
        <f>+E69+F69</f>
        <v>65861</v>
      </c>
      <c r="H69" s="90"/>
      <c r="I69" s="91"/>
      <c r="J69" s="91"/>
      <c r="K69" s="90">
        <f>SUM(H69:J69)</f>
        <v>0</v>
      </c>
      <c r="L69" s="91"/>
      <c r="M69" s="91"/>
      <c r="N69" s="91"/>
      <c r="O69" s="91">
        <f>SUM(L69:N69)</f>
        <v>0</v>
      </c>
      <c r="P69" s="91"/>
      <c r="Q69" s="91"/>
      <c r="R69" s="91"/>
      <c r="S69" s="91">
        <f>SUM(P69:R69)</f>
        <v>0</v>
      </c>
      <c r="T69" s="92"/>
      <c r="U69" s="92"/>
      <c r="V69" s="92"/>
      <c r="W69" s="92">
        <f>SUM(T69:V69)</f>
        <v>0</v>
      </c>
      <c r="X69" s="93">
        <f>+K69+O69+S69+W69</f>
        <v>0</v>
      </c>
      <c r="Y69" s="26"/>
    </row>
    <row r="70" spans="1:25" s="3" customFormat="1" ht="30.75" customHeight="1" x14ac:dyDescent="0.25">
      <c r="A70" s="86">
        <v>59</v>
      </c>
      <c r="B70" s="122"/>
      <c r="C70" s="87" t="s">
        <v>193</v>
      </c>
      <c r="D70" s="88" t="s">
        <v>194</v>
      </c>
      <c r="E70" s="89">
        <v>60126</v>
      </c>
      <c r="F70" s="89">
        <v>0</v>
      </c>
      <c r="G70" s="89">
        <f>+E70+F70</f>
        <v>60126</v>
      </c>
      <c r="H70" s="90"/>
      <c r="I70" s="91"/>
      <c r="J70" s="91"/>
      <c r="K70" s="90">
        <f>SUM(H70:J70)</f>
        <v>0</v>
      </c>
      <c r="L70" s="91"/>
      <c r="M70" s="91"/>
      <c r="N70" s="91"/>
      <c r="O70" s="91">
        <f>SUM(L70:N70)</f>
        <v>0</v>
      </c>
      <c r="P70" s="91"/>
      <c r="Q70" s="91"/>
      <c r="R70" s="91"/>
      <c r="S70" s="91">
        <f>SUM(P70:R70)</f>
        <v>0</v>
      </c>
      <c r="T70" s="92"/>
      <c r="U70" s="92"/>
      <c r="V70" s="92"/>
      <c r="W70" s="92">
        <f>SUM(T70:V70)</f>
        <v>0</v>
      </c>
      <c r="X70" s="93">
        <f>+K70+O70+S70+W70</f>
        <v>0</v>
      </c>
      <c r="Y70" s="26"/>
    </row>
    <row r="71" spans="1:25" s="3" customFormat="1" ht="30.75" customHeight="1" x14ac:dyDescent="0.25">
      <c r="A71" s="86">
        <v>60</v>
      </c>
      <c r="B71" s="122"/>
      <c r="C71" s="87" t="s">
        <v>195</v>
      </c>
      <c r="D71" s="88" t="s">
        <v>70</v>
      </c>
      <c r="E71" s="89">
        <v>89785</v>
      </c>
      <c r="F71" s="89">
        <v>0</v>
      </c>
      <c r="G71" s="89">
        <f>+E71+F71</f>
        <v>89785</v>
      </c>
      <c r="H71" s="90"/>
      <c r="I71" s="91"/>
      <c r="J71" s="91"/>
      <c r="K71" s="90">
        <f>SUM(H71:J71)</f>
        <v>0</v>
      </c>
      <c r="L71" s="91"/>
      <c r="M71" s="91"/>
      <c r="N71" s="91"/>
      <c r="O71" s="91">
        <f>SUM(L71:N71)</f>
        <v>0</v>
      </c>
      <c r="P71" s="91"/>
      <c r="Q71" s="91"/>
      <c r="R71" s="91"/>
      <c r="S71" s="91">
        <f>SUM(P71:R71)</f>
        <v>0</v>
      </c>
      <c r="T71" s="92"/>
      <c r="U71" s="92"/>
      <c r="V71" s="92"/>
      <c r="W71" s="92">
        <f>SUM(T71:V71)</f>
        <v>0</v>
      </c>
      <c r="X71" s="93">
        <f>+K71+O71+S71+W71</f>
        <v>0</v>
      </c>
      <c r="Y71" s="26"/>
    </row>
    <row r="72" spans="1:25" s="3" customFormat="1" ht="30.75" customHeight="1" x14ac:dyDescent="0.25">
      <c r="A72" s="86">
        <v>61</v>
      </c>
      <c r="B72" s="122"/>
      <c r="C72" s="87" t="s">
        <v>196</v>
      </c>
      <c r="D72" s="88" t="s">
        <v>197</v>
      </c>
      <c r="E72" s="89">
        <v>79275</v>
      </c>
      <c r="F72" s="89">
        <v>0</v>
      </c>
      <c r="G72" s="89">
        <f>+E72+F72</f>
        <v>79275</v>
      </c>
      <c r="H72" s="90"/>
      <c r="I72" s="91"/>
      <c r="J72" s="91"/>
      <c r="K72" s="90">
        <f>SUM(H72:J72)</f>
        <v>0</v>
      </c>
      <c r="L72" s="91"/>
      <c r="M72" s="91"/>
      <c r="N72" s="91"/>
      <c r="O72" s="91">
        <f>SUM(L72:N72)</f>
        <v>0</v>
      </c>
      <c r="P72" s="91"/>
      <c r="Q72" s="91"/>
      <c r="R72" s="91"/>
      <c r="S72" s="91">
        <f>SUM(P72:R72)</f>
        <v>0</v>
      </c>
      <c r="T72" s="92"/>
      <c r="U72" s="92"/>
      <c r="V72" s="92"/>
      <c r="W72" s="92">
        <f>SUM(T72:V72)</f>
        <v>0</v>
      </c>
      <c r="X72" s="93">
        <f>+K72+O72+S72+W72</f>
        <v>0</v>
      </c>
      <c r="Y72" s="26"/>
    </row>
    <row r="73" spans="1:25" s="28" customFormat="1" ht="30.75" customHeight="1" x14ac:dyDescent="0.25">
      <c r="A73" s="86">
        <v>62</v>
      </c>
      <c r="B73" s="115"/>
      <c r="C73" s="80">
        <v>15117</v>
      </c>
      <c r="D73" s="81" t="s">
        <v>301</v>
      </c>
      <c r="E73" s="94">
        <v>0</v>
      </c>
      <c r="F73" s="94">
        <v>4981090.43</v>
      </c>
      <c r="G73" s="94">
        <f>+E73+F73</f>
        <v>4981090.43</v>
      </c>
      <c r="H73" s="95"/>
      <c r="I73" s="92"/>
      <c r="J73" s="92"/>
      <c r="K73" s="95">
        <f>SUM(H73:J73)</f>
        <v>0</v>
      </c>
      <c r="L73" s="92"/>
      <c r="M73" s="92"/>
      <c r="N73" s="92"/>
      <c r="O73" s="92">
        <f>SUM(L73:N73)</f>
        <v>0</v>
      </c>
      <c r="P73" s="92"/>
      <c r="Q73" s="92"/>
      <c r="R73" s="92"/>
      <c r="S73" s="92">
        <f>SUM(P73:R73)</f>
        <v>0</v>
      </c>
      <c r="T73" s="92"/>
      <c r="U73" s="92"/>
      <c r="V73" s="92"/>
      <c r="W73" s="92">
        <f>SUM(T73:V73)</f>
        <v>0</v>
      </c>
      <c r="X73" s="96">
        <f>+K73+O73+S73+W73</f>
        <v>0</v>
      </c>
      <c r="Y73" s="26"/>
    </row>
    <row r="74" spans="1:25" s="3" customFormat="1" ht="30.75" customHeight="1" x14ac:dyDescent="0.25">
      <c r="A74" s="86">
        <v>63</v>
      </c>
      <c r="B74" s="114" t="s">
        <v>37</v>
      </c>
      <c r="C74" s="87" t="s">
        <v>198</v>
      </c>
      <c r="D74" s="88" t="s">
        <v>199</v>
      </c>
      <c r="E74" s="89">
        <v>112104</v>
      </c>
      <c r="F74" s="89">
        <v>0</v>
      </c>
      <c r="G74" s="89">
        <f t="shared" si="7"/>
        <v>112104</v>
      </c>
      <c r="H74" s="90"/>
      <c r="I74" s="91"/>
      <c r="J74" s="91"/>
      <c r="K74" s="90">
        <f t="shared" si="13"/>
        <v>0</v>
      </c>
      <c r="L74" s="91"/>
      <c r="M74" s="91"/>
      <c r="N74" s="91"/>
      <c r="O74" s="91">
        <f t="shared" si="14"/>
        <v>0</v>
      </c>
      <c r="P74" s="91"/>
      <c r="Q74" s="91"/>
      <c r="R74" s="91"/>
      <c r="S74" s="91">
        <f t="shared" si="15"/>
        <v>0</v>
      </c>
      <c r="T74" s="92"/>
      <c r="U74" s="92"/>
      <c r="V74" s="92"/>
      <c r="W74" s="92">
        <f t="shared" si="16"/>
        <v>0</v>
      </c>
      <c r="X74" s="93">
        <f t="shared" si="12"/>
        <v>0</v>
      </c>
      <c r="Y74" s="26"/>
    </row>
    <row r="75" spans="1:25" s="3" customFormat="1" ht="30.75" customHeight="1" x14ac:dyDescent="0.25">
      <c r="A75" s="86">
        <v>64</v>
      </c>
      <c r="B75" s="122"/>
      <c r="C75" s="87" t="s">
        <v>200</v>
      </c>
      <c r="D75" s="88" t="s">
        <v>201</v>
      </c>
      <c r="E75" s="89">
        <v>111020</v>
      </c>
      <c r="F75" s="89">
        <v>0</v>
      </c>
      <c r="G75" s="89">
        <f t="shared" si="7"/>
        <v>111020</v>
      </c>
      <c r="H75" s="90"/>
      <c r="I75" s="91"/>
      <c r="J75" s="91"/>
      <c r="K75" s="90">
        <f t="shared" ref="K75:K80" si="23">SUM(H75:J75)</f>
        <v>0</v>
      </c>
      <c r="L75" s="91"/>
      <c r="M75" s="91"/>
      <c r="N75" s="91"/>
      <c r="O75" s="91">
        <f t="shared" ref="O75:O80" si="24">SUM(L75:N75)</f>
        <v>0</v>
      </c>
      <c r="P75" s="91"/>
      <c r="Q75" s="91"/>
      <c r="R75" s="91"/>
      <c r="S75" s="91">
        <f t="shared" ref="S75:S80" si="25">SUM(P75:R75)</f>
        <v>0</v>
      </c>
      <c r="T75" s="92"/>
      <c r="U75" s="92"/>
      <c r="V75" s="92"/>
      <c r="W75" s="92">
        <f t="shared" ref="W75:W80" si="26">SUM(T75:V75)</f>
        <v>0</v>
      </c>
      <c r="X75" s="93">
        <f t="shared" si="12"/>
        <v>0</v>
      </c>
      <c r="Y75" s="26"/>
    </row>
    <row r="76" spans="1:25" s="3" customFormat="1" ht="30.75" customHeight="1" x14ac:dyDescent="0.25">
      <c r="A76" s="86">
        <v>65</v>
      </c>
      <c r="B76" s="122"/>
      <c r="C76" s="87" t="s">
        <v>202</v>
      </c>
      <c r="D76" s="88" t="s">
        <v>203</v>
      </c>
      <c r="E76" s="89">
        <v>75217</v>
      </c>
      <c r="F76" s="89">
        <v>0</v>
      </c>
      <c r="G76" s="89">
        <f t="shared" si="7"/>
        <v>75217</v>
      </c>
      <c r="H76" s="90"/>
      <c r="I76" s="91"/>
      <c r="J76" s="91"/>
      <c r="K76" s="90">
        <f t="shared" si="23"/>
        <v>0</v>
      </c>
      <c r="L76" s="91"/>
      <c r="M76" s="91"/>
      <c r="N76" s="91"/>
      <c r="O76" s="91">
        <f t="shared" si="24"/>
        <v>0</v>
      </c>
      <c r="P76" s="91"/>
      <c r="Q76" s="91"/>
      <c r="R76" s="91"/>
      <c r="S76" s="91">
        <f t="shared" si="25"/>
        <v>0</v>
      </c>
      <c r="T76" s="92"/>
      <c r="U76" s="92"/>
      <c r="V76" s="92"/>
      <c r="W76" s="92">
        <f t="shared" si="26"/>
        <v>0</v>
      </c>
      <c r="X76" s="93">
        <f t="shared" si="12"/>
        <v>0</v>
      </c>
      <c r="Y76" s="26"/>
    </row>
    <row r="77" spans="1:25" s="3" customFormat="1" ht="30.75" customHeight="1" x14ac:dyDescent="0.25">
      <c r="A77" s="86">
        <v>66</v>
      </c>
      <c r="B77" s="122"/>
      <c r="C77" s="87" t="s">
        <v>204</v>
      </c>
      <c r="D77" s="88" t="s">
        <v>60</v>
      </c>
      <c r="E77" s="89">
        <v>84808</v>
      </c>
      <c r="F77" s="89">
        <v>0</v>
      </c>
      <c r="G77" s="89">
        <f t="shared" si="7"/>
        <v>84808</v>
      </c>
      <c r="H77" s="90"/>
      <c r="I77" s="91"/>
      <c r="J77" s="91"/>
      <c r="K77" s="90">
        <f t="shared" si="23"/>
        <v>0</v>
      </c>
      <c r="L77" s="91"/>
      <c r="M77" s="91"/>
      <c r="N77" s="91"/>
      <c r="O77" s="91">
        <f t="shared" si="24"/>
        <v>0</v>
      </c>
      <c r="P77" s="91"/>
      <c r="Q77" s="91"/>
      <c r="R77" s="91"/>
      <c r="S77" s="91">
        <f t="shared" si="25"/>
        <v>0</v>
      </c>
      <c r="T77" s="92"/>
      <c r="U77" s="92"/>
      <c r="V77" s="92"/>
      <c r="W77" s="92">
        <f t="shared" si="26"/>
        <v>0</v>
      </c>
      <c r="X77" s="93">
        <f t="shared" si="12"/>
        <v>0</v>
      </c>
      <c r="Y77" s="26"/>
    </row>
    <row r="78" spans="1:25" s="3" customFormat="1" ht="30.75" customHeight="1" x14ac:dyDescent="0.25">
      <c r="A78" s="86">
        <v>67</v>
      </c>
      <c r="B78" s="122"/>
      <c r="C78" s="87" t="s">
        <v>205</v>
      </c>
      <c r="D78" s="88" t="s">
        <v>206</v>
      </c>
      <c r="E78" s="89">
        <v>100312</v>
      </c>
      <c r="F78" s="89">
        <v>5270942.6100000003</v>
      </c>
      <c r="G78" s="89">
        <f t="shared" si="7"/>
        <v>5371254.6100000003</v>
      </c>
      <c r="H78" s="90"/>
      <c r="I78" s="91"/>
      <c r="J78" s="91"/>
      <c r="K78" s="90">
        <f t="shared" si="23"/>
        <v>0</v>
      </c>
      <c r="L78" s="91"/>
      <c r="M78" s="91"/>
      <c r="N78" s="91"/>
      <c r="O78" s="91">
        <f t="shared" si="24"/>
        <v>0</v>
      </c>
      <c r="P78" s="91"/>
      <c r="Q78" s="91"/>
      <c r="R78" s="91"/>
      <c r="S78" s="91">
        <f t="shared" si="25"/>
        <v>0</v>
      </c>
      <c r="T78" s="92"/>
      <c r="U78" s="92"/>
      <c r="V78" s="92"/>
      <c r="W78" s="92">
        <f t="shared" si="26"/>
        <v>0</v>
      </c>
      <c r="X78" s="93">
        <f t="shared" si="12"/>
        <v>0</v>
      </c>
      <c r="Y78" s="26"/>
    </row>
    <row r="79" spans="1:25" s="3" customFormat="1" ht="30.75" customHeight="1" x14ac:dyDescent="0.25">
      <c r="A79" s="86">
        <v>68</v>
      </c>
      <c r="B79" s="122"/>
      <c r="C79" s="87" t="s">
        <v>207</v>
      </c>
      <c r="D79" s="88" t="s">
        <v>208</v>
      </c>
      <c r="E79" s="89">
        <v>75495</v>
      </c>
      <c r="F79" s="89">
        <v>0</v>
      </c>
      <c r="G79" s="89">
        <f t="shared" si="7"/>
        <v>75495</v>
      </c>
      <c r="H79" s="90"/>
      <c r="I79" s="91"/>
      <c r="J79" s="91"/>
      <c r="K79" s="90">
        <f t="shared" si="23"/>
        <v>0</v>
      </c>
      <c r="L79" s="91"/>
      <c r="M79" s="91"/>
      <c r="N79" s="91"/>
      <c r="O79" s="91">
        <f t="shared" si="24"/>
        <v>0</v>
      </c>
      <c r="P79" s="91"/>
      <c r="Q79" s="91"/>
      <c r="R79" s="91"/>
      <c r="S79" s="91">
        <f t="shared" si="25"/>
        <v>0</v>
      </c>
      <c r="T79" s="92"/>
      <c r="U79" s="92"/>
      <c r="V79" s="92"/>
      <c r="W79" s="92">
        <f t="shared" si="26"/>
        <v>0</v>
      </c>
      <c r="X79" s="93">
        <f t="shared" si="12"/>
        <v>0</v>
      </c>
      <c r="Y79" s="26"/>
    </row>
    <row r="80" spans="1:25" s="3" customFormat="1" ht="30.75" customHeight="1" x14ac:dyDescent="0.25">
      <c r="A80" s="86">
        <v>69</v>
      </c>
      <c r="B80" s="115"/>
      <c r="C80" s="87" t="s">
        <v>209</v>
      </c>
      <c r="D80" s="88" t="s">
        <v>68</v>
      </c>
      <c r="E80" s="89">
        <v>88798</v>
      </c>
      <c r="F80" s="89">
        <v>5508847.5599999996</v>
      </c>
      <c r="G80" s="89">
        <f t="shared" si="7"/>
        <v>5597645.5599999996</v>
      </c>
      <c r="H80" s="90"/>
      <c r="I80" s="91"/>
      <c r="J80" s="91"/>
      <c r="K80" s="90">
        <f t="shared" si="23"/>
        <v>0</v>
      </c>
      <c r="L80" s="91"/>
      <c r="M80" s="91"/>
      <c r="N80" s="91"/>
      <c r="O80" s="91">
        <f t="shared" si="24"/>
        <v>0</v>
      </c>
      <c r="P80" s="91"/>
      <c r="Q80" s="91"/>
      <c r="R80" s="91"/>
      <c r="S80" s="91">
        <f t="shared" si="25"/>
        <v>0</v>
      </c>
      <c r="T80" s="92"/>
      <c r="U80" s="92"/>
      <c r="V80" s="92"/>
      <c r="W80" s="92">
        <f t="shared" si="26"/>
        <v>0</v>
      </c>
      <c r="X80" s="93">
        <f t="shared" si="12"/>
        <v>0</v>
      </c>
      <c r="Y80" s="26"/>
    </row>
    <row r="81" spans="1:25" s="3" customFormat="1" ht="30.75" customHeight="1" x14ac:dyDescent="0.25">
      <c r="A81" s="86">
        <v>70</v>
      </c>
      <c r="B81" s="114" t="s">
        <v>58</v>
      </c>
      <c r="C81" s="87" t="s">
        <v>210</v>
      </c>
      <c r="D81" s="88" t="s">
        <v>211</v>
      </c>
      <c r="E81" s="89">
        <v>27722</v>
      </c>
      <c r="F81" s="89">
        <v>1300000</v>
      </c>
      <c r="G81" s="89">
        <f t="shared" si="7"/>
        <v>1327722</v>
      </c>
      <c r="H81" s="90"/>
      <c r="I81" s="91"/>
      <c r="J81" s="91"/>
      <c r="K81" s="90">
        <f t="shared" si="13"/>
        <v>0</v>
      </c>
      <c r="L81" s="91"/>
      <c r="M81" s="91"/>
      <c r="N81" s="91"/>
      <c r="O81" s="91">
        <f t="shared" si="14"/>
        <v>0</v>
      </c>
      <c r="P81" s="91"/>
      <c r="Q81" s="91"/>
      <c r="R81" s="91"/>
      <c r="S81" s="91">
        <f t="shared" si="15"/>
        <v>0</v>
      </c>
      <c r="T81" s="92"/>
      <c r="U81" s="92"/>
      <c r="V81" s="92"/>
      <c r="W81" s="92">
        <f t="shared" si="16"/>
        <v>0</v>
      </c>
      <c r="X81" s="93">
        <f t="shared" si="12"/>
        <v>0</v>
      </c>
      <c r="Y81" s="26"/>
    </row>
    <row r="82" spans="1:25" s="3" customFormat="1" ht="30.75" customHeight="1" x14ac:dyDescent="0.25">
      <c r="A82" s="86">
        <v>71</v>
      </c>
      <c r="B82" s="115"/>
      <c r="C82" s="87" t="s">
        <v>212</v>
      </c>
      <c r="D82" s="88" t="s">
        <v>67</v>
      </c>
      <c r="E82" s="89">
        <v>19505</v>
      </c>
      <c r="F82" s="89">
        <v>777186.86</v>
      </c>
      <c r="G82" s="89">
        <f>+E82+F82</f>
        <v>796691.86</v>
      </c>
      <c r="H82" s="90"/>
      <c r="I82" s="91"/>
      <c r="J82" s="91"/>
      <c r="K82" s="90">
        <f>SUM(H82:J82)</f>
        <v>0</v>
      </c>
      <c r="L82" s="91"/>
      <c r="M82" s="91"/>
      <c r="N82" s="91"/>
      <c r="O82" s="91">
        <f>SUM(L82:N82)</f>
        <v>0</v>
      </c>
      <c r="P82" s="91"/>
      <c r="Q82" s="91"/>
      <c r="R82" s="91"/>
      <c r="S82" s="91">
        <f>SUM(P82:R82)</f>
        <v>0</v>
      </c>
      <c r="T82" s="92"/>
      <c r="U82" s="92"/>
      <c r="V82" s="92"/>
      <c r="W82" s="92">
        <f>SUM(T82:V82)</f>
        <v>0</v>
      </c>
      <c r="X82" s="93">
        <f>+K82+O82+S82+W82</f>
        <v>0</v>
      </c>
      <c r="Y82" s="26"/>
    </row>
    <row r="83" spans="1:25" s="3" customFormat="1" ht="30.75" customHeight="1" x14ac:dyDescent="0.25">
      <c r="A83" s="86">
        <v>72</v>
      </c>
      <c r="B83" s="114" t="s">
        <v>39</v>
      </c>
      <c r="C83" s="87" t="s">
        <v>213</v>
      </c>
      <c r="D83" s="88" t="s">
        <v>214</v>
      </c>
      <c r="E83" s="89">
        <v>103617</v>
      </c>
      <c r="F83" s="89">
        <v>0</v>
      </c>
      <c r="G83" s="89">
        <f t="shared" si="7"/>
        <v>103617</v>
      </c>
      <c r="H83" s="90"/>
      <c r="I83" s="91"/>
      <c r="J83" s="91"/>
      <c r="K83" s="90">
        <f t="shared" si="13"/>
        <v>0</v>
      </c>
      <c r="L83" s="91"/>
      <c r="M83" s="91"/>
      <c r="N83" s="91"/>
      <c r="O83" s="91">
        <f t="shared" si="14"/>
        <v>0</v>
      </c>
      <c r="P83" s="91"/>
      <c r="Q83" s="91"/>
      <c r="R83" s="91"/>
      <c r="S83" s="91">
        <f t="shared" si="15"/>
        <v>0</v>
      </c>
      <c r="T83" s="92"/>
      <c r="U83" s="92"/>
      <c r="V83" s="92"/>
      <c r="W83" s="92">
        <f t="shared" si="16"/>
        <v>0</v>
      </c>
      <c r="X83" s="93">
        <f t="shared" si="12"/>
        <v>0</v>
      </c>
      <c r="Y83" s="26"/>
    </row>
    <row r="84" spans="1:25" s="3" customFormat="1" ht="30.75" customHeight="1" x14ac:dyDescent="0.25">
      <c r="A84" s="86">
        <v>73</v>
      </c>
      <c r="B84" s="122"/>
      <c r="C84" s="87" t="s">
        <v>215</v>
      </c>
      <c r="D84" s="88" t="s">
        <v>216</v>
      </c>
      <c r="E84" s="89">
        <v>75495</v>
      </c>
      <c r="F84" s="89">
        <v>0</v>
      </c>
      <c r="G84" s="89">
        <f>+E84+F84</f>
        <v>75495</v>
      </c>
      <c r="H84" s="90"/>
      <c r="I84" s="91"/>
      <c r="J84" s="91"/>
      <c r="K84" s="90">
        <f>SUM(H84:J84)</f>
        <v>0</v>
      </c>
      <c r="L84" s="91"/>
      <c r="M84" s="91"/>
      <c r="N84" s="91"/>
      <c r="O84" s="91">
        <f>SUM(L84:N84)</f>
        <v>0</v>
      </c>
      <c r="P84" s="91"/>
      <c r="Q84" s="91"/>
      <c r="R84" s="91"/>
      <c r="S84" s="91">
        <f>SUM(P84:R84)</f>
        <v>0</v>
      </c>
      <c r="T84" s="92"/>
      <c r="U84" s="92"/>
      <c r="V84" s="92"/>
      <c r="W84" s="92">
        <f>SUM(T84:V84)</f>
        <v>0</v>
      </c>
      <c r="X84" s="93">
        <f>+K84+O84+S84+W84</f>
        <v>0</v>
      </c>
      <c r="Y84" s="26"/>
    </row>
    <row r="85" spans="1:25" s="3" customFormat="1" ht="30.75" customHeight="1" x14ac:dyDescent="0.25">
      <c r="A85" s="86">
        <v>74</v>
      </c>
      <c r="B85" s="115"/>
      <c r="C85" s="87" t="s">
        <v>217</v>
      </c>
      <c r="D85" s="88" t="s">
        <v>48</v>
      </c>
      <c r="E85" s="89">
        <v>84247</v>
      </c>
      <c r="F85" s="89">
        <v>0</v>
      </c>
      <c r="G85" s="89">
        <f>+E85+F85</f>
        <v>84247</v>
      </c>
      <c r="H85" s="90"/>
      <c r="I85" s="91"/>
      <c r="J85" s="91"/>
      <c r="K85" s="90">
        <f>SUM(H85:J85)</f>
        <v>0</v>
      </c>
      <c r="L85" s="91"/>
      <c r="M85" s="91"/>
      <c r="N85" s="91"/>
      <c r="O85" s="91">
        <f>SUM(L85:N85)</f>
        <v>0</v>
      </c>
      <c r="P85" s="91"/>
      <c r="Q85" s="91"/>
      <c r="R85" s="91"/>
      <c r="S85" s="91">
        <f>SUM(P85:R85)</f>
        <v>0</v>
      </c>
      <c r="T85" s="92"/>
      <c r="U85" s="92"/>
      <c r="V85" s="92"/>
      <c r="W85" s="92">
        <f>SUM(T85:V85)</f>
        <v>0</v>
      </c>
      <c r="X85" s="93">
        <f>+K85+O85+S85+W85</f>
        <v>0</v>
      </c>
      <c r="Y85" s="26"/>
    </row>
    <row r="86" spans="1:25" s="3" customFormat="1" ht="30.75" customHeight="1" x14ac:dyDescent="0.25">
      <c r="A86" s="86">
        <v>75</v>
      </c>
      <c r="B86" s="114" t="s">
        <v>41</v>
      </c>
      <c r="C86" s="87" t="s">
        <v>218</v>
      </c>
      <c r="D86" s="88" t="s">
        <v>219</v>
      </c>
      <c r="E86" s="89">
        <v>94090</v>
      </c>
      <c r="F86" s="89">
        <v>7905910</v>
      </c>
      <c r="G86" s="89">
        <f t="shared" si="7"/>
        <v>8000000</v>
      </c>
      <c r="H86" s="90"/>
      <c r="I86" s="91"/>
      <c r="J86" s="91"/>
      <c r="K86" s="90">
        <f t="shared" si="13"/>
        <v>0</v>
      </c>
      <c r="L86" s="91"/>
      <c r="M86" s="91"/>
      <c r="N86" s="91"/>
      <c r="O86" s="91">
        <f t="shared" si="14"/>
        <v>0</v>
      </c>
      <c r="P86" s="91"/>
      <c r="Q86" s="91"/>
      <c r="R86" s="91"/>
      <c r="S86" s="91">
        <f t="shared" si="15"/>
        <v>0</v>
      </c>
      <c r="T86" s="92"/>
      <c r="U86" s="92"/>
      <c r="V86" s="92"/>
      <c r="W86" s="92">
        <f t="shared" si="16"/>
        <v>0</v>
      </c>
      <c r="X86" s="93">
        <f t="shared" si="12"/>
        <v>0</v>
      </c>
      <c r="Y86" s="26"/>
    </row>
    <row r="87" spans="1:25" s="3" customFormat="1" ht="30.75" customHeight="1" x14ac:dyDescent="0.25">
      <c r="A87" s="86">
        <v>76</v>
      </c>
      <c r="B87" s="115"/>
      <c r="C87" s="87" t="s">
        <v>220</v>
      </c>
      <c r="D87" s="88" t="s">
        <v>20</v>
      </c>
      <c r="E87" s="89">
        <v>100286</v>
      </c>
      <c r="F87" s="89">
        <v>0</v>
      </c>
      <c r="G87" s="89">
        <f>+E87+F87</f>
        <v>100286</v>
      </c>
      <c r="H87" s="90"/>
      <c r="I87" s="91"/>
      <c r="J87" s="91"/>
      <c r="K87" s="90">
        <f>SUM(H87:J87)</f>
        <v>0</v>
      </c>
      <c r="L87" s="91"/>
      <c r="M87" s="91"/>
      <c r="N87" s="91"/>
      <c r="O87" s="91">
        <f>SUM(L87:N87)</f>
        <v>0</v>
      </c>
      <c r="P87" s="91"/>
      <c r="Q87" s="91"/>
      <c r="R87" s="91"/>
      <c r="S87" s="91">
        <f>SUM(P87:R87)</f>
        <v>0</v>
      </c>
      <c r="T87" s="92"/>
      <c r="U87" s="92"/>
      <c r="V87" s="92"/>
      <c r="W87" s="92">
        <f>SUM(T87:V87)</f>
        <v>0</v>
      </c>
      <c r="X87" s="93">
        <f>+K87+O87+S87+W87</f>
        <v>0</v>
      </c>
      <c r="Y87" s="26"/>
    </row>
    <row r="88" spans="1:25" s="3" customFormat="1" ht="30.75" customHeight="1" x14ac:dyDescent="0.25">
      <c r="A88" s="86">
        <v>77</v>
      </c>
      <c r="B88" s="114" t="s">
        <v>36</v>
      </c>
      <c r="C88" s="87" t="s">
        <v>221</v>
      </c>
      <c r="D88" s="88" t="s">
        <v>222</v>
      </c>
      <c r="E88" s="89">
        <v>70551</v>
      </c>
      <c r="F88" s="89">
        <v>0</v>
      </c>
      <c r="G88" s="89">
        <f t="shared" si="7"/>
        <v>70551</v>
      </c>
      <c r="H88" s="90"/>
      <c r="I88" s="91"/>
      <c r="J88" s="91"/>
      <c r="K88" s="90">
        <f t="shared" si="13"/>
        <v>0</v>
      </c>
      <c r="L88" s="91"/>
      <c r="M88" s="91"/>
      <c r="N88" s="91"/>
      <c r="O88" s="91">
        <f t="shared" si="14"/>
        <v>0</v>
      </c>
      <c r="P88" s="91"/>
      <c r="Q88" s="91"/>
      <c r="R88" s="91"/>
      <c r="S88" s="91">
        <f t="shared" si="15"/>
        <v>0</v>
      </c>
      <c r="T88" s="92"/>
      <c r="U88" s="92"/>
      <c r="V88" s="92"/>
      <c r="W88" s="92">
        <f t="shared" si="16"/>
        <v>0</v>
      </c>
      <c r="X88" s="93">
        <f t="shared" si="12"/>
        <v>0</v>
      </c>
      <c r="Y88" s="26"/>
    </row>
    <row r="89" spans="1:25" s="3" customFormat="1" ht="30.75" customHeight="1" x14ac:dyDescent="0.25">
      <c r="A89" s="86">
        <v>78</v>
      </c>
      <c r="B89" s="122"/>
      <c r="C89" s="87" t="s">
        <v>223</v>
      </c>
      <c r="D89" s="88" t="s">
        <v>65</v>
      </c>
      <c r="E89" s="89">
        <v>93784</v>
      </c>
      <c r="F89" s="89">
        <v>0</v>
      </c>
      <c r="G89" s="89">
        <f>+E89+F89</f>
        <v>93784</v>
      </c>
      <c r="H89" s="90"/>
      <c r="I89" s="91"/>
      <c r="J89" s="91"/>
      <c r="K89" s="90">
        <f>SUM(H89:J89)</f>
        <v>0</v>
      </c>
      <c r="L89" s="91"/>
      <c r="M89" s="91"/>
      <c r="N89" s="91"/>
      <c r="O89" s="91">
        <f>SUM(L89:N89)</f>
        <v>0</v>
      </c>
      <c r="P89" s="91"/>
      <c r="Q89" s="91"/>
      <c r="R89" s="91"/>
      <c r="S89" s="91">
        <f>SUM(P89:R89)</f>
        <v>0</v>
      </c>
      <c r="T89" s="92"/>
      <c r="U89" s="92"/>
      <c r="V89" s="92"/>
      <c r="W89" s="92">
        <f>SUM(T89:V89)</f>
        <v>0</v>
      </c>
      <c r="X89" s="93">
        <f>+K89+O89+S89+W89</f>
        <v>0</v>
      </c>
      <c r="Y89" s="26"/>
    </row>
    <row r="90" spans="1:25" s="3" customFormat="1" ht="30.75" customHeight="1" x14ac:dyDescent="0.25">
      <c r="A90" s="86">
        <v>79</v>
      </c>
      <c r="B90" s="122"/>
      <c r="C90" s="87" t="s">
        <v>224</v>
      </c>
      <c r="D90" s="88" t="s">
        <v>225</v>
      </c>
      <c r="E90" s="89">
        <v>117471827</v>
      </c>
      <c r="F90" s="89">
        <v>-61587125.859999999</v>
      </c>
      <c r="G90" s="89">
        <f>+E90+F90</f>
        <v>55884701.140000001</v>
      </c>
      <c r="H90" s="90"/>
      <c r="I90" s="91"/>
      <c r="J90" s="91"/>
      <c r="K90" s="90">
        <f>SUM(H90:J90)</f>
        <v>0</v>
      </c>
      <c r="L90" s="91"/>
      <c r="M90" s="91"/>
      <c r="N90" s="91"/>
      <c r="O90" s="91">
        <f>SUM(L90:N90)</f>
        <v>0</v>
      </c>
      <c r="P90" s="91"/>
      <c r="Q90" s="91"/>
      <c r="R90" s="91"/>
      <c r="S90" s="91">
        <f>SUM(P90:R90)</f>
        <v>0</v>
      </c>
      <c r="T90" s="92"/>
      <c r="U90" s="92"/>
      <c r="V90" s="92"/>
      <c r="W90" s="92">
        <f>SUM(T90:V90)</f>
        <v>0</v>
      </c>
      <c r="X90" s="93">
        <f>+K90+O90+S90+W90</f>
        <v>0</v>
      </c>
      <c r="Y90" s="26"/>
    </row>
    <row r="91" spans="1:25" s="3" customFormat="1" ht="30.75" customHeight="1" x14ac:dyDescent="0.25">
      <c r="A91" s="86">
        <v>80</v>
      </c>
      <c r="B91" s="115"/>
      <c r="C91" s="87" t="s">
        <v>226</v>
      </c>
      <c r="D91" s="88" t="s">
        <v>227</v>
      </c>
      <c r="E91" s="89">
        <v>60673</v>
      </c>
      <c r="F91" s="89">
        <v>0</v>
      </c>
      <c r="G91" s="89">
        <f>+E91+F91</f>
        <v>60673</v>
      </c>
      <c r="H91" s="90"/>
      <c r="I91" s="91"/>
      <c r="J91" s="91"/>
      <c r="K91" s="90">
        <f>SUM(H91:J91)</f>
        <v>0</v>
      </c>
      <c r="L91" s="91"/>
      <c r="M91" s="91"/>
      <c r="N91" s="91"/>
      <c r="O91" s="91">
        <f>SUM(L91:N91)</f>
        <v>0</v>
      </c>
      <c r="P91" s="91"/>
      <c r="Q91" s="91"/>
      <c r="R91" s="91"/>
      <c r="S91" s="91">
        <f>SUM(P91:R91)</f>
        <v>0</v>
      </c>
      <c r="T91" s="92"/>
      <c r="U91" s="92"/>
      <c r="V91" s="92"/>
      <c r="W91" s="92">
        <f>SUM(T91:V91)</f>
        <v>0</v>
      </c>
      <c r="X91" s="93">
        <f>+K91+O91+S91+W91</f>
        <v>0</v>
      </c>
      <c r="Y91" s="26"/>
    </row>
    <row r="92" spans="1:25" s="3" customFormat="1" ht="30.75" customHeight="1" x14ac:dyDescent="0.25">
      <c r="A92" s="86">
        <v>81</v>
      </c>
      <c r="B92" s="114" t="s">
        <v>42</v>
      </c>
      <c r="C92" s="87" t="s">
        <v>228</v>
      </c>
      <c r="D92" s="88" t="s">
        <v>229</v>
      </c>
      <c r="E92" s="89">
        <v>69603</v>
      </c>
      <c r="F92" s="89">
        <v>1599846.68</v>
      </c>
      <c r="G92" s="89">
        <f t="shared" si="7"/>
        <v>1669449.68</v>
      </c>
      <c r="H92" s="90"/>
      <c r="I92" s="91"/>
      <c r="J92" s="91"/>
      <c r="K92" s="90">
        <f t="shared" si="13"/>
        <v>0</v>
      </c>
      <c r="L92" s="91"/>
      <c r="M92" s="91"/>
      <c r="N92" s="91"/>
      <c r="O92" s="91">
        <f t="shared" si="14"/>
        <v>0</v>
      </c>
      <c r="P92" s="91"/>
      <c r="Q92" s="91"/>
      <c r="R92" s="91"/>
      <c r="S92" s="91">
        <f t="shared" si="15"/>
        <v>0</v>
      </c>
      <c r="T92" s="92"/>
      <c r="U92" s="92"/>
      <c r="V92" s="92"/>
      <c r="W92" s="92">
        <f t="shared" si="16"/>
        <v>0</v>
      </c>
      <c r="X92" s="93">
        <f t="shared" si="12"/>
        <v>0</v>
      </c>
      <c r="Y92" s="26"/>
    </row>
    <row r="93" spans="1:25" s="3" customFormat="1" ht="30.75" customHeight="1" x14ac:dyDescent="0.25">
      <c r="A93" s="86">
        <v>82</v>
      </c>
      <c r="B93" s="122"/>
      <c r="C93" s="87" t="s">
        <v>230</v>
      </c>
      <c r="D93" s="88" t="s">
        <v>231</v>
      </c>
      <c r="E93" s="89">
        <v>66479</v>
      </c>
      <c r="F93" s="89">
        <v>0</v>
      </c>
      <c r="G93" s="89">
        <f>+E93+F93</f>
        <v>66479</v>
      </c>
      <c r="H93" s="90"/>
      <c r="I93" s="91"/>
      <c r="J93" s="91"/>
      <c r="K93" s="90">
        <f>SUM(H93:J93)</f>
        <v>0</v>
      </c>
      <c r="L93" s="91"/>
      <c r="M93" s="91"/>
      <c r="N93" s="91"/>
      <c r="O93" s="91">
        <f>SUM(L93:N93)</f>
        <v>0</v>
      </c>
      <c r="P93" s="91"/>
      <c r="Q93" s="91"/>
      <c r="R93" s="91"/>
      <c r="S93" s="91">
        <f>SUM(P93:R93)</f>
        <v>0</v>
      </c>
      <c r="T93" s="92"/>
      <c r="U93" s="92"/>
      <c r="V93" s="92"/>
      <c r="W93" s="92">
        <f>SUM(T93:V93)</f>
        <v>0</v>
      </c>
      <c r="X93" s="93">
        <f>+K93+O93+S93+W93</f>
        <v>0</v>
      </c>
      <c r="Y93" s="26"/>
    </row>
    <row r="94" spans="1:25" s="3" customFormat="1" ht="30.75" customHeight="1" x14ac:dyDescent="0.25">
      <c r="A94" s="86">
        <v>83</v>
      </c>
      <c r="B94" s="122"/>
      <c r="C94" s="87" t="s">
        <v>232</v>
      </c>
      <c r="D94" s="88" t="s">
        <v>82</v>
      </c>
      <c r="E94" s="89">
        <v>88740</v>
      </c>
      <c r="F94" s="89">
        <v>6568331.6100000003</v>
      </c>
      <c r="G94" s="89">
        <f>+E94+F94</f>
        <v>6657071.6100000003</v>
      </c>
      <c r="H94" s="90"/>
      <c r="I94" s="91"/>
      <c r="J94" s="91"/>
      <c r="K94" s="90">
        <f>SUM(H94:J94)</f>
        <v>0</v>
      </c>
      <c r="L94" s="91"/>
      <c r="M94" s="91"/>
      <c r="N94" s="91"/>
      <c r="O94" s="91">
        <f>SUM(L94:N94)</f>
        <v>0</v>
      </c>
      <c r="P94" s="91"/>
      <c r="Q94" s="91"/>
      <c r="R94" s="91"/>
      <c r="S94" s="91">
        <f>SUM(P94:R94)</f>
        <v>0</v>
      </c>
      <c r="T94" s="92"/>
      <c r="U94" s="92"/>
      <c r="V94" s="92"/>
      <c r="W94" s="92">
        <f>SUM(T94:V94)</f>
        <v>0</v>
      </c>
      <c r="X94" s="93">
        <f>+K94+O94+S94+W94</f>
        <v>0</v>
      </c>
      <c r="Y94" s="26"/>
    </row>
    <row r="95" spans="1:25" s="3" customFormat="1" ht="30.75" customHeight="1" x14ac:dyDescent="0.25">
      <c r="A95" s="86">
        <v>84</v>
      </c>
      <c r="B95" s="122"/>
      <c r="C95" s="87" t="s">
        <v>233</v>
      </c>
      <c r="D95" s="88" t="s">
        <v>91</v>
      </c>
      <c r="E95" s="89">
        <v>72003</v>
      </c>
      <c r="F95" s="89">
        <v>0</v>
      </c>
      <c r="G95" s="89">
        <f>+E95+F95</f>
        <v>72003</v>
      </c>
      <c r="H95" s="90"/>
      <c r="I95" s="91"/>
      <c r="J95" s="91"/>
      <c r="K95" s="90">
        <f>SUM(H95:J95)</f>
        <v>0</v>
      </c>
      <c r="L95" s="91"/>
      <c r="M95" s="91"/>
      <c r="N95" s="91"/>
      <c r="O95" s="91">
        <f>SUM(L95:N95)</f>
        <v>0</v>
      </c>
      <c r="P95" s="91"/>
      <c r="Q95" s="91"/>
      <c r="R95" s="91"/>
      <c r="S95" s="91">
        <f>SUM(P95:R95)</f>
        <v>0</v>
      </c>
      <c r="T95" s="92"/>
      <c r="U95" s="92"/>
      <c r="V95" s="92"/>
      <c r="W95" s="92">
        <f>SUM(T95:V95)</f>
        <v>0</v>
      </c>
      <c r="X95" s="93">
        <f>+K95+O95+S95+W95</f>
        <v>0</v>
      </c>
      <c r="Y95" s="26"/>
    </row>
    <row r="96" spans="1:25" s="3" customFormat="1" ht="30.75" customHeight="1" x14ac:dyDescent="0.25">
      <c r="A96" s="86">
        <v>85</v>
      </c>
      <c r="B96" s="115"/>
      <c r="C96" s="87">
        <v>15095</v>
      </c>
      <c r="D96" s="88" t="s">
        <v>99</v>
      </c>
      <c r="E96" s="89">
        <v>0</v>
      </c>
      <c r="F96" s="89">
        <v>73855525.650000006</v>
      </c>
      <c r="G96" s="89">
        <f>+E96+F96</f>
        <v>73855525.650000006</v>
      </c>
      <c r="H96" s="90"/>
      <c r="I96" s="91"/>
      <c r="J96" s="91">
        <v>73855525.650000006</v>
      </c>
      <c r="K96" s="90">
        <f>SUM(H96:J96)</f>
        <v>73855525.650000006</v>
      </c>
      <c r="L96" s="91"/>
      <c r="M96" s="91"/>
      <c r="N96" s="91"/>
      <c r="O96" s="91">
        <f>SUM(L96:N96)</f>
        <v>0</v>
      </c>
      <c r="P96" s="91"/>
      <c r="Q96" s="91"/>
      <c r="R96" s="91"/>
      <c r="S96" s="91">
        <f>SUM(P96:R96)</f>
        <v>0</v>
      </c>
      <c r="T96" s="92"/>
      <c r="U96" s="92"/>
      <c r="V96" s="92"/>
      <c r="W96" s="92">
        <f>SUM(T96:V96)</f>
        <v>0</v>
      </c>
      <c r="X96" s="93">
        <f>+K96+O96+S96+W96</f>
        <v>73855525.650000006</v>
      </c>
      <c r="Y96" s="26"/>
    </row>
    <row r="97" spans="1:25" s="3" customFormat="1" ht="30.75" customHeight="1" x14ac:dyDescent="0.25">
      <c r="A97" s="86">
        <v>86</v>
      </c>
      <c r="B97" s="114" t="s">
        <v>38</v>
      </c>
      <c r="C97" s="87" t="s">
        <v>234</v>
      </c>
      <c r="D97" s="88" t="s">
        <v>235</v>
      </c>
      <c r="E97" s="89">
        <v>86396</v>
      </c>
      <c r="F97" s="89">
        <v>9913604</v>
      </c>
      <c r="G97" s="89">
        <f t="shared" si="7"/>
        <v>10000000</v>
      </c>
      <c r="H97" s="90"/>
      <c r="I97" s="91"/>
      <c r="J97" s="91"/>
      <c r="K97" s="90">
        <f t="shared" si="13"/>
        <v>0</v>
      </c>
      <c r="L97" s="91"/>
      <c r="M97" s="91"/>
      <c r="N97" s="91"/>
      <c r="O97" s="91">
        <f t="shared" si="14"/>
        <v>0</v>
      </c>
      <c r="P97" s="91"/>
      <c r="Q97" s="91"/>
      <c r="R97" s="91"/>
      <c r="S97" s="91">
        <f t="shared" si="15"/>
        <v>0</v>
      </c>
      <c r="T97" s="92"/>
      <c r="U97" s="92"/>
      <c r="V97" s="92"/>
      <c r="W97" s="92">
        <f t="shared" si="16"/>
        <v>0</v>
      </c>
      <c r="X97" s="93">
        <f t="shared" si="12"/>
        <v>0</v>
      </c>
      <c r="Y97" s="26"/>
    </row>
    <row r="98" spans="1:25" s="3" customFormat="1" ht="30.75" customHeight="1" x14ac:dyDescent="0.25">
      <c r="A98" s="86">
        <v>87</v>
      </c>
      <c r="B98" s="122"/>
      <c r="C98" s="87" t="s">
        <v>236</v>
      </c>
      <c r="D98" s="88" t="s">
        <v>237</v>
      </c>
      <c r="E98" s="89">
        <v>162140586</v>
      </c>
      <c r="F98" s="89">
        <v>-37929619</v>
      </c>
      <c r="G98" s="89">
        <f>+E98+F98</f>
        <v>124210967</v>
      </c>
      <c r="H98" s="90"/>
      <c r="I98" s="91"/>
      <c r="J98" s="91"/>
      <c r="K98" s="90">
        <f>SUM(H98:J98)</f>
        <v>0</v>
      </c>
      <c r="L98" s="91"/>
      <c r="M98" s="91"/>
      <c r="N98" s="91"/>
      <c r="O98" s="91">
        <f>SUM(L98:N98)</f>
        <v>0</v>
      </c>
      <c r="P98" s="91"/>
      <c r="Q98" s="91"/>
      <c r="R98" s="91"/>
      <c r="S98" s="91">
        <f>SUM(P98:R98)</f>
        <v>0</v>
      </c>
      <c r="T98" s="92"/>
      <c r="U98" s="92"/>
      <c r="V98" s="92"/>
      <c r="W98" s="92">
        <f>SUM(T98:V98)</f>
        <v>0</v>
      </c>
      <c r="X98" s="93">
        <f>+K98+O98+S98+W98</f>
        <v>0</v>
      </c>
      <c r="Y98" s="26"/>
    </row>
    <row r="99" spans="1:25" s="3" customFormat="1" ht="30.75" customHeight="1" x14ac:dyDescent="0.25">
      <c r="A99" s="86">
        <v>88</v>
      </c>
      <c r="B99" s="115"/>
      <c r="C99" s="87" t="s">
        <v>238</v>
      </c>
      <c r="D99" s="88" t="s">
        <v>239</v>
      </c>
      <c r="E99" s="89">
        <v>74629</v>
      </c>
      <c r="F99" s="89">
        <v>0</v>
      </c>
      <c r="G99" s="89">
        <f>+E99+F99</f>
        <v>74629</v>
      </c>
      <c r="H99" s="90"/>
      <c r="I99" s="91"/>
      <c r="J99" s="91"/>
      <c r="K99" s="90">
        <f>SUM(H99:J99)</f>
        <v>0</v>
      </c>
      <c r="L99" s="91"/>
      <c r="M99" s="91"/>
      <c r="N99" s="91"/>
      <c r="O99" s="91">
        <f>SUM(L99:N99)</f>
        <v>0</v>
      </c>
      <c r="P99" s="91"/>
      <c r="Q99" s="91"/>
      <c r="R99" s="91"/>
      <c r="S99" s="91">
        <f>SUM(P99:R99)</f>
        <v>0</v>
      </c>
      <c r="T99" s="92"/>
      <c r="U99" s="92"/>
      <c r="V99" s="92"/>
      <c r="W99" s="92">
        <f>SUM(T99:V99)</f>
        <v>0</v>
      </c>
      <c r="X99" s="93">
        <f>+K99+O99+S99+W99</f>
        <v>0</v>
      </c>
      <c r="Y99" s="26"/>
    </row>
    <row r="100" spans="1:25" s="3" customFormat="1" ht="30.75" customHeight="1" x14ac:dyDescent="0.25">
      <c r="A100" s="86">
        <v>89</v>
      </c>
      <c r="B100" s="114" t="s">
        <v>94</v>
      </c>
      <c r="C100" s="87" t="s">
        <v>240</v>
      </c>
      <c r="D100" s="88" t="s">
        <v>241</v>
      </c>
      <c r="E100" s="89">
        <v>84816</v>
      </c>
      <c r="F100" s="89">
        <v>0</v>
      </c>
      <c r="G100" s="89">
        <f t="shared" si="7"/>
        <v>84816</v>
      </c>
      <c r="H100" s="90"/>
      <c r="I100" s="91"/>
      <c r="J100" s="91"/>
      <c r="K100" s="90">
        <f t="shared" si="13"/>
        <v>0</v>
      </c>
      <c r="L100" s="91"/>
      <c r="M100" s="91"/>
      <c r="N100" s="91"/>
      <c r="O100" s="91">
        <f t="shared" si="14"/>
        <v>0</v>
      </c>
      <c r="P100" s="91"/>
      <c r="Q100" s="91"/>
      <c r="R100" s="91"/>
      <c r="S100" s="91">
        <f t="shared" si="15"/>
        <v>0</v>
      </c>
      <c r="T100" s="92"/>
      <c r="U100" s="92"/>
      <c r="V100" s="92"/>
      <c r="W100" s="92">
        <f t="shared" si="16"/>
        <v>0</v>
      </c>
      <c r="X100" s="93">
        <f t="shared" si="12"/>
        <v>0</v>
      </c>
      <c r="Y100" s="26"/>
    </row>
    <row r="101" spans="1:25" s="3" customFormat="1" ht="30.75" customHeight="1" x14ac:dyDescent="0.25">
      <c r="A101" s="86">
        <v>90</v>
      </c>
      <c r="B101" s="115"/>
      <c r="C101" s="87" t="s">
        <v>242</v>
      </c>
      <c r="D101" s="88" t="s">
        <v>81</v>
      </c>
      <c r="E101" s="89">
        <v>92987</v>
      </c>
      <c r="F101" s="89">
        <v>5736562.4100000001</v>
      </c>
      <c r="G101" s="89">
        <f>+E101+F101</f>
        <v>5829549.4100000001</v>
      </c>
      <c r="H101" s="90"/>
      <c r="I101" s="91">
        <v>5829549.4100000001</v>
      </c>
      <c r="J101" s="91"/>
      <c r="K101" s="90">
        <f>SUM(H101:J101)</f>
        <v>5829549.4100000001</v>
      </c>
      <c r="L101" s="91"/>
      <c r="M101" s="91"/>
      <c r="N101" s="91"/>
      <c r="O101" s="91">
        <f>SUM(L101:N101)</f>
        <v>0</v>
      </c>
      <c r="P101" s="91"/>
      <c r="Q101" s="91"/>
      <c r="R101" s="91"/>
      <c r="S101" s="91">
        <f>SUM(P101:R101)</f>
        <v>0</v>
      </c>
      <c r="T101" s="92"/>
      <c r="U101" s="92"/>
      <c r="V101" s="92"/>
      <c r="W101" s="92">
        <f>SUM(T101:V101)</f>
        <v>0</v>
      </c>
      <c r="X101" s="93">
        <f>+K101+O101+S101+W101</f>
        <v>5829549.4100000001</v>
      </c>
      <c r="Y101" s="26"/>
    </row>
    <row r="102" spans="1:25" s="3" customFormat="1" ht="30.75" customHeight="1" x14ac:dyDescent="0.25">
      <c r="A102" s="86">
        <v>91</v>
      </c>
      <c r="B102" s="114" t="s">
        <v>30</v>
      </c>
      <c r="C102" s="87" t="s">
        <v>243</v>
      </c>
      <c r="D102" s="88" t="s">
        <v>244</v>
      </c>
      <c r="E102" s="89">
        <v>86849</v>
      </c>
      <c r="F102" s="89">
        <v>9913151</v>
      </c>
      <c r="G102" s="89">
        <f t="shared" si="7"/>
        <v>10000000</v>
      </c>
      <c r="H102" s="90"/>
      <c r="I102" s="91"/>
      <c r="J102" s="91"/>
      <c r="K102" s="90">
        <f t="shared" si="13"/>
        <v>0</v>
      </c>
      <c r="L102" s="91"/>
      <c r="M102" s="91"/>
      <c r="N102" s="91"/>
      <c r="O102" s="91">
        <f t="shared" si="14"/>
        <v>0</v>
      </c>
      <c r="P102" s="91"/>
      <c r="Q102" s="91"/>
      <c r="R102" s="91"/>
      <c r="S102" s="91">
        <f t="shared" si="15"/>
        <v>0</v>
      </c>
      <c r="T102" s="92"/>
      <c r="U102" s="92"/>
      <c r="V102" s="92"/>
      <c r="W102" s="92">
        <f t="shared" si="16"/>
        <v>0</v>
      </c>
      <c r="X102" s="93">
        <f t="shared" si="12"/>
        <v>0</v>
      </c>
      <c r="Y102" s="26"/>
    </row>
    <row r="103" spans="1:25" s="3" customFormat="1" ht="30.75" customHeight="1" x14ac:dyDescent="0.25">
      <c r="A103" s="86">
        <v>92</v>
      </c>
      <c r="B103" s="122"/>
      <c r="C103" s="87" t="s">
        <v>245</v>
      </c>
      <c r="D103" s="88" t="s">
        <v>246</v>
      </c>
      <c r="E103" s="89">
        <v>70343</v>
      </c>
      <c r="F103" s="89">
        <v>5029657</v>
      </c>
      <c r="G103" s="89">
        <f>+E103+F103</f>
        <v>5100000</v>
      </c>
      <c r="H103" s="90"/>
      <c r="I103" s="91"/>
      <c r="J103" s="91">
        <v>3914786.24</v>
      </c>
      <c r="K103" s="90">
        <f>SUM(H103:J103)</f>
        <v>3914786.24</v>
      </c>
      <c r="L103" s="91"/>
      <c r="M103" s="91"/>
      <c r="N103" s="91"/>
      <c r="O103" s="91">
        <f>SUM(L103:N103)</f>
        <v>0</v>
      </c>
      <c r="P103" s="91"/>
      <c r="Q103" s="91"/>
      <c r="R103" s="91"/>
      <c r="S103" s="91">
        <f>SUM(P103:R103)</f>
        <v>0</v>
      </c>
      <c r="T103" s="92"/>
      <c r="U103" s="92"/>
      <c r="V103" s="92"/>
      <c r="W103" s="92">
        <f>SUM(T103:V103)</f>
        <v>0</v>
      </c>
      <c r="X103" s="93">
        <f>+K103+O103+S103+W103</f>
        <v>3914786.24</v>
      </c>
      <c r="Y103" s="26"/>
    </row>
    <row r="104" spans="1:25" s="3" customFormat="1" ht="30.75" customHeight="1" x14ac:dyDescent="0.25">
      <c r="A104" s="86">
        <v>93</v>
      </c>
      <c r="B104" s="122"/>
      <c r="C104" s="87" t="s">
        <v>247</v>
      </c>
      <c r="D104" s="88" t="s">
        <v>248</v>
      </c>
      <c r="E104" s="89">
        <v>88678</v>
      </c>
      <c r="F104" s="89">
        <v>0</v>
      </c>
      <c r="G104" s="89">
        <f>+E104+F104</f>
        <v>88678</v>
      </c>
      <c r="H104" s="90"/>
      <c r="I104" s="91"/>
      <c r="J104" s="91"/>
      <c r="K104" s="90">
        <f>SUM(H104:J104)</f>
        <v>0</v>
      </c>
      <c r="L104" s="91"/>
      <c r="M104" s="91"/>
      <c r="N104" s="91"/>
      <c r="O104" s="91">
        <f>SUM(L104:N104)</f>
        <v>0</v>
      </c>
      <c r="P104" s="91"/>
      <c r="Q104" s="91"/>
      <c r="R104" s="91"/>
      <c r="S104" s="91">
        <f>SUM(P104:R104)</f>
        <v>0</v>
      </c>
      <c r="T104" s="92"/>
      <c r="U104" s="92"/>
      <c r="V104" s="92"/>
      <c r="W104" s="92">
        <f>SUM(T104:V104)</f>
        <v>0</v>
      </c>
      <c r="X104" s="93">
        <f>+K104+O104+S104+W104</f>
        <v>0</v>
      </c>
      <c r="Y104" s="26"/>
    </row>
    <row r="105" spans="1:25" s="28" customFormat="1" ht="30.75" customHeight="1" x14ac:dyDescent="0.25">
      <c r="A105" s="86">
        <v>94</v>
      </c>
      <c r="B105" s="115"/>
      <c r="C105" s="80">
        <v>16301</v>
      </c>
      <c r="D105" s="81" t="s">
        <v>302</v>
      </c>
      <c r="E105" s="94">
        <v>0</v>
      </c>
      <c r="F105" s="94">
        <v>35786037</v>
      </c>
      <c r="G105" s="94">
        <f>+E105+F105</f>
        <v>35786037</v>
      </c>
      <c r="H105" s="95"/>
      <c r="I105" s="92"/>
      <c r="J105" s="92"/>
      <c r="K105" s="95">
        <f>SUM(H105:J105)</f>
        <v>0</v>
      </c>
      <c r="L105" s="92"/>
      <c r="M105" s="92"/>
      <c r="N105" s="92"/>
      <c r="O105" s="92">
        <f>SUM(L105:N105)</f>
        <v>0</v>
      </c>
      <c r="P105" s="92"/>
      <c r="Q105" s="92"/>
      <c r="R105" s="92"/>
      <c r="S105" s="92">
        <f>SUM(P105:R105)</f>
        <v>0</v>
      </c>
      <c r="T105" s="92"/>
      <c r="U105" s="92"/>
      <c r="V105" s="92"/>
      <c r="W105" s="92">
        <f>SUM(T105:V105)</f>
        <v>0</v>
      </c>
      <c r="X105" s="96">
        <f>+K105+O105+S105+W105</f>
        <v>0</v>
      </c>
      <c r="Y105" s="26"/>
    </row>
    <row r="106" spans="1:25" s="3" customFormat="1" ht="30.75" customHeight="1" x14ac:dyDescent="0.25">
      <c r="A106" s="86">
        <v>95</v>
      </c>
      <c r="B106" s="97" t="s">
        <v>63</v>
      </c>
      <c r="C106" s="87" t="s">
        <v>249</v>
      </c>
      <c r="D106" s="88" t="s">
        <v>64</v>
      </c>
      <c r="E106" s="89">
        <v>63210</v>
      </c>
      <c r="F106" s="89">
        <v>0</v>
      </c>
      <c r="G106" s="89">
        <f t="shared" ref="G106:G128" si="27">+E106+F106</f>
        <v>63210</v>
      </c>
      <c r="H106" s="90"/>
      <c r="I106" s="91"/>
      <c r="J106" s="91"/>
      <c r="K106" s="90">
        <f t="shared" si="13"/>
        <v>0</v>
      </c>
      <c r="L106" s="91"/>
      <c r="M106" s="91"/>
      <c r="N106" s="91"/>
      <c r="O106" s="91">
        <f t="shared" si="14"/>
        <v>0</v>
      </c>
      <c r="P106" s="91"/>
      <c r="Q106" s="91"/>
      <c r="R106" s="91"/>
      <c r="S106" s="91">
        <f t="shared" si="15"/>
        <v>0</v>
      </c>
      <c r="T106" s="92"/>
      <c r="U106" s="92"/>
      <c r="V106" s="92"/>
      <c r="W106" s="92">
        <f t="shared" si="16"/>
        <v>0</v>
      </c>
      <c r="X106" s="93">
        <f t="shared" si="12"/>
        <v>0</v>
      </c>
      <c r="Y106" s="26"/>
    </row>
    <row r="107" spans="1:25" s="3" customFormat="1" ht="30.75" customHeight="1" x14ac:dyDescent="0.25">
      <c r="A107" s="86">
        <v>96</v>
      </c>
      <c r="B107" s="97" t="s">
        <v>103</v>
      </c>
      <c r="C107" s="87" t="s">
        <v>250</v>
      </c>
      <c r="D107" s="88" t="s">
        <v>251</v>
      </c>
      <c r="E107" s="89">
        <v>67700</v>
      </c>
      <c r="F107" s="89">
        <v>0</v>
      </c>
      <c r="G107" s="89">
        <f t="shared" si="27"/>
        <v>67700</v>
      </c>
      <c r="H107" s="90"/>
      <c r="I107" s="91"/>
      <c r="J107" s="91"/>
      <c r="K107" s="90">
        <f t="shared" si="13"/>
        <v>0</v>
      </c>
      <c r="L107" s="91"/>
      <c r="M107" s="91"/>
      <c r="N107" s="91"/>
      <c r="O107" s="91">
        <f t="shared" si="14"/>
        <v>0</v>
      </c>
      <c r="P107" s="91"/>
      <c r="Q107" s="91"/>
      <c r="R107" s="91"/>
      <c r="S107" s="91">
        <f t="shared" si="15"/>
        <v>0</v>
      </c>
      <c r="T107" s="92"/>
      <c r="U107" s="92"/>
      <c r="V107" s="92"/>
      <c r="W107" s="92">
        <f t="shared" si="16"/>
        <v>0</v>
      </c>
      <c r="X107" s="93">
        <f t="shared" si="12"/>
        <v>0</v>
      </c>
      <c r="Y107" s="26"/>
    </row>
    <row r="108" spans="1:25" s="3" customFormat="1" ht="30.75" customHeight="1" x14ac:dyDescent="0.25">
      <c r="A108" s="86">
        <v>97</v>
      </c>
      <c r="B108" s="114" t="s">
        <v>26</v>
      </c>
      <c r="C108" s="87" t="s">
        <v>252</v>
      </c>
      <c r="D108" s="88" t="s">
        <v>253</v>
      </c>
      <c r="E108" s="89">
        <v>73627</v>
      </c>
      <c r="F108" s="89">
        <v>3926373</v>
      </c>
      <c r="G108" s="89">
        <f t="shared" si="27"/>
        <v>4000000</v>
      </c>
      <c r="H108" s="90"/>
      <c r="I108" s="91"/>
      <c r="J108" s="91"/>
      <c r="K108" s="90">
        <f t="shared" si="13"/>
        <v>0</v>
      </c>
      <c r="L108" s="91"/>
      <c r="M108" s="91"/>
      <c r="N108" s="91"/>
      <c r="O108" s="91">
        <f t="shared" si="14"/>
        <v>0</v>
      </c>
      <c r="P108" s="91"/>
      <c r="Q108" s="91"/>
      <c r="R108" s="91"/>
      <c r="S108" s="91">
        <f t="shared" si="15"/>
        <v>0</v>
      </c>
      <c r="T108" s="92"/>
      <c r="U108" s="92"/>
      <c r="V108" s="92"/>
      <c r="W108" s="92">
        <f t="shared" si="16"/>
        <v>0</v>
      </c>
      <c r="X108" s="93">
        <f t="shared" si="12"/>
        <v>0</v>
      </c>
      <c r="Y108" s="26"/>
    </row>
    <row r="109" spans="1:25" s="3" customFormat="1" ht="30.75" customHeight="1" x14ac:dyDescent="0.25">
      <c r="A109" s="86">
        <v>98</v>
      </c>
      <c r="B109" s="122"/>
      <c r="C109" s="87" t="s">
        <v>254</v>
      </c>
      <c r="D109" s="88" t="s">
        <v>83</v>
      </c>
      <c r="E109" s="89">
        <v>88602</v>
      </c>
      <c r="F109" s="89">
        <v>0</v>
      </c>
      <c r="G109" s="89">
        <f>+E109+F109</f>
        <v>88602</v>
      </c>
      <c r="H109" s="90"/>
      <c r="I109" s="91"/>
      <c r="J109" s="91"/>
      <c r="K109" s="90">
        <f>SUM(H109:J109)</f>
        <v>0</v>
      </c>
      <c r="L109" s="91"/>
      <c r="M109" s="91"/>
      <c r="N109" s="91"/>
      <c r="O109" s="91">
        <f>SUM(L109:N109)</f>
        <v>0</v>
      </c>
      <c r="P109" s="91"/>
      <c r="Q109" s="91"/>
      <c r="R109" s="91"/>
      <c r="S109" s="91">
        <f>SUM(P109:R109)</f>
        <v>0</v>
      </c>
      <c r="T109" s="92"/>
      <c r="U109" s="92"/>
      <c r="V109" s="92"/>
      <c r="W109" s="92">
        <f>SUM(T109:V109)</f>
        <v>0</v>
      </c>
      <c r="X109" s="93">
        <f>+K109+O109+S109+W109</f>
        <v>0</v>
      </c>
      <c r="Y109" s="26"/>
    </row>
    <row r="110" spans="1:25" s="3" customFormat="1" ht="30.75" customHeight="1" x14ac:dyDescent="0.25">
      <c r="A110" s="86">
        <v>99</v>
      </c>
      <c r="B110" s="122"/>
      <c r="C110" s="87" t="s">
        <v>255</v>
      </c>
      <c r="D110" s="88" t="s">
        <v>256</v>
      </c>
      <c r="E110" s="89">
        <v>53138</v>
      </c>
      <c r="F110" s="89">
        <v>0</v>
      </c>
      <c r="G110" s="89">
        <f>+E110+F110</f>
        <v>53138</v>
      </c>
      <c r="H110" s="90"/>
      <c r="I110" s="91"/>
      <c r="J110" s="91"/>
      <c r="K110" s="90">
        <f>SUM(H110:J110)</f>
        <v>0</v>
      </c>
      <c r="L110" s="91"/>
      <c r="M110" s="91"/>
      <c r="N110" s="91"/>
      <c r="O110" s="91">
        <f>SUM(L110:N110)</f>
        <v>0</v>
      </c>
      <c r="P110" s="91"/>
      <c r="Q110" s="91"/>
      <c r="R110" s="91"/>
      <c r="S110" s="91">
        <f>SUM(P110:R110)</f>
        <v>0</v>
      </c>
      <c r="T110" s="92"/>
      <c r="U110" s="92"/>
      <c r="V110" s="92"/>
      <c r="W110" s="92">
        <f>SUM(T110:V110)</f>
        <v>0</v>
      </c>
      <c r="X110" s="93">
        <f>+K110+O110+S110+W110</f>
        <v>0</v>
      </c>
      <c r="Y110" s="26"/>
    </row>
    <row r="111" spans="1:25" s="28" customFormat="1" ht="30.75" customHeight="1" x14ac:dyDescent="0.25">
      <c r="A111" s="86">
        <v>100</v>
      </c>
      <c r="B111" s="115"/>
      <c r="C111" s="80">
        <v>14647</v>
      </c>
      <c r="D111" s="81" t="s">
        <v>303</v>
      </c>
      <c r="E111" s="94">
        <v>0</v>
      </c>
      <c r="F111" s="94">
        <v>386144474.35000002</v>
      </c>
      <c r="G111" s="94">
        <f>+E111+F111</f>
        <v>386144474.35000002</v>
      </c>
      <c r="H111" s="95"/>
      <c r="I111" s="92"/>
      <c r="J111" s="92"/>
      <c r="K111" s="95">
        <f>SUM(H111:J111)</f>
        <v>0</v>
      </c>
      <c r="L111" s="92"/>
      <c r="M111" s="92"/>
      <c r="N111" s="92"/>
      <c r="O111" s="92">
        <f>SUM(L111:N111)</f>
        <v>0</v>
      </c>
      <c r="P111" s="92"/>
      <c r="Q111" s="92"/>
      <c r="R111" s="92"/>
      <c r="S111" s="92">
        <f>SUM(P111:R111)</f>
        <v>0</v>
      </c>
      <c r="T111" s="92"/>
      <c r="U111" s="92"/>
      <c r="V111" s="92"/>
      <c r="W111" s="92">
        <f>SUM(T111:V111)</f>
        <v>0</v>
      </c>
      <c r="X111" s="96">
        <f>+K111+O111+S111+W111</f>
        <v>0</v>
      </c>
      <c r="Y111" s="26"/>
    </row>
    <row r="112" spans="1:25" s="3" customFormat="1" ht="30.75" customHeight="1" x14ac:dyDescent="0.25">
      <c r="A112" s="86">
        <v>101</v>
      </c>
      <c r="B112" s="114" t="s">
        <v>31</v>
      </c>
      <c r="C112" s="87" t="s">
        <v>257</v>
      </c>
      <c r="D112" s="88" t="s">
        <v>66</v>
      </c>
      <c r="E112" s="89">
        <v>48388</v>
      </c>
      <c r="F112" s="89">
        <v>0</v>
      </c>
      <c r="G112" s="89">
        <f t="shared" si="27"/>
        <v>48388</v>
      </c>
      <c r="H112" s="90"/>
      <c r="I112" s="91"/>
      <c r="J112" s="91"/>
      <c r="K112" s="90">
        <f t="shared" si="13"/>
        <v>0</v>
      </c>
      <c r="L112" s="91"/>
      <c r="M112" s="91"/>
      <c r="N112" s="91"/>
      <c r="O112" s="91">
        <f t="shared" si="14"/>
        <v>0</v>
      </c>
      <c r="P112" s="91"/>
      <c r="Q112" s="91"/>
      <c r="R112" s="91"/>
      <c r="S112" s="91">
        <f t="shared" si="15"/>
        <v>0</v>
      </c>
      <c r="T112" s="92"/>
      <c r="U112" s="92"/>
      <c r="V112" s="92"/>
      <c r="W112" s="92">
        <f t="shared" si="16"/>
        <v>0</v>
      </c>
      <c r="X112" s="93">
        <f t="shared" si="12"/>
        <v>0</v>
      </c>
      <c r="Y112" s="26"/>
    </row>
    <row r="113" spans="1:25" s="3" customFormat="1" ht="30.75" customHeight="1" x14ac:dyDescent="0.25">
      <c r="A113" s="86">
        <v>102</v>
      </c>
      <c r="B113" s="115"/>
      <c r="C113" s="87" t="s">
        <v>258</v>
      </c>
      <c r="D113" s="88" t="s">
        <v>259</v>
      </c>
      <c r="E113" s="89">
        <v>82315</v>
      </c>
      <c r="F113" s="89">
        <v>0</v>
      </c>
      <c r="G113" s="89">
        <f t="shared" si="27"/>
        <v>82315</v>
      </c>
      <c r="H113" s="90"/>
      <c r="I113" s="91"/>
      <c r="J113" s="91"/>
      <c r="K113" s="90">
        <f t="shared" si="13"/>
        <v>0</v>
      </c>
      <c r="L113" s="91"/>
      <c r="M113" s="91"/>
      <c r="N113" s="91"/>
      <c r="O113" s="91">
        <f t="shared" si="14"/>
        <v>0</v>
      </c>
      <c r="P113" s="91"/>
      <c r="Q113" s="91"/>
      <c r="R113" s="91"/>
      <c r="S113" s="91">
        <f t="shared" si="15"/>
        <v>0</v>
      </c>
      <c r="T113" s="92"/>
      <c r="U113" s="92"/>
      <c r="V113" s="92"/>
      <c r="W113" s="92">
        <f t="shared" si="16"/>
        <v>0</v>
      </c>
      <c r="X113" s="93">
        <f t="shared" si="12"/>
        <v>0</v>
      </c>
      <c r="Y113" s="26"/>
    </row>
    <row r="114" spans="1:25" s="3" customFormat="1" ht="30.75" customHeight="1" x14ac:dyDescent="0.25">
      <c r="A114" s="86">
        <v>103</v>
      </c>
      <c r="B114" s="114" t="s">
        <v>29</v>
      </c>
      <c r="C114" s="87" t="s">
        <v>107</v>
      </c>
      <c r="D114" s="88" t="s">
        <v>108</v>
      </c>
      <c r="E114" s="89">
        <v>90466</v>
      </c>
      <c r="F114" s="89">
        <v>0</v>
      </c>
      <c r="G114" s="89">
        <f t="shared" si="27"/>
        <v>90466</v>
      </c>
      <c r="H114" s="90"/>
      <c r="I114" s="91"/>
      <c r="J114" s="91"/>
      <c r="K114" s="90">
        <f t="shared" si="13"/>
        <v>0</v>
      </c>
      <c r="L114" s="91"/>
      <c r="M114" s="91"/>
      <c r="N114" s="91"/>
      <c r="O114" s="91">
        <f t="shared" si="14"/>
        <v>0</v>
      </c>
      <c r="P114" s="91"/>
      <c r="Q114" s="91"/>
      <c r="R114" s="91"/>
      <c r="S114" s="91">
        <f t="shared" si="15"/>
        <v>0</v>
      </c>
      <c r="T114" s="92"/>
      <c r="U114" s="92"/>
      <c r="V114" s="92"/>
      <c r="W114" s="92">
        <f t="shared" si="16"/>
        <v>0</v>
      </c>
      <c r="X114" s="93">
        <f t="shared" si="12"/>
        <v>0</v>
      </c>
      <c r="Y114" s="26"/>
    </row>
    <row r="115" spans="1:25" s="3" customFormat="1" ht="30.75" customHeight="1" x14ac:dyDescent="0.25">
      <c r="A115" s="86">
        <v>104</v>
      </c>
      <c r="B115" s="122"/>
      <c r="C115" s="87" t="s">
        <v>260</v>
      </c>
      <c r="D115" s="88" t="s">
        <v>75</v>
      </c>
      <c r="E115" s="89">
        <v>94520</v>
      </c>
      <c r="F115" s="89">
        <v>0</v>
      </c>
      <c r="G115" s="89">
        <f t="shared" si="27"/>
        <v>94520</v>
      </c>
      <c r="H115" s="90"/>
      <c r="I115" s="91"/>
      <c r="J115" s="91"/>
      <c r="K115" s="90">
        <f t="shared" si="13"/>
        <v>0</v>
      </c>
      <c r="L115" s="91"/>
      <c r="M115" s="91"/>
      <c r="N115" s="91"/>
      <c r="O115" s="91">
        <f t="shared" si="14"/>
        <v>0</v>
      </c>
      <c r="P115" s="91"/>
      <c r="Q115" s="91"/>
      <c r="R115" s="91"/>
      <c r="S115" s="91">
        <f t="shared" si="15"/>
        <v>0</v>
      </c>
      <c r="T115" s="92"/>
      <c r="U115" s="92"/>
      <c r="V115" s="92"/>
      <c r="W115" s="92">
        <f t="shared" si="16"/>
        <v>0</v>
      </c>
      <c r="X115" s="93">
        <f t="shared" si="12"/>
        <v>0</v>
      </c>
      <c r="Y115" s="26"/>
    </row>
    <row r="116" spans="1:25" s="3" customFormat="1" ht="30.75" customHeight="1" x14ac:dyDescent="0.25">
      <c r="A116" s="86">
        <v>105</v>
      </c>
      <c r="B116" s="122"/>
      <c r="C116" s="87" t="s">
        <v>261</v>
      </c>
      <c r="D116" s="88" t="s">
        <v>76</v>
      </c>
      <c r="E116" s="89">
        <v>87231</v>
      </c>
      <c r="F116" s="89">
        <v>0</v>
      </c>
      <c r="G116" s="89">
        <f t="shared" si="27"/>
        <v>87231</v>
      </c>
      <c r="H116" s="90"/>
      <c r="I116" s="91"/>
      <c r="J116" s="91"/>
      <c r="K116" s="90">
        <f t="shared" si="13"/>
        <v>0</v>
      </c>
      <c r="L116" s="91"/>
      <c r="M116" s="91"/>
      <c r="N116" s="91"/>
      <c r="O116" s="91">
        <f t="shared" si="14"/>
        <v>0</v>
      </c>
      <c r="P116" s="91"/>
      <c r="Q116" s="91"/>
      <c r="R116" s="91"/>
      <c r="S116" s="91">
        <f t="shared" si="15"/>
        <v>0</v>
      </c>
      <c r="T116" s="92"/>
      <c r="U116" s="92"/>
      <c r="V116" s="92"/>
      <c r="W116" s="92">
        <f t="shared" si="16"/>
        <v>0</v>
      </c>
      <c r="X116" s="93">
        <f t="shared" si="12"/>
        <v>0</v>
      </c>
      <c r="Y116" s="26"/>
    </row>
    <row r="117" spans="1:25" s="3" customFormat="1" ht="30.75" customHeight="1" x14ac:dyDescent="0.25">
      <c r="A117" s="86">
        <v>106</v>
      </c>
      <c r="B117" s="122"/>
      <c r="C117" s="87" t="s">
        <v>262</v>
      </c>
      <c r="D117" s="88" t="s">
        <v>77</v>
      </c>
      <c r="E117" s="89">
        <v>82884</v>
      </c>
      <c r="F117" s="89">
        <v>0</v>
      </c>
      <c r="G117" s="89">
        <f t="shared" si="27"/>
        <v>82884</v>
      </c>
      <c r="H117" s="90"/>
      <c r="I117" s="91"/>
      <c r="J117" s="91"/>
      <c r="K117" s="90">
        <f t="shared" si="13"/>
        <v>0</v>
      </c>
      <c r="L117" s="91"/>
      <c r="M117" s="91"/>
      <c r="N117" s="91"/>
      <c r="O117" s="91">
        <f t="shared" si="14"/>
        <v>0</v>
      </c>
      <c r="P117" s="91"/>
      <c r="Q117" s="91"/>
      <c r="R117" s="91"/>
      <c r="S117" s="91">
        <f t="shared" si="15"/>
        <v>0</v>
      </c>
      <c r="T117" s="92"/>
      <c r="U117" s="92"/>
      <c r="V117" s="92"/>
      <c r="W117" s="92">
        <f t="shared" si="16"/>
        <v>0</v>
      </c>
      <c r="X117" s="93">
        <f t="shared" si="12"/>
        <v>0</v>
      </c>
      <c r="Y117" s="26"/>
    </row>
    <row r="118" spans="1:25" s="3" customFormat="1" ht="30.75" customHeight="1" x14ac:dyDescent="0.25">
      <c r="A118" s="86">
        <v>107</v>
      </c>
      <c r="B118" s="122"/>
      <c r="C118" s="87" t="s">
        <v>263</v>
      </c>
      <c r="D118" s="88" t="s">
        <v>78</v>
      </c>
      <c r="E118" s="89">
        <v>86664</v>
      </c>
      <c r="F118" s="89">
        <v>0</v>
      </c>
      <c r="G118" s="89">
        <f t="shared" si="27"/>
        <v>86664</v>
      </c>
      <c r="H118" s="90"/>
      <c r="I118" s="91"/>
      <c r="J118" s="91"/>
      <c r="K118" s="90">
        <f t="shared" si="13"/>
        <v>0</v>
      </c>
      <c r="L118" s="91"/>
      <c r="M118" s="91"/>
      <c r="N118" s="91"/>
      <c r="O118" s="91">
        <f t="shared" si="14"/>
        <v>0</v>
      </c>
      <c r="P118" s="91"/>
      <c r="Q118" s="91"/>
      <c r="R118" s="91"/>
      <c r="S118" s="91">
        <f t="shared" si="15"/>
        <v>0</v>
      </c>
      <c r="T118" s="92"/>
      <c r="U118" s="92"/>
      <c r="V118" s="92"/>
      <c r="W118" s="92">
        <f t="shared" si="16"/>
        <v>0</v>
      </c>
      <c r="X118" s="93">
        <f t="shared" si="12"/>
        <v>0</v>
      </c>
      <c r="Y118" s="26"/>
    </row>
    <row r="119" spans="1:25" s="3" customFormat="1" ht="30.75" customHeight="1" x14ac:dyDescent="0.25">
      <c r="A119" s="86">
        <v>108</v>
      </c>
      <c r="B119" s="122"/>
      <c r="C119" s="87" t="s">
        <v>264</v>
      </c>
      <c r="D119" s="88" t="s">
        <v>79</v>
      </c>
      <c r="E119" s="89">
        <v>70797</v>
      </c>
      <c r="F119" s="89">
        <v>0</v>
      </c>
      <c r="G119" s="89">
        <f t="shared" si="27"/>
        <v>70797</v>
      </c>
      <c r="H119" s="90"/>
      <c r="I119" s="91"/>
      <c r="J119" s="91"/>
      <c r="K119" s="90">
        <f t="shared" si="13"/>
        <v>0</v>
      </c>
      <c r="L119" s="91"/>
      <c r="M119" s="91"/>
      <c r="N119" s="91"/>
      <c r="O119" s="91">
        <f t="shared" si="14"/>
        <v>0</v>
      </c>
      <c r="P119" s="91"/>
      <c r="Q119" s="91"/>
      <c r="R119" s="91"/>
      <c r="S119" s="91">
        <f t="shared" si="15"/>
        <v>0</v>
      </c>
      <c r="T119" s="92"/>
      <c r="U119" s="92"/>
      <c r="V119" s="92"/>
      <c r="W119" s="92">
        <f t="shared" si="16"/>
        <v>0</v>
      </c>
      <c r="X119" s="93">
        <f t="shared" si="12"/>
        <v>0</v>
      </c>
      <c r="Y119" s="26"/>
    </row>
    <row r="120" spans="1:25" s="3" customFormat="1" ht="30.75" customHeight="1" x14ac:dyDescent="0.25">
      <c r="A120" s="86">
        <v>109</v>
      </c>
      <c r="B120" s="122"/>
      <c r="C120" s="87" t="s">
        <v>265</v>
      </c>
      <c r="D120" s="88" t="s">
        <v>80</v>
      </c>
      <c r="E120" s="89">
        <v>80206</v>
      </c>
      <c r="F120" s="89">
        <v>0</v>
      </c>
      <c r="G120" s="89">
        <f t="shared" si="27"/>
        <v>80206</v>
      </c>
      <c r="H120" s="90"/>
      <c r="I120" s="91"/>
      <c r="J120" s="91"/>
      <c r="K120" s="90">
        <f t="shared" si="13"/>
        <v>0</v>
      </c>
      <c r="L120" s="91"/>
      <c r="M120" s="91"/>
      <c r="N120" s="91"/>
      <c r="O120" s="91">
        <f t="shared" si="14"/>
        <v>0</v>
      </c>
      <c r="P120" s="91"/>
      <c r="Q120" s="91"/>
      <c r="R120" s="91"/>
      <c r="S120" s="91">
        <f t="shared" si="15"/>
        <v>0</v>
      </c>
      <c r="T120" s="92"/>
      <c r="U120" s="92"/>
      <c r="V120" s="92"/>
      <c r="W120" s="92">
        <f t="shared" si="16"/>
        <v>0</v>
      </c>
      <c r="X120" s="93">
        <f t="shared" ref="X120:X128" si="28">+K120+O120+S120+W120</f>
        <v>0</v>
      </c>
      <c r="Y120" s="26"/>
    </row>
    <row r="121" spans="1:25" s="3" customFormat="1" ht="30.75" customHeight="1" x14ac:dyDescent="0.25">
      <c r="A121" s="86">
        <v>110</v>
      </c>
      <c r="B121" s="122"/>
      <c r="C121" s="87" t="s">
        <v>266</v>
      </c>
      <c r="D121" s="88" t="s">
        <v>87</v>
      </c>
      <c r="E121" s="89">
        <v>99742</v>
      </c>
      <c r="F121" s="89">
        <v>0</v>
      </c>
      <c r="G121" s="89">
        <f t="shared" si="27"/>
        <v>99742</v>
      </c>
      <c r="H121" s="90"/>
      <c r="I121" s="91"/>
      <c r="J121" s="91"/>
      <c r="K121" s="90">
        <f t="shared" ref="K121:K128" si="29">SUM(H121:J121)</f>
        <v>0</v>
      </c>
      <c r="L121" s="91"/>
      <c r="M121" s="91"/>
      <c r="N121" s="91"/>
      <c r="O121" s="91">
        <f t="shared" ref="O121:O128" si="30">SUM(L121:N121)</f>
        <v>0</v>
      </c>
      <c r="P121" s="91"/>
      <c r="Q121" s="91"/>
      <c r="R121" s="91"/>
      <c r="S121" s="91">
        <f t="shared" ref="S121:S128" si="31">SUM(P121:R121)</f>
        <v>0</v>
      </c>
      <c r="T121" s="92"/>
      <c r="U121" s="92"/>
      <c r="V121" s="92"/>
      <c r="W121" s="92">
        <f t="shared" ref="W121:W128" si="32">SUM(T121:V121)</f>
        <v>0</v>
      </c>
      <c r="X121" s="93">
        <f t="shared" si="28"/>
        <v>0</v>
      </c>
      <c r="Y121" s="26"/>
    </row>
    <row r="122" spans="1:25" s="3" customFormat="1" ht="30.75" customHeight="1" x14ac:dyDescent="0.25">
      <c r="A122" s="86">
        <v>111</v>
      </c>
      <c r="B122" s="122"/>
      <c r="C122" s="87" t="s">
        <v>267</v>
      </c>
      <c r="D122" s="88" t="s">
        <v>89</v>
      </c>
      <c r="E122" s="89">
        <v>70381</v>
      </c>
      <c r="F122" s="89">
        <v>37929619</v>
      </c>
      <c r="G122" s="89">
        <f>+E122+F122</f>
        <v>38000000</v>
      </c>
      <c r="H122" s="90"/>
      <c r="I122" s="91"/>
      <c r="J122" s="91">
        <v>27447703.760000002</v>
      </c>
      <c r="K122" s="90">
        <f>SUM(H122:J122)</f>
        <v>27447703.760000002</v>
      </c>
      <c r="L122" s="91"/>
      <c r="M122" s="91"/>
      <c r="N122" s="91"/>
      <c r="O122" s="91">
        <f>SUM(L122:N122)</f>
        <v>0</v>
      </c>
      <c r="P122" s="91"/>
      <c r="Q122" s="91"/>
      <c r="R122" s="91"/>
      <c r="S122" s="91">
        <f>SUM(P122:R122)</f>
        <v>0</v>
      </c>
      <c r="T122" s="92"/>
      <c r="U122" s="92"/>
      <c r="V122" s="92"/>
      <c r="W122" s="92">
        <f>SUM(T122:V122)</f>
        <v>0</v>
      </c>
      <c r="X122" s="93">
        <f>+K122+O122+S122+W122</f>
        <v>27447703.760000002</v>
      </c>
      <c r="Y122" s="26"/>
    </row>
    <row r="123" spans="1:25" s="3" customFormat="1" ht="30.75" customHeight="1" x14ac:dyDescent="0.25">
      <c r="A123" s="86">
        <v>112</v>
      </c>
      <c r="B123" s="122"/>
      <c r="C123" s="87" t="s">
        <v>129</v>
      </c>
      <c r="D123" s="88" t="s">
        <v>130</v>
      </c>
      <c r="E123" s="89">
        <v>0</v>
      </c>
      <c r="F123" s="89">
        <v>52816602.259999998</v>
      </c>
      <c r="G123" s="89">
        <f>+E123+F123</f>
        <v>52816602.259999998</v>
      </c>
      <c r="H123" s="90"/>
      <c r="I123" s="91">
        <v>52816602.25999999</v>
      </c>
      <c r="J123" s="91"/>
      <c r="K123" s="90">
        <f>SUM(H123:J123)</f>
        <v>52816602.25999999</v>
      </c>
      <c r="L123" s="91"/>
      <c r="M123" s="91"/>
      <c r="N123" s="91"/>
      <c r="O123" s="91">
        <f>SUM(L123:N123)</f>
        <v>0</v>
      </c>
      <c r="P123" s="91"/>
      <c r="Q123" s="91"/>
      <c r="R123" s="91"/>
      <c r="S123" s="91">
        <f>SUM(P123:R123)</f>
        <v>0</v>
      </c>
      <c r="T123" s="92"/>
      <c r="U123" s="92"/>
      <c r="V123" s="92"/>
      <c r="W123" s="92">
        <f>SUM(T123:V123)</f>
        <v>0</v>
      </c>
      <c r="X123" s="93">
        <f>+K123+O123+S123+W123</f>
        <v>52816602.25999999</v>
      </c>
      <c r="Y123" s="26"/>
    </row>
    <row r="124" spans="1:25" s="3" customFormat="1" ht="30.75" customHeight="1" x14ac:dyDescent="0.25">
      <c r="A124" s="86">
        <v>113</v>
      </c>
      <c r="B124" s="115"/>
      <c r="C124" s="87">
        <v>14560</v>
      </c>
      <c r="D124" s="88" t="s">
        <v>298</v>
      </c>
      <c r="E124" s="89">
        <v>0</v>
      </c>
      <c r="F124" s="89">
        <v>101683951.27</v>
      </c>
      <c r="G124" s="89">
        <f>+E124+F124</f>
        <v>101683951.27</v>
      </c>
      <c r="H124" s="90"/>
      <c r="I124" s="91"/>
      <c r="J124" s="91">
        <v>24598401.719999999</v>
      </c>
      <c r="K124" s="90">
        <f>SUM(H124:J124)</f>
        <v>24598401.719999999</v>
      </c>
      <c r="L124" s="91"/>
      <c r="M124" s="91"/>
      <c r="N124" s="91"/>
      <c r="O124" s="91">
        <f>SUM(L124:N124)</f>
        <v>0</v>
      </c>
      <c r="P124" s="91"/>
      <c r="Q124" s="91"/>
      <c r="R124" s="91"/>
      <c r="S124" s="91">
        <f>SUM(P124:R124)</f>
        <v>0</v>
      </c>
      <c r="T124" s="92"/>
      <c r="U124" s="92"/>
      <c r="V124" s="92"/>
      <c r="W124" s="92">
        <f>SUM(T124:V124)</f>
        <v>0</v>
      </c>
      <c r="X124" s="93">
        <f>+K124+O124+S124+W124</f>
        <v>24598401.719999999</v>
      </c>
      <c r="Y124" s="26"/>
    </row>
    <row r="125" spans="1:25" s="3" customFormat="1" ht="30.75" customHeight="1" x14ac:dyDescent="0.25">
      <c r="A125" s="86">
        <v>114</v>
      </c>
      <c r="B125" s="97" t="s">
        <v>62</v>
      </c>
      <c r="C125" s="87" t="s">
        <v>268</v>
      </c>
      <c r="D125" s="88" t="s">
        <v>88</v>
      </c>
      <c r="E125" s="89">
        <v>77758</v>
      </c>
      <c r="F125" s="89">
        <v>0</v>
      </c>
      <c r="G125" s="89">
        <f t="shared" si="27"/>
        <v>77758</v>
      </c>
      <c r="H125" s="90"/>
      <c r="I125" s="91"/>
      <c r="J125" s="91"/>
      <c r="K125" s="90">
        <f t="shared" si="29"/>
        <v>0</v>
      </c>
      <c r="L125" s="91"/>
      <c r="M125" s="91"/>
      <c r="N125" s="91"/>
      <c r="O125" s="91">
        <f t="shared" si="30"/>
        <v>0</v>
      </c>
      <c r="P125" s="91"/>
      <c r="Q125" s="91"/>
      <c r="R125" s="91"/>
      <c r="S125" s="91">
        <f t="shared" si="31"/>
        <v>0</v>
      </c>
      <c r="T125" s="92"/>
      <c r="U125" s="92"/>
      <c r="V125" s="92"/>
      <c r="W125" s="92">
        <f t="shared" si="32"/>
        <v>0</v>
      </c>
      <c r="X125" s="93">
        <f t="shared" si="28"/>
        <v>0</v>
      </c>
      <c r="Y125" s="26"/>
    </row>
    <row r="126" spans="1:25" s="3" customFormat="1" ht="30.75" customHeight="1" x14ac:dyDescent="0.25">
      <c r="A126" s="86">
        <v>115</v>
      </c>
      <c r="B126" s="97" t="s">
        <v>100</v>
      </c>
      <c r="C126" s="87" t="s">
        <v>269</v>
      </c>
      <c r="D126" s="88" t="s">
        <v>101</v>
      </c>
      <c r="E126" s="89">
        <v>82771</v>
      </c>
      <c r="F126" s="89">
        <v>25917229</v>
      </c>
      <c r="G126" s="89">
        <f t="shared" si="27"/>
        <v>26000000</v>
      </c>
      <c r="H126" s="90"/>
      <c r="I126" s="91"/>
      <c r="J126" s="91"/>
      <c r="K126" s="90">
        <f t="shared" si="29"/>
        <v>0</v>
      </c>
      <c r="L126" s="91"/>
      <c r="M126" s="91"/>
      <c r="N126" s="91"/>
      <c r="O126" s="91">
        <f t="shared" si="30"/>
        <v>0</v>
      </c>
      <c r="P126" s="91"/>
      <c r="Q126" s="91"/>
      <c r="R126" s="91"/>
      <c r="S126" s="91">
        <f t="shared" si="31"/>
        <v>0</v>
      </c>
      <c r="T126" s="92"/>
      <c r="U126" s="92"/>
      <c r="V126" s="92"/>
      <c r="W126" s="92">
        <f t="shared" si="32"/>
        <v>0</v>
      </c>
      <c r="X126" s="93">
        <f t="shared" si="28"/>
        <v>0</v>
      </c>
      <c r="Y126" s="26"/>
    </row>
    <row r="127" spans="1:25" s="3" customFormat="1" ht="30.75" customHeight="1" x14ac:dyDescent="0.25">
      <c r="A127" s="86">
        <v>116</v>
      </c>
      <c r="B127" s="97" t="s">
        <v>295</v>
      </c>
      <c r="C127" s="87">
        <v>15082</v>
      </c>
      <c r="D127" s="88" t="s">
        <v>296</v>
      </c>
      <c r="E127" s="89"/>
      <c r="F127" s="89">
        <v>135019934.11000001</v>
      </c>
      <c r="G127" s="89">
        <f t="shared" si="27"/>
        <v>135019934.11000001</v>
      </c>
      <c r="H127" s="90"/>
      <c r="I127" s="91"/>
      <c r="J127" s="91">
        <f>+'[3]SIGEF Marzo'!H7</f>
        <v>41402696.68</v>
      </c>
      <c r="K127" s="90">
        <f t="shared" ref="K127" si="33">SUM(H127:J127)</f>
        <v>41402696.68</v>
      </c>
      <c r="L127" s="91"/>
      <c r="M127" s="91"/>
      <c r="N127" s="91"/>
      <c r="O127" s="91">
        <f t="shared" ref="O127" si="34">SUM(L127:N127)</f>
        <v>0</v>
      </c>
      <c r="P127" s="91"/>
      <c r="Q127" s="91"/>
      <c r="R127" s="91"/>
      <c r="S127" s="91">
        <f t="shared" ref="S127" si="35">SUM(P127:R127)</f>
        <v>0</v>
      </c>
      <c r="T127" s="92"/>
      <c r="U127" s="92"/>
      <c r="V127" s="92"/>
      <c r="W127" s="92">
        <f t="shared" ref="W127" si="36">SUM(T127:V127)</f>
        <v>0</v>
      </c>
      <c r="X127" s="93">
        <f t="shared" ref="X127" si="37">+K127+O127+S127+W127</f>
        <v>41402696.68</v>
      </c>
      <c r="Y127" s="26"/>
    </row>
    <row r="128" spans="1:25" s="3" customFormat="1" ht="30.75" customHeight="1" x14ac:dyDescent="0.25">
      <c r="A128" s="86">
        <v>117</v>
      </c>
      <c r="B128" s="97"/>
      <c r="C128" s="80" t="s">
        <v>293</v>
      </c>
      <c r="D128" s="81" t="s">
        <v>294</v>
      </c>
      <c r="E128" s="89">
        <v>1088402397</v>
      </c>
      <c r="F128" s="89">
        <v>-831223434.60000002</v>
      </c>
      <c r="G128" s="89">
        <f t="shared" si="27"/>
        <v>257178962.39999998</v>
      </c>
      <c r="H128" s="90"/>
      <c r="I128" s="91"/>
      <c r="J128" s="91"/>
      <c r="K128" s="90">
        <f t="shared" si="29"/>
        <v>0</v>
      </c>
      <c r="L128" s="91"/>
      <c r="M128" s="91"/>
      <c r="N128" s="91"/>
      <c r="O128" s="91">
        <f t="shared" si="30"/>
        <v>0</v>
      </c>
      <c r="P128" s="91"/>
      <c r="Q128" s="91"/>
      <c r="R128" s="91"/>
      <c r="S128" s="91">
        <f t="shared" si="31"/>
        <v>0</v>
      </c>
      <c r="T128" s="92"/>
      <c r="U128" s="92"/>
      <c r="V128" s="92"/>
      <c r="W128" s="92">
        <f t="shared" si="32"/>
        <v>0</v>
      </c>
      <c r="X128" s="93">
        <f t="shared" si="28"/>
        <v>0</v>
      </c>
      <c r="Y128" s="26"/>
    </row>
    <row r="129" spans="1:26" s="12" customFormat="1" x14ac:dyDescent="0.25">
      <c r="A129" s="19" t="s">
        <v>46</v>
      </c>
      <c r="B129" s="82"/>
      <c r="C129" s="30"/>
      <c r="D129" s="19"/>
      <c r="E129" s="98">
        <f t="shared" ref="E129:X129" si="38">SUM(E36:E128)</f>
        <v>1500000000</v>
      </c>
      <c r="F129" s="98">
        <f t="shared" si="38"/>
        <v>0</v>
      </c>
      <c r="G129" s="98">
        <f t="shared" si="38"/>
        <v>1500000000</v>
      </c>
      <c r="H129" s="98">
        <f t="shared" si="38"/>
        <v>0</v>
      </c>
      <c r="I129" s="98">
        <f t="shared" si="38"/>
        <v>86499141.819999993</v>
      </c>
      <c r="J129" s="98">
        <f t="shared" si="38"/>
        <v>183435811.16000003</v>
      </c>
      <c r="K129" s="98">
        <f t="shared" si="38"/>
        <v>269934952.97999996</v>
      </c>
      <c r="L129" s="98">
        <f t="shared" si="38"/>
        <v>0</v>
      </c>
      <c r="M129" s="98">
        <f t="shared" si="38"/>
        <v>0</v>
      </c>
      <c r="N129" s="98">
        <f t="shared" si="38"/>
        <v>0</v>
      </c>
      <c r="O129" s="98">
        <f t="shared" si="38"/>
        <v>0</v>
      </c>
      <c r="P129" s="98">
        <f t="shared" si="38"/>
        <v>0</v>
      </c>
      <c r="Q129" s="98">
        <f t="shared" si="38"/>
        <v>0</v>
      </c>
      <c r="R129" s="98">
        <f t="shared" si="38"/>
        <v>0</v>
      </c>
      <c r="S129" s="98">
        <f t="shared" si="38"/>
        <v>0</v>
      </c>
      <c r="T129" s="98">
        <f t="shared" si="38"/>
        <v>0</v>
      </c>
      <c r="U129" s="98">
        <f t="shared" si="38"/>
        <v>0</v>
      </c>
      <c r="V129" s="98">
        <f t="shared" si="38"/>
        <v>0</v>
      </c>
      <c r="W129" s="98">
        <f t="shared" si="38"/>
        <v>0</v>
      </c>
      <c r="X129" s="98">
        <f t="shared" si="38"/>
        <v>269934952.97999996</v>
      </c>
      <c r="Y129" s="21"/>
      <c r="Z129" s="22"/>
    </row>
    <row r="130" spans="1:26" s="2" customFormat="1" x14ac:dyDescent="0.25">
      <c r="A130" s="84" t="s">
        <v>270</v>
      </c>
      <c r="B130" s="85"/>
      <c r="C130" s="85"/>
      <c r="D130" s="85"/>
      <c r="E130" s="85"/>
      <c r="F130" s="85"/>
      <c r="G130" s="85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21"/>
    </row>
    <row r="131" spans="1:26" s="28" customFormat="1" ht="30.75" customHeight="1" x14ac:dyDescent="0.25">
      <c r="A131" s="100">
        <v>118</v>
      </c>
      <c r="B131" s="101" t="s">
        <v>271</v>
      </c>
      <c r="C131" s="102" t="s">
        <v>272</v>
      </c>
      <c r="D131" s="81" t="s">
        <v>273</v>
      </c>
      <c r="E131" s="94">
        <v>843500000</v>
      </c>
      <c r="F131" s="94">
        <v>0</v>
      </c>
      <c r="G131" s="94">
        <f>+E131+F131</f>
        <v>843500000</v>
      </c>
      <c r="H131" s="95"/>
      <c r="I131" s="92"/>
      <c r="J131" s="92"/>
      <c r="K131" s="95">
        <f>SUM(H131:J131)</f>
        <v>0</v>
      </c>
      <c r="L131" s="92"/>
      <c r="M131" s="92"/>
      <c r="N131" s="92"/>
      <c r="O131" s="92">
        <f t="shared" ref="O131:O132" si="39">SUM(L131:N131)</f>
        <v>0</v>
      </c>
      <c r="P131" s="92"/>
      <c r="Q131" s="92"/>
      <c r="R131" s="103"/>
      <c r="S131" s="92">
        <f>SUM(P131:R131)</f>
        <v>0</v>
      </c>
      <c r="T131" s="92"/>
      <c r="U131" s="92"/>
      <c r="V131" s="92"/>
      <c r="W131" s="92">
        <f>SUM(T131:V131)</f>
        <v>0</v>
      </c>
      <c r="X131" s="96">
        <f>+K131+O131+S131+W131</f>
        <v>0</v>
      </c>
      <c r="Y131" s="26"/>
    </row>
    <row r="132" spans="1:26" s="28" customFormat="1" ht="30.75" customHeight="1" x14ac:dyDescent="0.25">
      <c r="A132" s="100">
        <v>119</v>
      </c>
      <c r="B132" s="101" t="s">
        <v>274</v>
      </c>
      <c r="C132" s="102" t="s">
        <v>275</v>
      </c>
      <c r="D132" s="81" t="s">
        <v>276</v>
      </c>
      <c r="E132" s="94">
        <v>301250000</v>
      </c>
      <c r="F132" s="94">
        <v>0</v>
      </c>
      <c r="G132" s="94">
        <f>+E132+F132</f>
        <v>301250000</v>
      </c>
      <c r="H132" s="95"/>
      <c r="I132" s="92"/>
      <c r="J132" s="92"/>
      <c r="K132" s="95">
        <f>SUM(H132:J132)</f>
        <v>0</v>
      </c>
      <c r="L132" s="92"/>
      <c r="M132" s="92"/>
      <c r="N132" s="92"/>
      <c r="O132" s="92">
        <f t="shared" si="39"/>
        <v>0</v>
      </c>
      <c r="P132" s="92"/>
      <c r="Q132" s="92"/>
      <c r="R132" s="103"/>
      <c r="S132" s="92">
        <f>SUM(P132:R132)</f>
        <v>0</v>
      </c>
      <c r="T132" s="92"/>
      <c r="U132" s="92"/>
      <c r="V132" s="92"/>
      <c r="W132" s="92">
        <f>SUM(T132:V132)</f>
        <v>0</v>
      </c>
      <c r="X132" s="96">
        <f>+K132+O132+S132+W132</f>
        <v>0</v>
      </c>
      <c r="Y132" s="26"/>
    </row>
    <row r="133" spans="1:26" s="12" customFormat="1" x14ac:dyDescent="0.25">
      <c r="A133" s="19" t="s">
        <v>51</v>
      </c>
      <c r="B133" s="82"/>
      <c r="C133" s="30"/>
      <c r="D133" s="19"/>
      <c r="E133" s="83">
        <f>SUM(E131:E132)</f>
        <v>1144750000</v>
      </c>
      <c r="F133" s="83">
        <f t="shared" ref="F133:X133" si="40">SUM(F131:F132)</f>
        <v>0</v>
      </c>
      <c r="G133" s="83">
        <f t="shared" si="40"/>
        <v>1144750000</v>
      </c>
      <c r="H133" s="83">
        <f t="shared" si="40"/>
        <v>0</v>
      </c>
      <c r="I133" s="83">
        <f t="shared" si="40"/>
        <v>0</v>
      </c>
      <c r="J133" s="83">
        <f t="shared" si="40"/>
        <v>0</v>
      </c>
      <c r="K133" s="83">
        <f t="shared" si="40"/>
        <v>0</v>
      </c>
      <c r="L133" s="83">
        <f t="shared" si="40"/>
        <v>0</v>
      </c>
      <c r="M133" s="83">
        <f t="shared" si="40"/>
        <v>0</v>
      </c>
      <c r="N133" s="83">
        <f t="shared" si="40"/>
        <v>0</v>
      </c>
      <c r="O133" s="83">
        <f>SUM(O131:O132)</f>
        <v>0</v>
      </c>
      <c r="P133" s="83">
        <f t="shared" si="40"/>
        <v>0</v>
      </c>
      <c r="Q133" s="83">
        <f t="shared" si="40"/>
        <v>0</v>
      </c>
      <c r="R133" s="83">
        <f t="shared" si="40"/>
        <v>0</v>
      </c>
      <c r="S133" s="83">
        <f>SUM(S131:S132)</f>
        <v>0</v>
      </c>
      <c r="T133" s="83">
        <f t="shared" si="40"/>
        <v>0</v>
      </c>
      <c r="U133" s="83">
        <f t="shared" si="40"/>
        <v>0</v>
      </c>
      <c r="V133" s="83">
        <f t="shared" si="40"/>
        <v>0</v>
      </c>
      <c r="W133" s="83">
        <f t="shared" si="40"/>
        <v>0</v>
      </c>
      <c r="X133" s="83">
        <f t="shared" si="40"/>
        <v>0</v>
      </c>
      <c r="Y133" s="13"/>
      <c r="Z133" s="20"/>
    </row>
    <row r="134" spans="1:26" x14ac:dyDescent="0.25">
      <c r="A134" s="55" t="s">
        <v>277</v>
      </c>
      <c r="B134" s="56"/>
      <c r="C134" s="56"/>
      <c r="D134" s="57"/>
      <c r="E134" s="58"/>
      <c r="F134" s="58"/>
      <c r="G134" s="58"/>
      <c r="H134" s="59"/>
      <c r="I134" s="60"/>
      <c r="J134" s="60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1"/>
      <c r="Y134" s="21"/>
    </row>
    <row r="135" spans="1:26" s="3" customFormat="1" ht="30" x14ac:dyDescent="0.25">
      <c r="A135" s="86">
        <v>120</v>
      </c>
      <c r="B135" s="97" t="s">
        <v>94</v>
      </c>
      <c r="C135" s="87" t="s">
        <v>112</v>
      </c>
      <c r="D135" s="88" t="s">
        <v>44</v>
      </c>
      <c r="E135" s="94">
        <v>0</v>
      </c>
      <c r="F135" s="94">
        <v>21417870.32</v>
      </c>
      <c r="G135" s="67">
        <f>+E135+F135</f>
        <v>21417870.32</v>
      </c>
      <c r="H135" s="104"/>
      <c r="I135" s="104">
        <v>12685499.25</v>
      </c>
      <c r="J135" s="69"/>
      <c r="K135" s="104">
        <f>SUM(H135:J135)</f>
        <v>12685499.25</v>
      </c>
      <c r="L135" s="104"/>
      <c r="M135" s="104"/>
      <c r="N135" s="104"/>
      <c r="O135" s="104">
        <f>SUM(L135:N135)</f>
        <v>0</v>
      </c>
      <c r="P135" s="104"/>
      <c r="Q135" s="104"/>
      <c r="R135" s="104"/>
      <c r="S135" s="104">
        <f>SUM(P135:R135)</f>
        <v>0</v>
      </c>
      <c r="T135" s="105"/>
      <c r="U135" s="105"/>
      <c r="V135" s="105"/>
      <c r="W135" s="105">
        <f>SUM(T135:V135)</f>
        <v>0</v>
      </c>
      <c r="X135" s="106">
        <f t="shared" ref="X135:X155" si="41">+K135+O135+S135+W135</f>
        <v>12685499.25</v>
      </c>
      <c r="Y135" s="26"/>
    </row>
    <row r="136" spans="1:26" s="3" customFormat="1" ht="45" x14ac:dyDescent="0.25">
      <c r="A136" s="86">
        <v>121</v>
      </c>
      <c r="B136" s="114" t="s">
        <v>27</v>
      </c>
      <c r="C136" s="87" t="s">
        <v>140</v>
      </c>
      <c r="D136" s="88" t="s">
        <v>141</v>
      </c>
      <c r="E136" s="94">
        <v>0</v>
      </c>
      <c r="F136" s="94">
        <v>83227876.450000003</v>
      </c>
      <c r="G136" s="67">
        <f t="shared" ref="G136:G155" si="42">+E136+F136</f>
        <v>83227876.450000003</v>
      </c>
      <c r="H136" s="104"/>
      <c r="I136" s="104">
        <v>25631610.68</v>
      </c>
      <c r="J136" s="69">
        <v>41146322.619999997</v>
      </c>
      <c r="K136" s="104">
        <f t="shared" ref="K136:K155" si="43">SUM(H136:J136)</f>
        <v>66777933.299999997</v>
      </c>
      <c r="L136" s="104"/>
      <c r="M136" s="104"/>
      <c r="N136" s="104"/>
      <c r="O136" s="104">
        <f t="shared" ref="O136:O155" si="44">SUM(L136:N136)</f>
        <v>0</v>
      </c>
      <c r="P136" s="104"/>
      <c r="Q136" s="104"/>
      <c r="R136" s="104"/>
      <c r="S136" s="104">
        <f t="shared" ref="S136:S155" si="45">SUM(P136:R136)</f>
        <v>0</v>
      </c>
      <c r="T136" s="105"/>
      <c r="U136" s="105"/>
      <c r="V136" s="105"/>
      <c r="W136" s="105">
        <f t="shared" ref="W136:W155" si="46">SUM(T136:V136)</f>
        <v>0</v>
      </c>
      <c r="X136" s="106">
        <f t="shared" si="41"/>
        <v>66777933.299999997</v>
      </c>
      <c r="Y136" s="26"/>
    </row>
    <row r="137" spans="1:26" s="3" customFormat="1" ht="30" x14ac:dyDescent="0.25">
      <c r="A137" s="86">
        <v>122</v>
      </c>
      <c r="B137" s="122"/>
      <c r="C137" s="87" t="s">
        <v>125</v>
      </c>
      <c r="D137" s="88" t="s">
        <v>73</v>
      </c>
      <c r="E137" s="94">
        <v>0</v>
      </c>
      <c r="F137" s="94">
        <v>18000000</v>
      </c>
      <c r="G137" s="67">
        <f t="shared" si="42"/>
        <v>18000000</v>
      </c>
      <c r="H137" s="104"/>
      <c r="I137" s="104"/>
      <c r="J137" s="69">
        <v>20710327.129999999</v>
      </c>
      <c r="K137" s="104">
        <f>SUM(H137:J137)</f>
        <v>20710327.129999999</v>
      </c>
      <c r="L137" s="104"/>
      <c r="M137" s="104"/>
      <c r="N137" s="104"/>
      <c r="O137" s="104">
        <f>SUM(L137:N137)</f>
        <v>0</v>
      </c>
      <c r="P137" s="104"/>
      <c r="Q137" s="104"/>
      <c r="R137" s="104"/>
      <c r="S137" s="104">
        <f>SUM(P137:R137)</f>
        <v>0</v>
      </c>
      <c r="T137" s="105"/>
      <c r="U137" s="105"/>
      <c r="V137" s="105"/>
      <c r="W137" s="105">
        <f>SUM(T137:V137)</f>
        <v>0</v>
      </c>
      <c r="X137" s="106">
        <f>+K137+O137+S137+W137</f>
        <v>20710327.129999999</v>
      </c>
      <c r="Y137" s="26"/>
    </row>
    <row r="138" spans="1:26" s="3" customFormat="1" x14ac:dyDescent="0.25">
      <c r="A138" s="86">
        <v>123</v>
      </c>
      <c r="B138" s="115"/>
      <c r="C138" s="87" t="s">
        <v>150</v>
      </c>
      <c r="D138" s="88" t="s">
        <v>74</v>
      </c>
      <c r="E138" s="94">
        <v>0</v>
      </c>
      <c r="F138" s="94">
        <v>17973883.98</v>
      </c>
      <c r="G138" s="67">
        <f t="shared" si="42"/>
        <v>17973883.98</v>
      </c>
      <c r="H138" s="104"/>
      <c r="I138" s="104"/>
      <c r="J138" s="69">
        <v>17973883.98</v>
      </c>
      <c r="K138" s="104">
        <f>SUM(H138:J138)</f>
        <v>17973883.98</v>
      </c>
      <c r="L138" s="104"/>
      <c r="M138" s="104"/>
      <c r="N138" s="104"/>
      <c r="O138" s="104">
        <f>SUM(L138:N138)</f>
        <v>0</v>
      </c>
      <c r="P138" s="104"/>
      <c r="Q138" s="104"/>
      <c r="R138" s="104"/>
      <c r="S138" s="104">
        <f>SUM(P138:R138)</f>
        <v>0</v>
      </c>
      <c r="T138" s="105"/>
      <c r="U138" s="105"/>
      <c r="V138" s="105"/>
      <c r="W138" s="105">
        <f>SUM(T138:V138)</f>
        <v>0</v>
      </c>
      <c r="X138" s="106">
        <f>+K138+O138+S138+W138</f>
        <v>17973883.98</v>
      </c>
      <c r="Y138" s="26"/>
    </row>
    <row r="139" spans="1:26" s="3" customFormat="1" ht="30" x14ac:dyDescent="0.25">
      <c r="A139" s="86">
        <v>124</v>
      </c>
      <c r="B139" s="97" t="s">
        <v>38</v>
      </c>
      <c r="C139" s="87" t="s">
        <v>278</v>
      </c>
      <c r="D139" s="88" t="s">
        <v>279</v>
      </c>
      <c r="E139" s="94">
        <v>0</v>
      </c>
      <c r="F139" s="94">
        <v>21765388</v>
      </c>
      <c r="G139" s="67">
        <f t="shared" si="42"/>
        <v>21765388</v>
      </c>
      <c r="H139" s="104"/>
      <c r="I139" s="104"/>
      <c r="J139" s="69">
        <v>21765387.940000001</v>
      </c>
      <c r="K139" s="104">
        <f t="shared" si="43"/>
        <v>21765387.940000001</v>
      </c>
      <c r="L139" s="104"/>
      <c r="M139" s="104"/>
      <c r="N139" s="104"/>
      <c r="O139" s="104">
        <f t="shared" si="44"/>
        <v>0</v>
      </c>
      <c r="P139" s="104"/>
      <c r="Q139" s="104"/>
      <c r="R139" s="104"/>
      <c r="S139" s="104">
        <f t="shared" si="45"/>
        <v>0</v>
      </c>
      <c r="T139" s="105"/>
      <c r="U139" s="105"/>
      <c r="V139" s="105"/>
      <c r="W139" s="105">
        <f t="shared" si="46"/>
        <v>0</v>
      </c>
      <c r="X139" s="106">
        <f t="shared" si="41"/>
        <v>21765387.940000001</v>
      </c>
      <c r="Y139" s="26"/>
    </row>
    <row r="140" spans="1:26" s="3" customFormat="1" x14ac:dyDescent="0.25">
      <c r="A140" s="86">
        <v>125</v>
      </c>
      <c r="B140" s="97" t="s">
        <v>58</v>
      </c>
      <c r="C140" s="87" t="s">
        <v>280</v>
      </c>
      <c r="D140" s="88" t="s">
        <v>281</v>
      </c>
      <c r="E140" s="94">
        <v>0</v>
      </c>
      <c r="F140" s="94">
        <v>5789705</v>
      </c>
      <c r="G140" s="67">
        <f t="shared" si="42"/>
        <v>5789705</v>
      </c>
      <c r="H140" s="104"/>
      <c r="I140" s="104"/>
      <c r="J140" s="69"/>
      <c r="K140" s="104">
        <f t="shared" si="43"/>
        <v>0</v>
      </c>
      <c r="L140" s="104"/>
      <c r="M140" s="104"/>
      <c r="N140" s="104"/>
      <c r="O140" s="104">
        <f t="shared" si="44"/>
        <v>0</v>
      </c>
      <c r="P140" s="104"/>
      <c r="Q140" s="104"/>
      <c r="R140" s="104"/>
      <c r="S140" s="104">
        <f t="shared" si="45"/>
        <v>0</v>
      </c>
      <c r="T140" s="105"/>
      <c r="U140" s="105"/>
      <c r="V140" s="105"/>
      <c r="W140" s="105">
        <f t="shared" si="46"/>
        <v>0</v>
      </c>
      <c r="X140" s="106">
        <f t="shared" si="41"/>
        <v>0</v>
      </c>
      <c r="Y140" s="26"/>
    </row>
    <row r="141" spans="1:26" s="3" customFormat="1" ht="30" x14ac:dyDescent="0.25">
      <c r="A141" s="86">
        <v>126</v>
      </c>
      <c r="B141" s="97" t="s">
        <v>37</v>
      </c>
      <c r="C141" s="87" t="s">
        <v>282</v>
      </c>
      <c r="D141" s="88" t="s">
        <v>283</v>
      </c>
      <c r="E141" s="94">
        <v>0</v>
      </c>
      <c r="F141" s="94">
        <v>46362276</v>
      </c>
      <c r="G141" s="67">
        <f t="shared" si="42"/>
        <v>46362276</v>
      </c>
      <c r="H141" s="104"/>
      <c r="I141" s="104"/>
      <c r="J141" s="69">
        <v>57635169.479999997</v>
      </c>
      <c r="K141" s="104">
        <f t="shared" si="43"/>
        <v>57635169.479999997</v>
      </c>
      <c r="L141" s="104"/>
      <c r="M141" s="104"/>
      <c r="N141" s="104"/>
      <c r="O141" s="104">
        <f t="shared" si="44"/>
        <v>0</v>
      </c>
      <c r="P141" s="104"/>
      <c r="Q141" s="104"/>
      <c r="R141" s="104"/>
      <c r="S141" s="104">
        <f t="shared" si="45"/>
        <v>0</v>
      </c>
      <c r="T141" s="105"/>
      <c r="U141" s="105"/>
      <c r="V141" s="105"/>
      <c r="W141" s="105">
        <f t="shared" si="46"/>
        <v>0</v>
      </c>
      <c r="X141" s="106">
        <f t="shared" si="41"/>
        <v>57635169.479999997</v>
      </c>
      <c r="Y141" s="26"/>
    </row>
    <row r="142" spans="1:26" s="3" customFormat="1" ht="30" x14ac:dyDescent="0.25">
      <c r="A142" s="86">
        <v>127</v>
      </c>
      <c r="B142" s="114" t="s">
        <v>34</v>
      </c>
      <c r="C142" s="87" t="s">
        <v>193</v>
      </c>
      <c r="D142" s="88" t="s">
        <v>194</v>
      </c>
      <c r="E142" s="94">
        <v>0</v>
      </c>
      <c r="F142" s="94">
        <v>6000000</v>
      </c>
      <c r="G142" s="67">
        <f t="shared" si="42"/>
        <v>6000000</v>
      </c>
      <c r="H142" s="104"/>
      <c r="I142" s="104"/>
      <c r="J142" s="69"/>
      <c r="K142" s="104">
        <f t="shared" si="43"/>
        <v>0</v>
      </c>
      <c r="L142" s="104"/>
      <c r="M142" s="104"/>
      <c r="N142" s="104"/>
      <c r="O142" s="104">
        <f t="shared" si="44"/>
        <v>0</v>
      </c>
      <c r="P142" s="104"/>
      <c r="Q142" s="104"/>
      <c r="R142" s="104"/>
      <c r="S142" s="104">
        <f t="shared" si="45"/>
        <v>0</v>
      </c>
      <c r="T142" s="105"/>
      <c r="U142" s="105"/>
      <c r="V142" s="105"/>
      <c r="W142" s="105">
        <f t="shared" si="46"/>
        <v>0</v>
      </c>
      <c r="X142" s="106">
        <f t="shared" si="41"/>
        <v>0</v>
      </c>
      <c r="Y142" s="26"/>
    </row>
    <row r="143" spans="1:26" s="3" customFormat="1" ht="30" x14ac:dyDescent="0.25">
      <c r="A143" s="86">
        <v>128</v>
      </c>
      <c r="B143" s="115"/>
      <c r="C143" s="87">
        <v>14629</v>
      </c>
      <c r="D143" s="88" t="s">
        <v>297</v>
      </c>
      <c r="E143" s="94">
        <v>0</v>
      </c>
      <c r="F143" s="94">
        <v>44011215.960000001</v>
      </c>
      <c r="G143" s="67">
        <f t="shared" si="42"/>
        <v>44011215.960000001</v>
      </c>
      <c r="H143" s="104"/>
      <c r="I143" s="104"/>
      <c r="J143" s="69">
        <v>44011215.960000001</v>
      </c>
      <c r="K143" s="104">
        <f t="shared" ref="K143" si="47">SUM(H143:J143)</f>
        <v>44011215.960000001</v>
      </c>
      <c r="L143" s="104"/>
      <c r="M143" s="104"/>
      <c r="N143" s="104"/>
      <c r="O143" s="104">
        <f t="shared" ref="O143" si="48">SUM(L143:N143)</f>
        <v>0</v>
      </c>
      <c r="P143" s="104"/>
      <c r="Q143" s="104"/>
      <c r="R143" s="104"/>
      <c r="S143" s="104">
        <f t="shared" ref="S143" si="49">SUM(P143:R143)</f>
        <v>0</v>
      </c>
      <c r="T143" s="105"/>
      <c r="U143" s="105"/>
      <c r="V143" s="105"/>
      <c r="W143" s="105">
        <f t="shared" ref="W143" si="50">SUM(T143:V143)</f>
        <v>0</v>
      </c>
      <c r="X143" s="106">
        <f t="shared" ref="X143" si="51">+K143+O143+S143+W143</f>
        <v>44011215.960000001</v>
      </c>
      <c r="Y143" s="26"/>
    </row>
    <row r="144" spans="1:26" s="3" customFormat="1" x14ac:dyDescent="0.25">
      <c r="A144" s="86">
        <v>129</v>
      </c>
      <c r="B144" s="114" t="s">
        <v>29</v>
      </c>
      <c r="C144" s="87" t="s">
        <v>107</v>
      </c>
      <c r="D144" s="88" t="s">
        <v>108</v>
      </c>
      <c r="E144" s="94">
        <v>0</v>
      </c>
      <c r="F144" s="94">
        <v>158937632.78</v>
      </c>
      <c r="G144" s="67">
        <f t="shared" si="42"/>
        <v>158937632.78</v>
      </c>
      <c r="H144" s="104"/>
      <c r="I144" s="104"/>
      <c r="J144" s="69"/>
      <c r="K144" s="104">
        <f t="shared" si="43"/>
        <v>0</v>
      </c>
      <c r="L144" s="104"/>
      <c r="M144" s="104"/>
      <c r="N144" s="104"/>
      <c r="O144" s="104">
        <f t="shared" si="44"/>
        <v>0</v>
      </c>
      <c r="P144" s="104"/>
      <c r="Q144" s="104"/>
      <c r="R144" s="104"/>
      <c r="S144" s="104">
        <f t="shared" si="45"/>
        <v>0</v>
      </c>
      <c r="T144" s="105"/>
      <c r="U144" s="105"/>
      <c r="V144" s="105"/>
      <c r="W144" s="105">
        <f t="shared" si="46"/>
        <v>0</v>
      </c>
      <c r="X144" s="106">
        <f t="shared" si="41"/>
        <v>0</v>
      </c>
      <c r="Y144" s="26"/>
    </row>
    <row r="145" spans="1:26" s="3" customFormat="1" ht="30" x14ac:dyDescent="0.25">
      <c r="A145" s="86">
        <v>130</v>
      </c>
      <c r="B145" s="122"/>
      <c r="C145" s="87" t="s">
        <v>128</v>
      </c>
      <c r="D145" s="88" t="s">
        <v>71</v>
      </c>
      <c r="E145" s="94">
        <v>0</v>
      </c>
      <c r="F145" s="94">
        <v>85948033.239999995</v>
      </c>
      <c r="G145" s="67">
        <f t="shared" si="42"/>
        <v>85948033.239999995</v>
      </c>
      <c r="H145" s="104"/>
      <c r="I145" s="104"/>
      <c r="J145" s="69"/>
      <c r="K145" s="104">
        <f t="shared" si="43"/>
        <v>0</v>
      </c>
      <c r="L145" s="104"/>
      <c r="M145" s="104"/>
      <c r="N145" s="104"/>
      <c r="O145" s="104">
        <f t="shared" si="44"/>
        <v>0</v>
      </c>
      <c r="P145" s="104"/>
      <c r="Q145" s="104"/>
      <c r="R145" s="104"/>
      <c r="S145" s="104">
        <f t="shared" si="45"/>
        <v>0</v>
      </c>
      <c r="T145" s="105"/>
      <c r="U145" s="105"/>
      <c r="V145" s="105"/>
      <c r="W145" s="105">
        <f t="shared" si="46"/>
        <v>0</v>
      </c>
      <c r="X145" s="106">
        <f t="shared" si="41"/>
        <v>0</v>
      </c>
      <c r="Y145" s="26"/>
    </row>
    <row r="146" spans="1:26" s="3" customFormat="1" ht="30" x14ac:dyDescent="0.25">
      <c r="A146" s="86">
        <v>131</v>
      </c>
      <c r="B146" s="115"/>
      <c r="C146" s="87" t="s">
        <v>129</v>
      </c>
      <c r="D146" s="88" t="s">
        <v>130</v>
      </c>
      <c r="E146" s="94">
        <v>0</v>
      </c>
      <c r="F146" s="94">
        <v>8000000</v>
      </c>
      <c r="G146" s="67">
        <f t="shared" si="42"/>
        <v>8000000</v>
      </c>
      <c r="H146" s="104"/>
      <c r="I146" s="104"/>
      <c r="J146" s="69"/>
      <c r="K146" s="104">
        <f>SUM(H146:J146)</f>
        <v>0</v>
      </c>
      <c r="L146" s="104"/>
      <c r="M146" s="104"/>
      <c r="N146" s="104"/>
      <c r="O146" s="104">
        <f>SUM(L146:N146)</f>
        <v>0</v>
      </c>
      <c r="P146" s="104"/>
      <c r="Q146" s="104"/>
      <c r="R146" s="104"/>
      <c r="S146" s="104">
        <f>SUM(P146:R146)</f>
        <v>0</v>
      </c>
      <c r="T146" s="105"/>
      <c r="U146" s="105"/>
      <c r="V146" s="105"/>
      <c r="W146" s="105">
        <f>SUM(T146:V146)</f>
        <v>0</v>
      </c>
      <c r="X146" s="106">
        <f>+K146+O146+S146+W146</f>
        <v>0</v>
      </c>
      <c r="Y146" s="26"/>
    </row>
    <row r="147" spans="1:26" s="3" customFormat="1" ht="30" x14ac:dyDescent="0.25">
      <c r="A147" s="86">
        <v>132</v>
      </c>
      <c r="B147" s="97" t="s">
        <v>26</v>
      </c>
      <c r="C147" s="87" t="s">
        <v>254</v>
      </c>
      <c r="D147" s="88" t="s">
        <v>83</v>
      </c>
      <c r="E147" s="94">
        <v>0</v>
      </c>
      <c r="F147" s="94">
        <v>40000000</v>
      </c>
      <c r="G147" s="67">
        <f t="shared" si="42"/>
        <v>40000000</v>
      </c>
      <c r="H147" s="104"/>
      <c r="I147" s="104"/>
      <c r="J147" s="69">
        <v>4851791.1100000003</v>
      </c>
      <c r="K147" s="104">
        <f t="shared" si="43"/>
        <v>4851791.1100000003</v>
      </c>
      <c r="L147" s="104"/>
      <c r="M147" s="104"/>
      <c r="N147" s="104"/>
      <c r="O147" s="104">
        <f t="shared" si="44"/>
        <v>0</v>
      </c>
      <c r="P147" s="104"/>
      <c r="Q147" s="104"/>
      <c r="R147" s="104"/>
      <c r="S147" s="104">
        <f t="shared" si="45"/>
        <v>0</v>
      </c>
      <c r="T147" s="105"/>
      <c r="U147" s="105"/>
      <c r="V147" s="105"/>
      <c r="W147" s="105">
        <f t="shared" si="46"/>
        <v>0</v>
      </c>
      <c r="X147" s="106">
        <f t="shared" si="41"/>
        <v>4851791.1100000003</v>
      </c>
      <c r="Y147" s="26"/>
    </row>
    <row r="148" spans="1:26" s="3" customFormat="1" x14ac:dyDescent="0.25">
      <c r="A148" s="86">
        <v>133</v>
      </c>
      <c r="B148" s="97" t="s">
        <v>85</v>
      </c>
      <c r="C148" s="87" t="s">
        <v>134</v>
      </c>
      <c r="D148" s="88" t="s">
        <v>86</v>
      </c>
      <c r="E148" s="94">
        <v>0</v>
      </c>
      <c r="F148" s="94">
        <v>18000000</v>
      </c>
      <c r="G148" s="67">
        <f t="shared" si="42"/>
        <v>18000000</v>
      </c>
      <c r="H148" s="104"/>
      <c r="I148" s="104"/>
      <c r="J148" s="69">
        <v>2571630.79</v>
      </c>
      <c r="K148" s="104">
        <f t="shared" si="43"/>
        <v>2571630.79</v>
      </c>
      <c r="L148" s="104"/>
      <c r="M148" s="104"/>
      <c r="N148" s="104"/>
      <c r="O148" s="104">
        <f t="shared" si="44"/>
        <v>0</v>
      </c>
      <c r="P148" s="104"/>
      <c r="Q148" s="104"/>
      <c r="R148" s="104"/>
      <c r="S148" s="104">
        <f t="shared" si="45"/>
        <v>0</v>
      </c>
      <c r="T148" s="105"/>
      <c r="U148" s="105"/>
      <c r="V148" s="105"/>
      <c r="W148" s="105">
        <f t="shared" si="46"/>
        <v>0</v>
      </c>
      <c r="X148" s="106">
        <f t="shared" si="41"/>
        <v>2571630.79</v>
      </c>
      <c r="Y148" s="26"/>
    </row>
    <row r="149" spans="1:26" s="3" customFormat="1" ht="30" x14ac:dyDescent="0.25">
      <c r="A149" s="86">
        <v>134</v>
      </c>
      <c r="B149" s="97"/>
      <c r="C149" s="80" t="s">
        <v>293</v>
      </c>
      <c r="D149" s="81" t="s">
        <v>294</v>
      </c>
      <c r="E149" s="94">
        <v>0</v>
      </c>
      <c r="F149" s="94">
        <v>212874037.05000001</v>
      </c>
      <c r="G149" s="67">
        <f t="shared" si="42"/>
        <v>212874037.05000001</v>
      </c>
      <c r="H149" s="104"/>
      <c r="I149" s="104"/>
      <c r="J149" s="69"/>
      <c r="K149" s="104">
        <f t="shared" si="43"/>
        <v>0</v>
      </c>
      <c r="L149" s="104"/>
      <c r="M149" s="104"/>
      <c r="N149" s="104"/>
      <c r="O149" s="104">
        <f t="shared" si="44"/>
        <v>0</v>
      </c>
      <c r="P149" s="104"/>
      <c r="Q149" s="104"/>
      <c r="R149" s="104"/>
      <c r="S149" s="104">
        <f t="shared" si="45"/>
        <v>0</v>
      </c>
      <c r="T149" s="105"/>
      <c r="U149" s="105"/>
      <c r="V149" s="105"/>
      <c r="W149" s="105">
        <f t="shared" si="46"/>
        <v>0</v>
      </c>
      <c r="X149" s="106">
        <f t="shared" si="41"/>
        <v>0</v>
      </c>
      <c r="Y149" s="26"/>
    </row>
    <row r="150" spans="1:26" s="3" customFormat="1" ht="30" x14ac:dyDescent="0.25">
      <c r="A150" s="86">
        <v>135</v>
      </c>
      <c r="B150" s="97" t="s">
        <v>286</v>
      </c>
      <c r="C150" s="87" t="s">
        <v>287</v>
      </c>
      <c r="D150" s="88" t="s">
        <v>288</v>
      </c>
      <c r="E150" s="94"/>
      <c r="F150" s="94"/>
      <c r="G150" s="67">
        <f t="shared" si="42"/>
        <v>0</v>
      </c>
      <c r="H150" s="104"/>
      <c r="I150" s="104">
        <v>5284371.62</v>
      </c>
      <c r="J150" s="69"/>
      <c r="K150" s="104">
        <f>SUM(H150:J150)</f>
        <v>5284371.62</v>
      </c>
      <c r="L150" s="104"/>
      <c r="M150" s="104"/>
      <c r="N150" s="104"/>
      <c r="O150" s="104">
        <f t="shared" si="44"/>
        <v>0</v>
      </c>
      <c r="P150" s="104"/>
      <c r="Q150" s="104"/>
      <c r="R150" s="104"/>
      <c r="S150" s="104">
        <f t="shared" si="45"/>
        <v>0</v>
      </c>
      <c r="T150" s="105"/>
      <c r="U150" s="105"/>
      <c r="V150" s="105"/>
      <c r="W150" s="105">
        <f t="shared" si="46"/>
        <v>0</v>
      </c>
      <c r="X150" s="106">
        <f t="shared" si="41"/>
        <v>5284371.62</v>
      </c>
      <c r="Y150" s="26"/>
    </row>
    <row r="151" spans="1:26" s="3" customFormat="1" ht="30" x14ac:dyDescent="0.25">
      <c r="A151" s="86">
        <v>136</v>
      </c>
      <c r="B151" s="114" t="s">
        <v>37</v>
      </c>
      <c r="C151" s="87">
        <v>5356</v>
      </c>
      <c r="D151" s="88" t="s">
        <v>289</v>
      </c>
      <c r="E151" s="94"/>
      <c r="F151" s="94"/>
      <c r="G151" s="67">
        <f t="shared" si="42"/>
        <v>0</v>
      </c>
      <c r="H151" s="104"/>
      <c r="I151" s="104">
        <v>10489842.18</v>
      </c>
      <c r="J151" s="69">
        <v>10162554.039999999</v>
      </c>
      <c r="K151" s="104">
        <f t="shared" si="43"/>
        <v>20652396.219999999</v>
      </c>
      <c r="L151" s="104"/>
      <c r="M151" s="104"/>
      <c r="N151" s="104"/>
      <c r="O151" s="104">
        <f t="shared" si="44"/>
        <v>0</v>
      </c>
      <c r="P151" s="104"/>
      <c r="Q151" s="104"/>
      <c r="R151" s="104"/>
      <c r="S151" s="104">
        <f t="shared" si="45"/>
        <v>0</v>
      </c>
      <c r="T151" s="105"/>
      <c r="U151" s="105"/>
      <c r="V151" s="105"/>
      <c r="W151" s="105">
        <f t="shared" si="46"/>
        <v>0</v>
      </c>
      <c r="X151" s="106">
        <f t="shared" si="41"/>
        <v>20652396.219999999</v>
      </c>
      <c r="Y151" s="26"/>
    </row>
    <row r="152" spans="1:26" s="3" customFormat="1" ht="45" x14ac:dyDescent="0.25">
      <c r="A152" s="86">
        <v>137</v>
      </c>
      <c r="B152" s="115"/>
      <c r="C152" s="87">
        <v>12427</v>
      </c>
      <c r="D152" s="88" t="s">
        <v>290</v>
      </c>
      <c r="E152" s="94"/>
      <c r="F152" s="94"/>
      <c r="G152" s="67">
        <f t="shared" si="42"/>
        <v>0</v>
      </c>
      <c r="H152" s="104"/>
      <c r="I152" s="104">
        <v>5392034.0199999996</v>
      </c>
      <c r="J152" s="69"/>
      <c r="K152" s="104">
        <f t="shared" si="43"/>
        <v>5392034.0199999996</v>
      </c>
      <c r="L152" s="104"/>
      <c r="M152" s="104"/>
      <c r="N152" s="104"/>
      <c r="O152" s="104">
        <f t="shared" si="44"/>
        <v>0</v>
      </c>
      <c r="P152" s="104"/>
      <c r="Q152" s="104"/>
      <c r="R152" s="104"/>
      <c r="S152" s="104">
        <f t="shared" si="45"/>
        <v>0</v>
      </c>
      <c r="T152" s="105"/>
      <c r="U152" s="105"/>
      <c r="V152" s="105"/>
      <c r="W152" s="105">
        <f t="shared" si="46"/>
        <v>0</v>
      </c>
      <c r="X152" s="106">
        <f t="shared" si="41"/>
        <v>5392034.0199999996</v>
      </c>
      <c r="Y152" s="26"/>
    </row>
    <row r="153" spans="1:26" s="3" customFormat="1" ht="30" x14ac:dyDescent="0.25">
      <c r="A153" s="86">
        <v>138</v>
      </c>
      <c r="B153" s="97" t="s">
        <v>43</v>
      </c>
      <c r="C153" s="87">
        <v>4340</v>
      </c>
      <c r="D153" s="88" t="s">
        <v>291</v>
      </c>
      <c r="E153" s="94"/>
      <c r="F153" s="94"/>
      <c r="G153" s="67">
        <f t="shared" si="42"/>
        <v>0</v>
      </c>
      <c r="H153" s="104"/>
      <c r="I153" s="104">
        <v>34617211.689999998</v>
      </c>
      <c r="J153" s="69"/>
      <c r="K153" s="104">
        <f t="shared" si="43"/>
        <v>34617211.689999998</v>
      </c>
      <c r="L153" s="104"/>
      <c r="M153" s="104"/>
      <c r="N153" s="104"/>
      <c r="O153" s="104">
        <f t="shared" si="44"/>
        <v>0</v>
      </c>
      <c r="P153" s="104"/>
      <c r="Q153" s="104"/>
      <c r="R153" s="104"/>
      <c r="S153" s="104">
        <f t="shared" si="45"/>
        <v>0</v>
      </c>
      <c r="T153" s="105"/>
      <c r="U153" s="105"/>
      <c r="V153" s="105"/>
      <c r="W153" s="105">
        <f t="shared" si="46"/>
        <v>0</v>
      </c>
      <c r="X153" s="106">
        <f t="shared" si="41"/>
        <v>34617211.689999998</v>
      </c>
      <c r="Y153" s="26"/>
    </row>
    <row r="154" spans="1:26" s="3" customFormat="1" ht="30" x14ac:dyDescent="0.25">
      <c r="A154" s="86">
        <v>139</v>
      </c>
      <c r="B154" s="97" t="s">
        <v>100</v>
      </c>
      <c r="C154" s="87" t="s">
        <v>287</v>
      </c>
      <c r="D154" s="88" t="s">
        <v>299</v>
      </c>
      <c r="E154" s="94"/>
      <c r="F154" s="94"/>
      <c r="G154" s="67"/>
      <c r="H154" s="104"/>
      <c r="I154" s="104"/>
      <c r="J154" s="69">
        <v>1330064.3500000001</v>
      </c>
      <c r="K154" s="104">
        <f t="shared" ref="K154" si="52">SUM(H154:J154)</f>
        <v>1330064.3500000001</v>
      </c>
      <c r="L154" s="104"/>
      <c r="M154" s="104"/>
      <c r="N154" s="104"/>
      <c r="O154" s="104">
        <f t="shared" ref="O154" si="53">SUM(L154:N154)</f>
        <v>0</v>
      </c>
      <c r="P154" s="104"/>
      <c r="Q154" s="104"/>
      <c r="R154" s="104"/>
      <c r="S154" s="104">
        <f t="shared" ref="S154" si="54">SUM(P154:R154)</f>
        <v>0</v>
      </c>
      <c r="T154" s="105"/>
      <c r="U154" s="105"/>
      <c r="V154" s="105"/>
      <c r="W154" s="105">
        <f t="shared" ref="W154" si="55">SUM(T154:V154)</f>
        <v>0</v>
      </c>
      <c r="X154" s="106">
        <f t="shared" ref="X154" si="56">+K154+O154+S154+W154</f>
        <v>1330064.3500000001</v>
      </c>
      <c r="Y154" s="26"/>
    </row>
    <row r="155" spans="1:26" s="3" customFormat="1" ht="30" x14ac:dyDescent="0.25">
      <c r="A155" s="86">
        <v>140</v>
      </c>
      <c r="B155" s="97" t="s">
        <v>29</v>
      </c>
      <c r="C155" s="87">
        <v>13149</v>
      </c>
      <c r="D155" s="88" t="s">
        <v>292</v>
      </c>
      <c r="E155" s="94"/>
      <c r="F155" s="94"/>
      <c r="G155" s="67">
        <f t="shared" si="42"/>
        <v>0</v>
      </c>
      <c r="H155" s="104"/>
      <c r="I155" s="104">
        <v>2258695.5499999998</v>
      </c>
      <c r="J155" s="69">
        <v>2115733.63</v>
      </c>
      <c r="K155" s="104">
        <f t="shared" si="43"/>
        <v>4374429.18</v>
      </c>
      <c r="L155" s="104"/>
      <c r="M155" s="104"/>
      <c r="N155" s="104"/>
      <c r="O155" s="104">
        <f t="shared" si="44"/>
        <v>0</v>
      </c>
      <c r="P155" s="104"/>
      <c r="Q155" s="104"/>
      <c r="R155" s="104"/>
      <c r="S155" s="104">
        <f t="shared" si="45"/>
        <v>0</v>
      </c>
      <c r="T155" s="105"/>
      <c r="U155" s="105"/>
      <c r="V155" s="105"/>
      <c r="W155" s="105">
        <f t="shared" si="46"/>
        <v>0</v>
      </c>
      <c r="X155" s="106">
        <f t="shared" si="41"/>
        <v>4374429.18</v>
      </c>
      <c r="Y155" s="26"/>
    </row>
    <row r="156" spans="1:26" s="12" customFormat="1" x14ac:dyDescent="0.25">
      <c r="A156" s="19" t="s">
        <v>102</v>
      </c>
      <c r="B156" s="82"/>
      <c r="C156" s="30"/>
      <c r="D156" s="19"/>
      <c r="E156" s="83">
        <f>SUM(E135:E155)</f>
        <v>0</v>
      </c>
      <c r="F156" s="83">
        <f t="shared" ref="F156:X156" si="57">SUM(F135:F155)</f>
        <v>788307918.77999997</v>
      </c>
      <c r="G156" s="83">
        <f t="shared" si="57"/>
        <v>788307918.77999997</v>
      </c>
      <c r="H156" s="83">
        <f t="shared" si="57"/>
        <v>0</v>
      </c>
      <c r="I156" s="83">
        <f t="shared" si="57"/>
        <v>96359264.989999995</v>
      </c>
      <c r="J156" s="83">
        <f t="shared" si="57"/>
        <v>224274081.03</v>
      </c>
      <c r="K156" s="83">
        <f t="shared" si="57"/>
        <v>320633346.01999998</v>
      </c>
      <c r="L156" s="83">
        <f t="shared" si="57"/>
        <v>0</v>
      </c>
      <c r="M156" s="83">
        <f t="shared" si="57"/>
        <v>0</v>
      </c>
      <c r="N156" s="83">
        <f t="shared" si="57"/>
        <v>0</v>
      </c>
      <c r="O156" s="83">
        <f t="shared" si="57"/>
        <v>0</v>
      </c>
      <c r="P156" s="83">
        <f t="shared" si="57"/>
        <v>0</v>
      </c>
      <c r="Q156" s="83">
        <f t="shared" si="57"/>
        <v>0</v>
      </c>
      <c r="R156" s="83">
        <f t="shared" si="57"/>
        <v>0</v>
      </c>
      <c r="S156" s="83">
        <f t="shared" si="57"/>
        <v>0</v>
      </c>
      <c r="T156" s="83">
        <f t="shared" si="57"/>
        <v>0</v>
      </c>
      <c r="U156" s="83">
        <f t="shared" si="57"/>
        <v>0</v>
      </c>
      <c r="V156" s="83">
        <f t="shared" si="57"/>
        <v>0</v>
      </c>
      <c r="W156" s="83">
        <f t="shared" si="57"/>
        <v>0</v>
      </c>
      <c r="X156" s="83">
        <f t="shared" si="57"/>
        <v>320633346.01999998</v>
      </c>
      <c r="Y156" s="21"/>
      <c r="Z156" s="20"/>
    </row>
    <row r="157" spans="1:26" x14ac:dyDescent="0.25">
      <c r="A157" s="55" t="s">
        <v>284</v>
      </c>
      <c r="B157" s="56"/>
      <c r="C157" s="56"/>
      <c r="D157" s="57"/>
      <c r="E157" s="58"/>
      <c r="F157" s="58"/>
      <c r="G157" s="58"/>
      <c r="H157" s="59"/>
      <c r="I157" s="60"/>
      <c r="J157" s="60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1"/>
      <c r="Y157" s="21"/>
    </row>
    <row r="158" spans="1:26" s="3" customFormat="1" ht="30.75" customHeight="1" x14ac:dyDescent="0.25">
      <c r="A158" s="86">
        <v>141</v>
      </c>
      <c r="B158" s="107" t="s">
        <v>37</v>
      </c>
      <c r="C158" s="102" t="s">
        <v>207</v>
      </c>
      <c r="D158" s="81" t="s">
        <v>208</v>
      </c>
      <c r="E158" s="89">
        <v>0</v>
      </c>
      <c r="F158" s="89">
        <v>22339521.670000002</v>
      </c>
      <c r="G158" s="89">
        <f>+E158+F158</f>
        <v>22339521.670000002</v>
      </c>
      <c r="H158" s="90"/>
      <c r="I158" s="91">
        <v>15812134.550000001</v>
      </c>
      <c r="J158" s="91"/>
      <c r="K158" s="90">
        <f>SUM(H158:J158)</f>
        <v>15812134.550000001</v>
      </c>
      <c r="L158" s="91"/>
      <c r="M158" s="91"/>
      <c r="N158" s="91"/>
      <c r="O158" s="91">
        <f>SUM(L158:N158)</f>
        <v>0</v>
      </c>
      <c r="P158" s="91"/>
      <c r="Q158" s="91"/>
      <c r="R158" s="91"/>
      <c r="S158" s="91">
        <f>SUM(P158:R158)</f>
        <v>0</v>
      </c>
      <c r="T158" s="92"/>
      <c r="U158" s="92"/>
      <c r="V158" s="92"/>
      <c r="W158" s="92">
        <f>SUM(T158:V158)</f>
        <v>0</v>
      </c>
      <c r="X158" s="93">
        <f>+K158+O158+S158+W158</f>
        <v>15812134.550000001</v>
      </c>
      <c r="Y158" s="26"/>
    </row>
    <row r="159" spans="1:26" s="12" customFormat="1" x14ac:dyDescent="0.25">
      <c r="A159" s="19" t="s">
        <v>92</v>
      </c>
      <c r="B159" s="82"/>
      <c r="C159" s="30"/>
      <c r="D159" s="19"/>
      <c r="E159" s="83">
        <f t="shared" ref="E159:X159" si="58">SUM(E158:E158)</f>
        <v>0</v>
      </c>
      <c r="F159" s="83">
        <f t="shared" si="58"/>
        <v>22339521.670000002</v>
      </c>
      <c r="G159" s="83">
        <f t="shared" si="58"/>
        <v>22339521.670000002</v>
      </c>
      <c r="H159" s="83">
        <f t="shared" si="58"/>
        <v>0</v>
      </c>
      <c r="I159" s="83">
        <f t="shared" si="58"/>
        <v>15812134.550000001</v>
      </c>
      <c r="J159" s="83">
        <f t="shared" si="58"/>
        <v>0</v>
      </c>
      <c r="K159" s="83">
        <f t="shared" si="58"/>
        <v>15812134.550000001</v>
      </c>
      <c r="L159" s="83">
        <f t="shared" si="58"/>
        <v>0</v>
      </c>
      <c r="M159" s="83">
        <f t="shared" si="58"/>
        <v>0</v>
      </c>
      <c r="N159" s="83">
        <f t="shared" si="58"/>
        <v>0</v>
      </c>
      <c r="O159" s="83">
        <f t="shared" si="58"/>
        <v>0</v>
      </c>
      <c r="P159" s="83">
        <f t="shared" si="58"/>
        <v>0</v>
      </c>
      <c r="Q159" s="83">
        <f t="shared" si="58"/>
        <v>0</v>
      </c>
      <c r="R159" s="83">
        <f t="shared" si="58"/>
        <v>0</v>
      </c>
      <c r="S159" s="83">
        <f t="shared" si="58"/>
        <v>0</v>
      </c>
      <c r="T159" s="83">
        <f t="shared" si="58"/>
        <v>0</v>
      </c>
      <c r="U159" s="83">
        <f t="shared" si="58"/>
        <v>0</v>
      </c>
      <c r="V159" s="83">
        <f t="shared" si="58"/>
        <v>0</v>
      </c>
      <c r="W159" s="83">
        <f t="shared" si="58"/>
        <v>0</v>
      </c>
      <c r="X159" s="83">
        <f t="shared" si="58"/>
        <v>15812134.550000001</v>
      </c>
      <c r="Y159" s="21"/>
    </row>
    <row r="160" spans="1:26" s="2" customFormat="1" x14ac:dyDescent="0.25">
      <c r="A160" s="84" t="s">
        <v>285</v>
      </c>
      <c r="B160" s="85"/>
      <c r="C160" s="85"/>
      <c r="D160" s="85"/>
      <c r="E160" s="85"/>
      <c r="F160" s="85"/>
      <c r="G160" s="85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21"/>
    </row>
    <row r="161" spans="1:26" s="3" customFormat="1" ht="30.75" customHeight="1" x14ac:dyDescent="0.25">
      <c r="A161" s="86">
        <v>142</v>
      </c>
      <c r="B161" s="108"/>
      <c r="C161" s="80" t="s">
        <v>293</v>
      </c>
      <c r="D161" s="81" t="s">
        <v>294</v>
      </c>
      <c r="E161" s="89">
        <v>0</v>
      </c>
      <c r="F161" s="89">
        <v>160809.66</v>
      </c>
      <c r="G161" s="89">
        <f>+E161+F161</f>
        <v>160809.66</v>
      </c>
      <c r="H161" s="90"/>
      <c r="I161" s="91"/>
      <c r="J161" s="91"/>
      <c r="K161" s="90">
        <f>SUM(H161:J161)</f>
        <v>0</v>
      </c>
      <c r="L161" s="91"/>
      <c r="M161" s="91"/>
      <c r="N161" s="91"/>
      <c r="O161" s="91">
        <f t="shared" ref="O161" si="59">SUM(L161:N161)</f>
        <v>0</v>
      </c>
      <c r="P161" s="91"/>
      <c r="Q161" s="91"/>
      <c r="R161" s="109"/>
      <c r="S161" s="91">
        <f t="shared" ref="S161" si="60">SUM(P161:R161)</f>
        <v>0</v>
      </c>
      <c r="T161" s="92"/>
      <c r="U161" s="92"/>
      <c r="V161" s="92"/>
      <c r="W161" s="92">
        <f t="shared" ref="W161" si="61">SUM(T161:V161)</f>
        <v>0</v>
      </c>
      <c r="X161" s="93">
        <f>+K161+O161+S161+W161</f>
        <v>0</v>
      </c>
      <c r="Y161" s="26"/>
    </row>
    <row r="162" spans="1:26" s="12" customFormat="1" x14ac:dyDescent="0.25">
      <c r="A162" s="19" t="s">
        <v>51</v>
      </c>
      <c r="B162" s="82"/>
      <c r="C162" s="30"/>
      <c r="D162" s="19"/>
      <c r="E162" s="83">
        <f t="shared" ref="E162:X162" si="62">SUM(E161:E161)</f>
        <v>0</v>
      </c>
      <c r="F162" s="83">
        <f t="shared" si="62"/>
        <v>160809.66</v>
      </c>
      <c r="G162" s="83">
        <f t="shared" si="62"/>
        <v>160809.66</v>
      </c>
      <c r="H162" s="83">
        <f t="shared" si="62"/>
        <v>0</v>
      </c>
      <c r="I162" s="83">
        <f t="shared" si="62"/>
        <v>0</v>
      </c>
      <c r="J162" s="83">
        <f t="shared" si="62"/>
        <v>0</v>
      </c>
      <c r="K162" s="83">
        <f t="shared" si="62"/>
        <v>0</v>
      </c>
      <c r="L162" s="83">
        <f t="shared" si="62"/>
        <v>0</v>
      </c>
      <c r="M162" s="83">
        <f t="shared" si="62"/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 t="shared" si="62"/>
        <v>0</v>
      </c>
      <c r="R162" s="83">
        <f t="shared" si="62"/>
        <v>0</v>
      </c>
      <c r="S162" s="83">
        <f t="shared" si="62"/>
        <v>0</v>
      </c>
      <c r="T162" s="83">
        <f t="shared" si="62"/>
        <v>0</v>
      </c>
      <c r="U162" s="83">
        <f t="shared" si="62"/>
        <v>0</v>
      </c>
      <c r="V162" s="83">
        <f t="shared" si="62"/>
        <v>0</v>
      </c>
      <c r="W162" s="83">
        <f t="shared" si="62"/>
        <v>0</v>
      </c>
      <c r="X162" s="83">
        <f t="shared" si="62"/>
        <v>0</v>
      </c>
      <c r="Y162" s="13"/>
      <c r="Z162" s="20"/>
    </row>
    <row r="163" spans="1:26" s="25" customFormat="1" ht="17.25" customHeight="1" x14ac:dyDescent="0.25">
      <c r="A163" s="110" t="s">
        <v>21</v>
      </c>
      <c r="B163" s="111"/>
      <c r="C163" s="112"/>
      <c r="D163" s="110"/>
      <c r="E163" s="113">
        <f t="shared" ref="E163:X163" si="63">+E34+E129+E133+E156+E162+E159</f>
        <v>5243626407</v>
      </c>
      <c r="F163" s="113">
        <f t="shared" si="63"/>
        <v>1174801843.1100004</v>
      </c>
      <c r="G163" s="113">
        <f t="shared" si="63"/>
        <v>6418428250.1099997</v>
      </c>
      <c r="H163" s="113">
        <f t="shared" si="63"/>
        <v>0</v>
      </c>
      <c r="I163" s="113">
        <f t="shared" si="63"/>
        <v>460559485.13</v>
      </c>
      <c r="J163" s="113">
        <f t="shared" si="63"/>
        <v>1014240815.72</v>
      </c>
      <c r="K163" s="113">
        <f t="shared" si="63"/>
        <v>1474800300.8499999</v>
      </c>
      <c r="L163" s="113">
        <f t="shared" si="63"/>
        <v>0</v>
      </c>
      <c r="M163" s="113">
        <f t="shared" si="63"/>
        <v>0</v>
      </c>
      <c r="N163" s="113">
        <f t="shared" si="63"/>
        <v>0</v>
      </c>
      <c r="O163" s="113">
        <f t="shared" si="63"/>
        <v>0</v>
      </c>
      <c r="P163" s="113">
        <f t="shared" si="63"/>
        <v>0</v>
      </c>
      <c r="Q163" s="113">
        <f t="shared" si="63"/>
        <v>0</v>
      </c>
      <c r="R163" s="113">
        <f t="shared" si="63"/>
        <v>0</v>
      </c>
      <c r="S163" s="113">
        <f t="shared" si="63"/>
        <v>0</v>
      </c>
      <c r="T163" s="113">
        <f t="shared" si="63"/>
        <v>0</v>
      </c>
      <c r="U163" s="113">
        <f t="shared" si="63"/>
        <v>0</v>
      </c>
      <c r="V163" s="113">
        <f t="shared" si="63"/>
        <v>0</v>
      </c>
      <c r="W163" s="113">
        <f t="shared" si="63"/>
        <v>0</v>
      </c>
      <c r="X163" s="113">
        <f t="shared" si="63"/>
        <v>1474800300.8499999</v>
      </c>
      <c r="Y163" s="23"/>
      <c r="Z163" s="24"/>
    </row>
    <row r="164" spans="1:26" s="35" customFormat="1" ht="17.25" customHeight="1" x14ac:dyDescent="0.25">
      <c r="A164" s="34"/>
      <c r="B164" s="39"/>
      <c r="C164" s="40"/>
      <c r="D164" s="34"/>
      <c r="E164" s="36"/>
      <c r="F164" s="36"/>
      <c r="G164" s="36"/>
      <c r="H164" s="36"/>
      <c r="I164" s="41"/>
      <c r="J164" s="41"/>
      <c r="K164" s="36"/>
      <c r="L164" s="41"/>
      <c r="M164" s="41"/>
      <c r="N164" s="41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7"/>
    </row>
    <row r="165" spans="1:26" s="35" customFormat="1" ht="28.5" customHeight="1" x14ac:dyDescent="0.25">
      <c r="A165" s="34"/>
      <c r="B165" s="39"/>
      <c r="C165" s="40"/>
      <c r="D165" s="34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7"/>
    </row>
    <row r="166" spans="1:26" s="35" customFormat="1" ht="40.5" customHeight="1" x14ac:dyDescent="0.25">
      <c r="A166" s="34"/>
      <c r="B166" s="39"/>
      <c r="C166" s="40"/>
      <c r="D166" s="34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Q166" s="36"/>
      <c r="R166" s="36"/>
      <c r="S166" s="36"/>
      <c r="T166" s="42"/>
      <c r="U166" s="36"/>
      <c r="V166" s="36"/>
      <c r="W166" s="36"/>
      <c r="X166" s="36"/>
      <c r="Y166" s="37"/>
    </row>
    <row r="167" spans="1:26" s="35" customFormat="1" ht="32.25" customHeight="1" x14ac:dyDescent="0.25">
      <c r="A167" s="34"/>
      <c r="C167" s="34"/>
      <c r="D167" s="34"/>
      <c r="E167" s="36"/>
      <c r="F167" s="36"/>
      <c r="G167" s="1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7"/>
      <c r="Z167" s="38"/>
    </row>
    <row r="168" spans="1:26" s="35" customFormat="1" ht="17.25" customHeight="1" x14ac:dyDescent="0.25">
      <c r="A168" s="34"/>
      <c r="C168" s="34"/>
      <c r="D168" s="34"/>
      <c r="E168" s="36"/>
      <c r="F168" s="36"/>
      <c r="G168" s="1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7"/>
    </row>
    <row r="169" spans="1:26" s="35" customFormat="1" ht="17.25" customHeight="1" x14ac:dyDescent="0.25">
      <c r="A169" s="34"/>
      <c r="C169" s="34"/>
      <c r="D169" s="34"/>
      <c r="E169" s="36"/>
      <c r="F169" s="36"/>
      <c r="G169" s="1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7"/>
    </row>
    <row r="170" spans="1:26" s="35" customFormat="1" ht="17.25" customHeight="1" x14ac:dyDescent="0.25">
      <c r="A170" s="34"/>
      <c r="C170" s="34"/>
      <c r="D170" s="34"/>
      <c r="E170" s="36"/>
      <c r="F170" s="36"/>
      <c r="G170" s="1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7"/>
    </row>
    <row r="171" spans="1:26" s="43" customFormat="1" x14ac:dyDescent="0.25">
      <c r="A171" s="31"/>
      <c r="B171" s="31"/>
      <c r="C171" s="31"/>
      <c r="D171" s="32"/>
      <c r="E171" s="16"/>
      <c r="F171" s="16"/>
      <c r="G171" s="16"/>
      <c r="H171" s="17"/>
      <c r="I171" s="16"/>
      <c r="J171" s="16"/>
      <c r="K171" s="17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33"/>
    </row>
    <row r="172" spans="1:26" s="43" customFormat="1" x14ac:dyDescent="0.25">
      <c r="A172" s="31"/>
      <c r="B172" s="31"/>
      <c r="C172" s="31"/>
      <c r="D172" s="32"/>
      <c r="E172" s="16"/>
      <c r="F172" s="16"/>
      <c r="G172" s="16"/>
      <c r="H172" s="17"/>
      <c r="I172" s="16"/>
      <c r="J172" s="16"/>
      <c r="K172" s="17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33"/>
    </row>
    <row r="173" spans="1:26" s="43" customFormat="1" x14ac:dyDescent="0.25">
      <c r="A173" s="31"/>
      <c r="B173" s="31"/>
      <c r="C173" s="31"/>
      <c r="D173" s="32"/>
      <c r="E173" s="16"/>
      <c r="F173" s="16"/>
      <c r="G173" s="16"/>
      <c r="H173" s="17"/>
      <c r="I173" s="16"/>
      <c r="J173" s="16"/>
      <c r="K173" s="17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33"/>
    </row>
    <row r="174" spans="1:26" s="43" customFormat="1" x14ac:dyDescent="0.25">
      <c r="A174" s="31"/>
      <c r="B174" s="31"/>
      <c r="C174" s="31"/>
      <c r="D174" s="32"/>
      <c r="E174" s="16"/>
      <c r="F174" s="16"/>
      <c r="G174" s="16"/>
      <c r="H174" s="17"/>
      <c r="I174" s="16"/>
      <c r="J174" s="16"/>
      <c r="K174" s="17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33"/>
    </row>
    <row r="175" spans="1:26" s="2" customFormat="1" x14ac:dyDescent="0.25">
      <c r="A175" s="14"/>
      <c r="B175" s="14"/>
      <c r="C175" s="14"/>
      <c r="D175" s="15"/>
      <c r="E175" s="16"/>
      <c r="F175" s="16"/>
      <c r="G175" s="16"/>
      <c r="H175" s="17"/>
      <c r="I175" s="16"/>
      <c r="J175" s="16"/>
      <c r="K175" s="17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8"/>
    </row>
    <row r="176" spans="1:26" s="2" customFormat="1" x14ac:dyDescent="0.25">
      <c r="A176" s="14"/>
      <c r="B176" s="14"/>
      <c r="C176" s="14"/>
      <c r="D176" s="15"/>
      <c r="E176" s="16"/>
      <c r="F176" s="16"/>
      <c r="G176" s="16"/>
      <c r="H176" s="17"/>
      <c r="I176" s="16"/>
      <c r="J176" s="16"/>
      <c r="K176" s="17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8"/>
    </row>
    <row r="177" spans="1:24" s="2" customFormat="1" x14ac:dyDescent="0.25">
      <c r="A177" s="14"/>
      <c r="B177" s="14"/>
      <c r="C177" s="14"/>
      <c r="D177" s="15"/>
      <c r="E177" s="16"/>
      <c r="F177" s="16"/>
      <c r="G177" s="16"/>
      <c r="H177" s="17"/>
      <c r="I177" s="16"/>
      <c r="J177" s="16"/>
      <c r="K177" s="17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8"/>
    </row>
    <row r="178" spans="1:24" s="2" customFormat="1" x14ac:dyDescent="0.25">
      <c r="A178" s="14"/>
      <c r="B178" s="14"/>
      <c r="C178" s="14"/>
      <c r="D178" s="15"/>
      <c r="E178" s="16"/>
      <c r="F178" s="16"/>
      <c r="G178" s="16"/>
      <c r="H178" s="17"/>
      <c r="I178" s="16"/>
      <c r="J178" s="16"/>
      <c r="K178" s="17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8"/>
    </row>
    <row r="179" spans="1:24" s="2" customFormat="1" x14ac:dyDescent="0.25">
      <c r="A179" s="14"/>
      <c r="B179" s="14"/>
      <c r="C179" s="14"/>
      <c r="D179" s="15"/>
      <c r="E179" s="16"/>
      <c r="F179" s="16"/>
      <c r="G179" s="16"/>
      <c r="H179" s="17"/>
      <c r="I179" s="16"/>
      <c r="J179" s="16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8"/>
    </row>
  </sheetData>
  <mergeCells count="31">
    <mergeCell ref="B151:B152"/>
    <mergeCell ref="B112:B113"/>
    <mergeCell ref="B136:B138"/>
    <mergeCell ref="B144:B146"/>
    <mergeCell ref="B142:B143"/>
    <mergeCell ref="B114:B124"/>
    <mergeCell ref="B108:B111"/>
    <mergeCell ref="B57:B62"/>
    <mergeCell ref="B63:B67"/>
    <mergeCell ref="B74:B80"/>
    <mergeCell ref="B81:B82"/>
    <mergeCell ref="B83:B85"/>
    <mergeCell ref="B86:B87"/>
    <mergeCell ref="B88:B91"/>
    <mergeCell ref="B97:B99"/>
    <mergeCell ref="B100:B101"/>
    <mergeCell ref="B92:B96"/>
    <mergeCell ref="B68:B73"/>
    <mergeCell ref="B102:B105"/>
    <mergeCell ref="B53:B54"/>
    <mergeCell ref="A2:X2"/>
    <mergeCell ref="A3:X3"/>
    <mergeCell ref="A4:X4"/>
    <mergeCell ref="A5:X5"/>
    <mergeCell ref="B15:B17"/>
    <mergeCell ref="B22:B23"/>
    <mergeCell ref="B24:B25"/>
    <mergeCell ref="B36:B42"/>
    <mergeCell ref="B50:B52"/>
    <mergeCell ref="B19:B21"/>
    <mergeCell ref="B43:B49"/>
  </mergeCells>
  <pageMargins left="0.70866141732283472" right="0.70866141732283472" top="0.74803149606299213" bottom="0.74803149606299213" header="0.31496062992125984" footer="0.31496062992125984"/>
  <pageSetup scale="45" fitToHeight="4" orientation="portrait" r:id="rId1"/>
  <headerFooter scaleWithDoc="0" alignWithMargins="0">
    <oddFooter>&amp;C
&amp;R&amp;9&amp;P/&amp;N</oddFooter>
  </headerFooter>
  <rowBreaks count="2" manualBreakCount="2">
    <brk id="108" max="23" man="1"/>
    <brk id="166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 </vt:lpstr>
      <vt:lpstr>'OBRAS '!Área_de_impresión</vt:lpstr>
      <vt:lpstr>'OBRAS 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De la Cruz</dc:creator>
  <cp:lastModifiedBy>Elizabeth Castro Acosta</cp:lastModifiedBy>
  <cp:lastPrinted>2024-04-03T13:47:58Z</cp:lastPrinted>
  <dcterms:created xsi:type="dcterms:W3CDTF">2016-02-09T17:54:35Z</dcterms:created>
  <dcterms:modified xsi:type="dcterms:W3CDTF">2024-04-03T13:48:01Z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