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apagobdo.sharepoint.com/sites/DSFOPROYECTOSPERAVIA/Documentos compartidos/200030.- PJ LAS TABLAS/2.- CONTROL DE CONTRATO/2.08.- ADENDAS/ENVIADA/"/>
    </mc:Choice>
  </mc:AlternateContent>
  <xr:revisionPtr revIDLastSave="43" documentId="8_{8DD490C5-7EC4-4082-BA46-CBC9939C9199}" xr6:coauthVersionLast="47" xr6:coauthVersionMax="47" xr10:uidLastSave="{030BCDF3-317A-4357-A94C-194695B7F638}"/>
  <bookViews>
    <workbookView xWindow="-108" yWindow="-108" windowWidth="23256" windowHeight="12456" xr2:uid="{00000000-000D-0000-FFFF-FFFF00000000}"/>
  </bookViews>
  <sheets>
    <sheet name="ACT. No. 1 DSFO (2)" sheetId="3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\" localSheetId="0">'[1]M.O.'!#REF!</definedName>
    <definedName name="\">'[2]M.O.'!#REF!</definedName>
    <definedName name="\a" localSheetId="0">#N/A</definedName>
    <definedName name="\a">#REF!</definedName>
    <definedName name="\b" localSheetId="0">'ACT. No. 1 DSFO (2)'!#REF!</definedName>
    <definedName name="\b">#REF!</definedName>
    <definedName name="\c">#N/A</definedName>
    <definedName name="\d">#N/A</definedName>
    <definedName name="\f" localSheetId="0">'ACT. No. 1 DSFO (2)'!#REF!</definedName>
    <definedName name="\f">#REF!</definedName>
    <definedName name="\i" localSheetId="0">'ACT. No. 1 DSFO (2)'!#REF!</definedName>
    <definedName name="\i">#REF!</definedName>
    <definedName name="\m" localSheetId="0">'ACT. No. 1 DSFO (2)'!#REF!</definedName>
    <definedName name="\m">#REF!</definedName>
    <definedName name="\o" localSheetId="0">[3]CUB02!$U$11:$U$17</definedName>
    <definedName name="\o">#REF!</definedName>
    <definedName name="\p" localSheetId="0">[3]CUB02!$U$1:$U$8</definedName>
    <definedName name="\p">#REF!</definedName>
    <definedName name="\q" localSheetId="0">[3]CUB02!$W$1:$W$8</definedName>
    <definedName name="\q">#REF!</definedName>
    <definedName name="\w" localSheetId="0">[3]CUB02!$W$11:$W$244</definedName>
    <definedName name="\w">#REF!</definedName>
    <definedName name="\z" localSheetId="0">[3]CUB02!$S$6</definedName>
    <definedName name="\z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[4]Mezcla!$F$37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[5]Analisis!$D$63</definedName>
    <definedName name="___pu5">[6]Sheet5!$E:$E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[7]Sheet5!$E:$E</definedName>
    <definedName name="__REALIZADO" localSheetId="0">[3]CUB02!$W$1:$W$8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1AL">[8]MOJornal!$D$41</definedName>
    <definedName name="_OP2AL">[8]MOJornal!$D$51</definedName>
    <definedName name="_OP3AL">[8]MOJornal!$D$61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[9]analisis!$G$2477</definedName>
    <definedName name="_pl316">[9]analisis!$G$2513</definedName>
    <definedName name="_pl38">[9]analisis!$G$2486</definedName>
    <definedName name="_pu5">[10]Sheet5!$E:$E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Regression_Int" localSheetId="0" hidden="1">1</definedName>
    <definedName name="_Sort" localSheetId="0" hidden="1">#REF!</definedName>
    <definedName name="_Sort" hidden="1">#REF!</definedName>
    <definedName name="_VAR38">[11]Precio!$F$11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C2" localSheetId="0">#REF!</definedName>
    <definedName name="_ZC2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[12]PVC!#REF!</definedName>
    <definedName name="a">[13]PVC!#REF!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'[14]M.O.'!#REF!</definedName>
    <definedName name="AA">'[14]M.O.'!#REF!</definedName>
    <definedName name="aa_3">"$#REF!.$B$109"</definedName>
    <definedName name="AAG">[11]Precio!$F$20</definedName>
    <definedName name="AC">[4]insumo!$D$4</definedName>
    <definedName name="AC38G40">'[15]LISTADO INSUMOS DEL 2000'!$I$29</definedName>
    <definedName name="acarreo" localSheetId="0">'[16]Listado Equipos a utilizar'!#REF!</definedName>
    <definedName name="acarreo">'[16]Listado Equipos a utilizar'!#REF!</definedName>
    <definedName name="acero" localSheetId="0">#REF!</definedName>
    <definedName name="acero">#REF!</definedName>
    <definedName name="Acero_1_2_____Grado_40">[17]Insumos!$B$6:$D$6</definedName>
    <definedName name="Acero_1_4______Grado_40">[17]Insumos!$B$7:$D$7</definedName>
    <definedName name="Acero_2">#N/A</definedName>
    <definedName name="Acero_3">#N/A</definedName>
    <definedName name="Acero_3_4__1_____Grado_40">[17]Insumos!$B$8:$D$8</definedName>
    <definedName name="Acero_3_8______Grado_40">[17]Insumos!$B$9:$D$9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[18]INSU!$D$9</definedName>
    <definedName name="Acero_QQ">[19]INSU!$D$9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g40">[20]MATERIALES!$G$7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UEDUCTO" localSheetId="0">#REF!</definedName>
    <definedName name="ACUEDUCTO">[21]INS!#REF!</definedName>
    <definedName name="ACUEDUCTO_8" localSheetId="0">#REF!</definedName>
    <definedName name="ACUEDUCTO_8">#REF!</definedName>
    <definedName name="ADA" localSheetId="0">'[22]CUB-10181-3(Rescision)'!#REF!</definedName>
    <definedName name="ADA">'[22]CUB-10181-3(Rescision)'!#REF!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'[23]Resumen Precio Equipos'!$C$28</definedName>
    <definedName name="ADMINISTRATIVOS" localSheetId="0">#REF!</definedName>
    <definedName name="ADMINISTRATIVOS">#REF!</definedName>
    <definedName name="AG">[11]Precio!$F$21</definedName>
    <definedName name="Agregado_3">#N/A</definedName>
    <definedName name="agricola" localSheetId="0">'[16]Listado Equipos a utilizar'!#REF!</definedName>
    <definedName name="agricola">'[16]Listado Equipos a utilizar'!#REF!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[11]Precio!$F$15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_3">#N/A</definedName>
    <definedName name="Alambre_No._18">[17]Insumos!$B$20:$D$20</definedName>
    <definedName name="Alambre_No.18_3">#N/A</definedName>
    <definedName name="Alambre_Varilla" localSheetId="0">[18]INSU!$D$17</definedName>
    <definedName name="Alambre_Varilla">[19]INSU!$D$17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'[24]M.O.'!$C$12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[17]Insumos!$B$127:$D$127</definedName>
    <definedName name="Alq._Madera_P_Viga_____Incl._M_O">[17]Insumos!$B$128:$D$128</definedName>
    <definedName name="Alq._Madera_P_Vigas_y_Columnas_Amarre____Incl._M_O">[17]Insumos!$B$129:$D$129</definedName>
    <definedName name="altura" localSheetId="0">[25]presupuesto!#REF!</definedName>
    <definedName name="altura">[25]presupuesto!#REF!</definedName>
    <definedName name="ANA" localSheetId="0">'[22]CUB-10181-3(Rescision)'!#REF!</definedName>
    <definedName name="ana">#REF!</definedName>
    <definedName name="ana_6" localSheetId="0">#REF!</definedName>
    <definedName name="ana_6">#REF!</definedName>
    <definedName name="analiis" localSheetId="0">'[24]M.O.'!#REF!</definedName>
    <definedName name="analiis">'[24]M.O.'!#REF!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[25]presupuesto!#REF!</definedName>
    <definedName name="area">[25]presupuesto!#REF!</definedName>
    <definedName name="_xlnm.Extract" localSheetId="0">#REF!</definedName>
    <definedName name="_xlnm.Extract">#REF!</definedName>
    <definedName name="_xlnm.Print_Area" localSheetId="0">'ACT. No. 1 DSFO (2)'!$A$1:$F$1028</definedName>
    <definedName name="_xlnm.Print_Area">#REF!</definedName>
    <definedName name="Arena_Gruesa_Lavada">[17]Insumos!$B$16:$D$16</definedName>
    <definedName name="ARENA_LAV_CLASIF" localSheetId="0">'[26]MATERIALES LISTADO'!$D$9</definedName>
    <definedName name="ARENA_LAV_CLASIF">'[27]MATERIALES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bca" localSheetId="0">#REF!</definedName>
    <definedName name="arenabca">#REF!</definedName>
    <definedName name="arenafina">[20]MATERIALES!$G$11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vada">[20]MATERIALES!$G$13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'[16]Listado Equipos a utilizar'!#REF!</definedName>
    <definedName name="arranque">'[16]Listado Equipos a utilizar'!#REF!</definedName>
    <definedName name="as" localSheetId="0">'[28]M.O.'!#REF!</definedName>
    <definedName name="as">'[29]M.O.'!#REF!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Y" localSheetId="0">#REF!</definedName>
    <definedName name="AY">#REF!</definedName>
    <definedName name="AYAL">[8]MOJornal!$D$20</definedName>
    <definedName name="AYCARP" localSheetId="0">[21]INS!#REF!</definedName>
    <definedName name="AYCARP">[21]INS!#REF!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[20]OBRAMANO!$F$67</definedName>
    <definedName name="b" localSheetId="0">[30]ADDENDA!#REF!</definedName>
    <definedName name="b">[30]ADDENDA!#REF!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RANDILLA_3">#N/A</definedName>
    <definedName name="barra12">[9]analisis!$G$2860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" localSheetId="0">#REF!</definedName>
    <definedName name="bbbb">#REF!</definedName>
    <definedName name="BBBBBBBBBBBBBBBB" localSheetId="0">#REF!</definedName>
    <definedName name="BBBBBBBBBBBBBBBB">#REF!</definedName>
    <definedName name="be" localSheetId="0">#REF!</definedName>
    <definedName name="be">#REF!</definedName>
    <definedName name="BENEFICIOS" localSheetId="0">#REF!</definedName>
    <definedName name="BENEFICIOS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[4]insumo!$D$9</definedName>
    <definedName name="BLOCK0.20M">[4]insumo!$D$10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[17]Insumos!$B$22:$D$22</definedName>
    <definedName name="Bloques_de_8">[17]Insumos!$B$23:$D$23</definedName>
    <definedName name="bloques4" localSheetId="0">[20]MATERIALES!#REF!</definedName>
    <definedName name="bloques4">[20]MATERIALES!#REF!</definedName>
    <definedName name="bloques6" localSheetId="0">[20]MATERIALES!#REF!</definedName>
    <definedName name="bloques6">[20]MATERIALES!#REF!</definedName>
    <definedName name="bloques8" localSheetId="0">[20]MATERIALES!#REF!</definedName>
    <definedName name="bloques8">[20]MATERIALES!#REF!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[31]INSU!$B$42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[32]Escalera!$J$9:$M$9,[32]Escalera!$J$10:$R$10,[32]Escalera!$AL$14:$AM$14,[32]Escalera!$AL$16:$AM$16,[32]Escalera!$I$16:$M$16,[32]Escalera!$B$19:$AE$32,[32]Escalera!$AN$19:$AQ$32</definedName>
    <definedName name="Borrar_Muros">[32]Muros!$W$15:$Z$15,[32]Muros!$AA$15:$AD$15,[32]Muros!$AF$13,[32]Muros!$K$20:$L$20,[32]Muros!$O$26:$P$26</definedName>
    <definedName name="Borrar_Precio">'[33]Cotz.'!$F$23:$F$800,'[33]Cotz.'!$K$280:$K$800</definedName>
    <definedName name="Borrar_V.C1">[34]qqVgas!$J$9:$M$9,[34]qqVgas!$J$10:$R$10,[34]qqVgas!$AJ$11:$AK$11,[34]qqVgas!$AR$11:$AS$11,[34]qqVgas!$AG$13:$AH$13,[34]qqVgas!$AP$13:$AQ$13,[34]qqVgas!$D$16:$AC$195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'[24]M.O.'!$C$9</definedName>
    <definedName name="BRIGADATOPOGRAFICA_6" localSheetId="0">#REF!</definedName>
    <definedName name="BRIGADATOPOGRAFICA_6">#REF!</definedName>
    <definedName name="brochas" localSheetId="0">#REF!</definedName>
    <definedName name="brochas">#REF!</definedName>
    <definedName name="BVNBVNBV" localSheetId="0">'[35]M.O.'!#REF!</definedName>
    <definedName name="BVNBVNBV">'[35]M.O.'!#REF!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[36]precios!#REF!</definedName>
    <definedName name="caballeteasbecto">[36]precios!#REF!</definedName>
    <definedName name="caballeteasbecto_8" localSheetId="0">#REF!</definedName>
    <definedName name="caballeteasbecto_8">#REF!</definedName>
    <definedName name="caballeteasbeto" localSheetId="0">[36]precios!#REF!</definedName>
    <definedName name="caballeteasbeto">[36]precios!#REF!</definedName>
    <definedName name="caballeteasbeto_8" localSheetId="0">#REF!</definedName>
    <definedName name="caballeteasbeto_8">#REF!</definedName>
    <definedName name="Cable_de_Postensado_3">#N/A</definedName>
    <definedName name="CACERO" localSheetId="0">#REF!</definedName>
    <definedName name="CACERO">#REF!</definedName>
    <definedName name="cadeneros" localSheetId="0">'[23]O.M. y Salarios'!#REF!</definedName>
    <definedName name="cadeneros">'[23]O.M.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'[16]Listado Equipos a utilizar'!#REF!</definedName>
    <definedName name="camioncama">'[16]Listado Equipos a utilizar'!#REF!</definedName>
    <definedName name="camioneta" localSheetId="0">'[16]Listado Equipos a utilizar'!#REF!</definedName>
    <definedName name="camioneta">'[16]Listado Equipos a utilizar'!#REF!</definedName>
    <definedName name="CAMIONVOLTEO">[20]EQUIPOS!$I$19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t_3">"$#REF!.$D$1:$D$65534"</definedName>
    <definedName name="CANT1_3">"$#REF!.$D$1:$D$65534"</definedName>
    <definedName name="cant5">[6]Sheet5!$C:$C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parodadura" localSheetId="0">#REF!</definedName>
    <definedName name="caparodadura">#REF!</definedName>
    <definedName name="Capatazequipo">[20]OBRAMANO!$F$81</definedName>
    <definedName name="CAR.SOC" localSheetId="0">'[37]Cargas Sociales'!$G$23</definedName>
    <definedName name="CAR.SOC">'[38]Cargas Sociales'!$G$23</definedName>
    <definedName name="CARACOL" localSheetId="0">'[24]M.O.'!#REF!</definedName>
    <definedName name="CARACOL">'[24]M.O.'!#REF!</definedName>
    <definedName name="CARANTEPECHO" localSheetId="0">'[24]M.O.'!#REF!</definedName>
    <definedName name="CARANTEPECHO">'[24]M.O.'!#REF!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'[24]M.O.'!#REF!</definedName>
    <definedName name="CARCOL30">'[24]M.O.'!#REF!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'[24]M.O.'!#REF!</definedName>
    <definedName name="CARCOL50">'[24]M.O.'!#REF!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'[24]M.O.'!#REF!</definedName>
    <definedName name="CARCOL51">'[24]M.O.'!#REF!</definedName>
    <definedName name="CARCOLAMARRE" localSheetId="0">'[24]M.O.'!#REF!</definedName>
    <definedName name="CARCOLAMARRE">'[24]M.O.'!#REF!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'[16]Listado Equipos a utilizar'!#REF!</definedName>
    <definedName name="cargador">'[16]Listado Equipos a utilizar'!#REF!</definedName>
    <definedName name="CARGADORB">[39]EQUIPOS!$D$13</definedName>
    <definedName name="CARLOSAPLA" localSheetId="0">'[24]M.O.'!#REF!</definedName>
    <definedName name="CARLOSAPLA">'[24]M.O.'!#REF!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'[24]M.O.'!#REF!</definedName>
    <definedName name="CARLOSAVARIASAGUAS">'[24]M.O.'!#REF!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'[24]M.O.'!#REF!</definedName>
    <definedName name="CARMURO">'[24]M.O.'!#REF!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[21]INS!#REF!</definedName>
    <definedName name="CARP1">[21]INS!#REF!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[21]INS!#REF!</definedName>
    <definedName name="CARP2">[21]INS!#REF!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'[24]M.O.'!#REF!</definedName>
    <definedName name="CARPDINTEL">'[24]M.O.'!#REF!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'[24]M.O.'!#REF!</definedName>
    <definedName name="CARPVIGA2040">'[24]M.O.'!#REF!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'[24]M.O.'!#REF!</definedName>
    <definedName name="CARPVIGA3050">'[24]M.O.'!#REF!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'[24]M.O.'!#REF!</definedName>
    <definedName name="CARPVIGA3060">'[24]M.O.'!#REF!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'[24]M.O.'!#REF!</definedName>
    <definedName name="CARPVIGA4080">'[24]M.O.'!#REF!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'[24]M.O.'!#REF!</definedName>
    <definedName name="CARRAMPA">'[24]M.O.'!#REF!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#REF!</definedName>
    <definedName name="CASABE">'[24]M.O.'!#REF!</definedName>
    <definedName name="CASABE_8" localSheetId="0">#REF!</definedName>
    <definedName name="CASABE_8">#REF!</definedName>
    <definedName name="CASBESTO" localSheetId="0">'[24]M.O.'!#REF!</definedName>
    <definedName name="CASBESTO">'[24]M.O.'!#REF!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[20]EQUIPOS!$I$15</definedName>
    <definedName name="Cat950B">[20]EQUIPOS!$I$14</definedName>
    <definedName name="CBLOCK10" localSheetId="0">[21]INS!#REF!</definedName>
    <definedName name="CBLOCK10">[21]INS!#REF!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'[40]M.O.'!$C$26</definedName>
    <definedName name="cbxc" localSheetId="0">#REF!</definedName>
    <definedName name="cbxc">#REF!</definedName>
    <definedName name="cell">'[41]LISTADO INSUMOS DEL 2000'!$I$29</definedName>
    <definedName name="cem">[11]Precio!$F$9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[20]MATERIALES!#REF!</definedName>
    <definedName name="cementoblanco">[20]MATERIALES!#REF!</definedName>
    <definedName name="cementogris">[20]MATERIALES!$G$17</definedName>
    <definedName name="CEMENTOP">[4]insumo!$D$13</definedName>
    <definedName name="CEN" localSheetId="0">#REF!</definedName>
    <definedName name="CEN">#REF!</definedName>
    <definedName name="ceramcr33" localSheetId="0">[20]MATERIALES!#REF!</definedName>
    <definedName name="ceramcr33">[20]MATERIALES!#REF!</definedName>
    <definedName name="ceramcriolla" localSheetId="0">[20]MATERIALES!#REF!</definedName>
    <definedName name="ceramcriolla">[20]MATERIALES!#REF!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[20]MATERIALES!#REF!</definedName>
    <definedName name="ceramicaitalia">[20]MATERIALES!#REF!</definedName>
    <definedName name="ceramicaitaliapared" localSheetId="0">[20]MATERIALES!#REF!</definedName>
    <definedName name="ceramicaitaliapared">[20]MATERIALES!#REF!</definedName>
    <definedName name="ceramicaitalipared" localSheetId="0">[20]MATERIALES!#REF!</definedName>
    <definedName name="ceramicaitalipared">[20]MATERIALES!#REF!</definedName>
    <definedName name="CERAMICAPAREDP">[4]insumo!$D$16</definedName>
    <definedName name="CERAMICAPAREDS">[4]insumo!$D$17</definedName>
    <definedName name="CERAMICAPISOP">[4]insumo!$D$14</definedName>
    <definedName name="CERAMICAPISOS">[4]insumo!$D$15</definedName>
    <definedName name="CESCHCH">'[40]M.O.'!$C$126</definedName>
    <definedName name="cfrontal">'[23]Resumen Precio Equipos'!$I$16</definedName>
    <definedName name="CHAZO">[31]INSU!$B$104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[20]OBRAMANO!$F$79</definedName>
    <definedName name="cisterna">'[16]Listado Equipos a utilizar'!$I$11</definedName>
    <definedName name="CLAVO">[40]Ins!$E$811</definedName>
    <definedName name="CLAVO_ACERO" localSheetId="0">[18]INSU!$D$130</definedName>
    <definedName name="CLAVO_ACERO">[19]INSU!$D$130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[18]INSU!$D$131</definedName>
    <definedName name="CLAVO_CORRIENTE">[19]INSU!$D$131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[4]insumo!$D$19</definedName>
    <definedName name="CLAVOZINC">[42]INS!$D$767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 localSheetId="0">'[43]Costos Mano de Obra'!$O$46</definedName>
    <definedName name="Coloc.Ceramica.Pisos">'[44]Costos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 localSheetId="0">#REF!</definedName>
    <definedName name="colorante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[20]EQUIPOS!$I$28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ATO2" localSheetId="0">#REF!</definedName>
    <definedName name="CONTRATO2">#REF!</definedName>
    <definedName name="control_3">"$#REF!.$#REF!$#REF!:#REF!#REF!"</definedName>
    <definedName name="COPIA" localSheetId="0">#REF!</definedName>
    <definedName name="COPIA">[21]INS!#REF!</definedName>
    <definedName name="COPIA_8" localSheetId="0">#REF!</definedName>
    <definedName name="COPIA_8">#REF!</definedName>
    <definedName name="costocapataz" localSheetId="0">'[37]Analisis Unit. '!$G$3</definedName>
    <definedName name="costocapataz">'[38]Analisis Unit. '!$G$3</definedName>
    <definedName name="costoobrero" localSheetId="0">'[37]Analisis Unit. '!$G$5</definedName>
    <definedName name="costoobrero">'[38]Analisis Unit. '!$G$5</definedName>
    <definedName name="costotecesp" localSheetId="0">'[37]Analisis Unit. '!$G$4</definedName>
    <definedName name="costotecesp">'[38]Analisis Unit. '!$G$4</definedName>
    <definedName name="cprestamo">[39]EQUIPOS!$D$27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[30]ADDENDA!#REF!</definedName>
    <definedName name="cuadro">[30]ADDENDA!#REF!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'[24]M.O.'!#REF!</definedName>
    <definedName name="CZINC">'[24]M.O.'!#REF!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[20]EQUIPOS!$I$9</definedName>
    <definedName name="D8K">[20]EQUIPOS!$I$8</definedName>
    <definedName name="d8r" localSheetId="0">'[16]Listado Equipos a utilizar'!#REF!</definedName>
    <definedName name="d8r">'[16]Listado Equipos a utilizar'!#REF!</definedName>
    <definedName name="D8T">'[23]Resumen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_3">"$#REF!.$M$62"</definedName>
    <definedName name="derop" localSheetId="0">'[28]M.O.'!#REF!</definedName>
    <definedName name="derop">'[29]M.O.'!#REF!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[18]MO!$B$256</definedName>
    <definedName name="DESENCOFRADO_COLS">[19]MO!$B$256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'[16]Listado Equipos a utilizar'!$I$12</definedName>
    <definedName name="donatelo" localSheetId="0">[45]INS!#REF!</definedName>
    <definedName name="donatelo">[46]INS!#REF!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'[23]Resumen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lce" localSheetId="0">#REF!</definedName>
    <definedName name="dulce">#REF!</definedName>
    <definedName name="DYNACA25">[20]EQUIPOS!$I$13</definedName>
    <definedName name="e" localSheetId="0">#REF!</definedName>
    <definedName name="e">#REF!</definedName>
    <definedName name="e214bft" localSheetId="0">'[16]Listado Equipos a utilizar'!#REF!</definedName>
    <definedName name="e214bft">'[16]Listado Equipos a utilizar'!#REF!</definedName>
    <definedName name="e320b" localSheetId="0">'[16]Listado Equipos a utilizar'!#REF!</definedName>
    <definedName name="e320b">'[16]Listado Equipos a utilizar'!#REF!</definedName>
    <definedName name="EEEEEEEEEEEEEEEEEEEE" localSheetId="0">#REF!</definedName>
    <definedName name="EEEEEEEEEEEEEEEEEEEE">#REF!</definedName>
    <definedName name="ELECTRICO" localSheetId="0">#REF!</definedName>
    <definedName name="ELECTRICO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OF_COLS_1" localSheetId="0">[18]MO!$B$247</definedName>
    <definedName name="ENCOF_COLS_1">[19]MO!$B$247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acero" localSheetId="0">'[16]Listado Equipos a utilizar'!#REF!</definedName>
    <definedName name="eqacero">'[16]Listado Equipos a utilizar'!#REF!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'[16]Listado Equipos a utilizar'!#REF!</definedName>
    <definedName name="escobillones">'[16]Listado Equipos a utilizar'!#REF!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320b" localSheetId="0">'[16]Listado Equipos a utilizar'!#REF!</definedName>
    <definedName name="ex320b">'[16]Listado Equipos a utilizar'!#REF!</definedName>
    <definedName name="EXC_NO_CLASIF" localSheetId="0">#REF!</definedName>
    <definedName name="EXC_NO_CLASIF">#REF!</definedName>
    <definedName name="EXCAVACION" localSheetId="0">#REF!</definedName>
    <definedName name="EXCAVACION">#REF!</definedName>
    <definedName name="excavadora" localSheetId="0">'[16]Listado Equipos a utilizar'!#REF!</definedName>
    <definedName name="excavadora">'[16]Listado Equipos a utilizar'!#REF!</definedName>
    <definedName name="excavadora235">[20]EQUIPOS!$I$16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l" localSheetId="0">[30]ADDENDA!#REF!</definedName>
    <definedName name="expl">[30]ADDENDA!#REF!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[3]CUB02!$S$13:$AN$415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 localSheetId="0">'[47]ANALISIS A USAR'!$J$17</definedName>
    <definedName name="Fac.optimi.obras.arte">'[48]ANALISIS A USAR'!$J$17</definedName>
    <definedName name="FF" localSheetId="0" hidden="1">#REF!</definedName>
    <definedName name="FF" hidden="1">#REF!</definedName>
    <definedName name="FFFFFFFFFFFFFFFFFFFF" localSheetId="0">#REF!</definedName>
    <definedName name="FFFFFFFFFFFFFFFFFFFF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NCION" localSheetId="0">[49]FUNCION!$C$16</definedName>
    <definedName name="FUNCION">[50]FUNCION!$C$16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[21]INS!$D$561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lpintura" localSheetId="0">'[37]Analisis Unit. '!$F$49</definedName>
    <definedName name="glpintura">'[38]Analisis Unit. '!$F$49</definedName>
    <definedName name="GRADER12G">[20]EQUIPOS!$I$11</definedName>
    <definedName name="graderm" localSheetId="0">'[16]Listado Equipos a utilizar'!#REF!</definedName>
    <definedName name="graderm">'[16]Listado Equipos a utilizar'!#REF!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'[14]M.O.'!#REF!</definedName>
    <definedName name="H">'[14]M.O.'!#REF!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[4]insumo!$D$36</definedName>
    <definedName name="HORACIO_3">"$#REF!.$L$66:$W$66"</definedName>
    <definedName name="horm.1.3" localSheetId="0">'[37]Analisis Unit. '!$F$74</definedName>
    <definedName name="horm.1.3">'[38]Analisis Unit. '!$F$74</definedName>
    <definedName name="horm.1.3.5" localSheetId="0">'[37]Analisis Unit. '!$F$64</definedName>
    <definedName name="horm.1.3.5">'[38]Analisis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'[42]HORM. Y MORTEROS.'!$H$212</definedName>
    <definedName name="Hormigon" localSheetId="0">#REF!</definedName>
    <definedName name="Hormigon">#REF!</definedName>
    <definedName name="Hormigón_Industrial_210_Kg_cm2">[51]Insumos!$B$71:$D$71</definedName>
    <definedName name="Hormigón_Industrial_210_Kg_cm2_1">[51]Insumos!$B$71:$D$71</definedName>
    <definedName name="Hormigón_Industrial_210_Kg_cm2_2">[51]Insumos!$B$71:$D$71</definedName>
    <definedName name="Hormigón_Industrial_210_Kg_cm2_3">[51]Insumos!$B$71:$D$71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40i" localSheetId="0">[20]MATERIALES!#REF!</definedName>
    <definedName name="Hormigon240i">[20]MATERIALES!#REF!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simple" localSheetId="0">#REF!</definedName>
    <definedName name="Hormsimple">#REF!</definedName>
    <definedName name="i" localSheetId="0">[21]INS!#REF!</definedName>
    <definedName name="i">[21]INS!#REF!</definedName>
    <definedName name="ilma" localSheetId="0">'[24]M.O.'!#REF!</definedName>
    <definedName name="ilma">'[24]M.O.'!#REF!</definedName>
    <definedName name="impresion_2" localSheetId="0">[52]Directos!#REF!</definedName>
    <definedName name="impresion_2">[52]Directos!#REF!</definedName>
    <definedName name="Imprimir_área_IM" localSheetId="0">'ACT. No. 1 DSFO (2)'!$A$1007:$F$1030</definedName>
    <definedName name="Imprimir_área_IM">#REF!</definedName>
    <definedName name="Imprimir_área_IM_6" localSheetId="0">#REF!</definedName>
    <definedName name="Imprimir_área_IM_6">#REF!</definedName>
    <definedName name="Imprimir_títulos_IM" localSheetId="0">'ACT. No. 1 DSFO (2)'!$2:$10</definedName>
    <definedName name="ingeniera" localSheetId="0">'[28]M.O.'!$C$10</definedName>
    <definedName name="ingeniera">'[29]M.O.'!$C$10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tabo" localSheetId="0">#REF!</definedName>
    <definedName name="itabo">#REF!</definedName>
    <definedName name="Izado_de_Tabletas_3">#N/A</definedName>
    <definedName name="IZAJE_3">"$#REF!.$#REF!$#REF!"</definedName>
    <definedName name="Izaje_de_Vigas_Postensadas_3">#N/A</definedName>
    <definedName name="J" localSheetId="0">'[22]CUB-10181-3(Rescision)'!#REF!</definedName>
    <definedName name="J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'[24]M.O.'!#REF!</definedName>
    <definedName name="k">'[24]M.O.'!#REF!</definedName>
    <definedName name="kerosene" localSheetId="0">#REF!</definedName>
    <definedName name="kerosene">#REF!</definedName>
    <definedName name="Kilometro">[20]EQUIPOS!$I$25</definedName>
    <definedName name="komatsu" localSheetId="0">'[16]Listado Equipos a utilizar'!#REF!</definedName>
    <definedName name="komatsu">'[16]Listado Equipos a utilizar'!#REF!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[31]INSU!$B$41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[17]Insumos!$B$136:$D$136</definedName>
    <definedName name="ligadohormigon" localSheetId="0">[20]OBRAMANO!#REF!</definedName>
    <definedName name="ligadohormigon">[20]OBRAMANO!#REF!</definedName>
    <definedName name="ligadora" localSheetId="0">'[16]Listado Equipos a utilizar'!#REF!</definedName>
    <definedName name="ligadora">'[16]Listado Equipos a utilizar'!#REF!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ubricantes">[53]Materiales!$K$15</definedName>
    <definedName name="m" localSheetId="0">#REF!</definedName>
    <definedName name="m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 localSheetId="0">'[43]Costos Mano de Obra'!$O$52</definedName>
    <definedName name="M.O.Pintura.Int.">'[44]Costos Mano de Obra'!$O$52</definedName>
    <definedName name="M_O_Armadura_Columna">[17]Insumos!$B$78:$D$78</definedName>
    <definedName name="M_O_Armadura_Dintel_y_Viga">[17]Insumos!$B$79:$D$79</definedName>
    <definedName name="M_O_Cantos">[17]Insumos!$B$99:$D$99</definedName>
    <definedName name="M_O_Carpintero_2da._Categoría">[17]Insumos!$B$96:$D$96</definedName>
    <definedName name="M_O_Cerámica_Italiana_en_Pared">[17]Insumos!$B$102:$D$102</definedName>
    <definedName name="M_O_Colocación_Adoquines">[17]Insumos!$B$104:$D$104</definedName>
    <definedName name="M_O_Colocación_de_Bloques_de_4">[17]Insumos!$B$105:$D$105</definedName>
    <definedName name="M_O_Colocación_de_Bloques_de_6">[17]Insumos!$B$106:$D$106</definedName>
    <definedName name="M_O_Colocación_de_Bloques_de_8">[17]Insumos!$B$107:$D$107</definedName>
    <definedName name="M_O_Colocación_Listelos">[17]Insumos!$B$114:$D$114</definedName>
    <definedName name="M_O_Colocación_Piso_Cerámica_Criolla">[17]Insumos!$B$108:$D$108</definedName>
    <definedName name="M_O_Colocación_Piso_de_Granito_40_X_40">[17]Insumos!$B$111:$D$111</definedName>
    <definedName name="M_O_Colocación_Zócalos_de_Cerámica">[17]Insumos!$B$113:$D$113</definedName>
    <definedName name="M_O_Confección_de_Andamios">[17]Insumos!$B$115:$D$115</definedName>
    <definedName name="M_O_Construcción_Acera_Frotada_y_Violinada">[17]Insumos!$B$116:$D$116</definedName>
    <definedName name="M_O_Corte_y_Amarre_de_Varilla">[17]Insumos!$B$119:$D$119</definedName>
    <definedName name="M_O_Elaboración_Trampa_de_Grasa">[17]Insumos!$B$121:$D$121</definedName>
    <definedName name="M_O_Fino_de_Techo_Inclinado">[17]Insumos!$B$83:$D$83</definedName>
    <definedName name="M_O_Fino_de_Techo_Plano">[17]Insumos!$B$84:$D$84</definedName>
    <definedName name="M_O_Llenado_de_huecos">[17]Insumos!$B$86:$D$86</definedName>
    <definedName name="M_O_Maestro">[17]Insumos!$B$87:$D$87</definedName>
    <definedName name="M_O_Pañete_Maestreado_Exterior">[17]Insumos!$B$91:$D$91</definedName>
    <definedName name="M_O_Pañete_Maestreado_Interior">[17]Insumos!$B$92:$D$92</definedName>
    <definedName name="M_O_Preparación_del_Terreno">[17]Insumos!$B$94:$D$94</definedName>
    <definedName name="M_O_Quintal_Trabajado">[17]Insumos!$B$77:$D$77</definedName>
    <definedName name="M_O_Regado__Compactación__Mojado__Trasl.Mat.__A_M">[17]Insumos!$B$132:$D$132</definedName>
    <definedName name="M_O_Subida_de_Materiales">[17]Insumos!$B$95:$D$95</definedName>
    <definedName name="M_O_Técnico_Calificado">[17]Insumos!$B$149:$D$149</definedName>
    <definedName name="M_O_Zabaletas">[17]Insumos!$B$98:$D$98</definedName>
    <definedName name="m2ceramica" localSheetId="0">'[37]Analisis Unit. '!$F$47</definedName>
    <definedName name="m2ceramica">'[38]Analisis Unit. '!$F$47</definedName>
    <definedName name="m3arena" localSheetId="0">'[37]Analisis Unit. '!$F$41</definedName>
    <definedName name="m3arena">'[38]Analisis Unit. '!$F$41</definedName>
    <definedName name="m3arepanete" localSheetId="0">'[37]Analisis Unit. '!$F$44</definedName>
    <definedName name="m3arepanete">'[38]Analisis Unit. '!$F$44</definedName>
    <definedName name="m3grava" localSheetId="0">'[37]Analisis Unit. '!$F$42</definedName>
    <definedName name="m3grava">'[38]Analisis Unit. '!$F$42</definedName>
    <definedName name="MA">'[24]M.O.'!$C$10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AL">[8]MOJornal!$D$31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[18]INSU!$D$132</definedName>
    <definedName name="Madera_P2">[19]INSU!$D$132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[21]INS!#REF!</definedName>
    <definedName name="MAESTROCARP">[21]INS!#REF!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o_de_Obra_Acero_3">#N/A</definedName>
    <definedName name="Mano_de_Obra_Madera_3">#N/A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'[16]Listado Equipos a utilizar'!#REF!</definedName>
    <definedName name="maquito">'[16]Listado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tillo" localSheetId="0">#REF!</definedName>
    <definedName name="martillo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[4]Mezcla!$F$10</definedName>
    <definedName name="MEZCLA14">[4]Mezcla!$F$17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[18]MO!$B$612</definedName>
    <definedName name="MO_ColAcero_QQ">[19]MO!$B$612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'[40]M.O.'!$C$203</definedName>
    <definedName name="MOCONTEN553015">'[40]M.O.'!$C$216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[21]INS!#REF!</definedName>
    <definedName name="MOPISOCERAMICA">[21]INS!#REF!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 localSheetId="0">'[37]Analisis Unit. '!$F$85</definedName>
    <definedName name="morpanete">'[38]Analisis Unit. '!$F$85</definedName>
    <definedName name="mortero.1.4.pañete" localSheetId="0">'[43]Ana. Horm mexc mort'!$D$85</definedName>
    <definedName name="mortero.1.4.pañete">'[44]Ana.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tierra" localSheetId="0">#REF!</definedName>
    <definedName name="movtierra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" localSheetId="0">#REF!</definedName>
    <definedName name="n">#REF!</definedName>
    <definedName name="NADA" localSheetId="0">[54]Insumos!#REF!</definedName>
    <definedName name="NADA">[54]Insumos!#REF!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NGUNA" localSheetId="0">[54]Insumos!#REF!</definedName>
    <definedName name="NINGUNA">[54]Insumos!#REF!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ssan" localSheetId="0">'[16]Listado Equipos a utilizar'!#REF!</definedName>
    <definedName name="nissan">'[16]Listado Equipos a utilizar'!#REF!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 localSheetId="0">[21]INS!#REF!</definedName>
    <definedName name="o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'[23]O.M. y Salarios'!#REF!</definedName>
    <definedName name="omencofrado">'[23]O.M. y Salarios'!#REF!</definedName>
    <definedName name="opala">[53]Salarios!$D$16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[20]OBRAMANO!$F$74</definedName>
    <definedName name="operadorpala">[20]OBRAMANO!$F$72</definedName>
    <definedName name="operadorretro">[20]OBRAMANO!$F$77</definedName>
    <definedName name="operadorrodillo">[20]OBRAMANO!$F$75</definedName>
    <definedName name="operadortractor">[20]OBRAMANO!$F$76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[42]SALARIOS!$C$10</definedName>
    <definedName name="otractor">[53]Salarios!$D$14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[55]peso!#REF!</definedName>
    <definedName name="p">[55]peso!#REF!</definedName>
    <definedName name="P.U.Amercoat_385ASA_2">#N/A</definedName>
    <definedName name="P.U.Amercoat_385ASA_3">#N/A</definedName>
    <definedName name="P.U.Dimecote9">[56]Insumos!$E$13</definedName>
    <definedName name="P.U.Dimecote9_2">#N/A</definedName>
    <definedName name="P.U.Dimecote9_3">#N/A</definedName>
    <definedName name="P.U.Thinner1000">[56]Insumos!$E$12</definedName>
    <definedName name="P.U.Thinner1000_2">#N/A</definedName>
    <definedName name="P.U.Thinner1000_3">#N/A</definedName>
    <definedName name="P.U.Urethane_Acrilico">[56]Insumos!$E$17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[18]MO!$B$11</definedName>
    <definedName name="Peon_1">[19]MO!$B$11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[31]MO!$B$11</definedName>
    <definedName name="PEONCARP" localSheetId="0">[21]INS!#REF!</definedName>
    <definedName name="PEONCARP">[21]INS!#REF!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[31]INSU!$B$91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HCH23BCO">[40]Ins!$E$627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[42]INS!$D$770</definedName>
    <definedName name="pino1x10bruto">[40]Ins!$E$816</definedName>
    <definedName name="pinobruto">[20]MATERIALES!$G$33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O_GRANITO_FONDO_BCO">[31]INSU!$B$103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[31]INSU!$B$90</definedName>
    <definedName name="PLIGADORA2">[21]INS!$D$563</definedName>
    <definedName name="PLIGADORA2_6" localSheetId="0">#REF!</definedName>
    <definedName name="PLIGADORA2_6">#REF!</definedName>
    <definedName name="PLOMERO" localSheetId="0">[21]INS!#REF!</definedName>
    <definedName name="PLOMERO">[21]INS!#REF!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[21]INS!#REF!</definedName>
    <definedName name="PLOMEROAYUDANTE">[21]INS!#REF!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[21]INS!#REF!</definedName>
    <definedName name="PLOMEROOFICIAL">[21]INS!#REF!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[18]INSU!$D$133</definedName>
    <definedName name="PLYWOOD_34_2CARAS">[19]INSU!$D$133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[36]precios!#REF!</definedName>
    <definedName name="pmadera2162">[36]precios!#REF!</definedName>
    <definedName name="pmadera2162_8" localSheetId="0">#REF!</definedName>
    <definedName name="pmadera2162_8">#REF!</definedName>
    <definedName name="po">[57]PRESUPUESTO!$O$9:$O$236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[58]Precios!$A$4:$F$1576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SUPUESTRO23" localSheetId="0">#REF!</definedName>
    <definedName name="PRESUPUESTRO23">#REF!</definedName>
    <definedName name="PRIMA_3">"$#REF!.$M$38"</definedName>
    <definedName name="PROMEDIO" localSheetId="0">#REF!</definedName>
    <definedName name="PROMEDIO">#REF!</definedName>
    <definedName name="prticos_3">#N/A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ESC">'[40]M.O.'!$C$970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'[17]Análisis de Precios'!$F$201</definedName>
    <definedName name="PWINCHE2000K">[21]INS!$D$568</definedName>
    <definedName name="PWINCHE2000K_6" localSheetId="0">#REF!</definedName>
    <definedName name="PWINCHE2000K_6">#REF!</definedName>
    <definedName name="Q" localSheetId="0">[3]CUB02!$W$1:$W$8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[59]INS!#REF!</definedName>
    <definedName name="QQ">[59]INS!#REF!</definedName>
    <definedName name="QQQ" localSheetId="0">'[14]M.O.'!#REF!</definedName>
    <definedName name="QQQ">'[14]M.O.'!#REF!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[57]PRESUPUESTO!$M$10:$AH$731</definedName>
    <definedName name="qwe" localSheetId="0">[60]PRESUPUESTO!$D$133</definedName>
    <definedName name="qwe">[61]INSU!$D$133</definedName>
    <definedName name="qwe_6" localSheetId="0">#REF!</definedName>
    <definedName name="qwe_6">#REF!</definedName>
    <definedName name="rastra" localSheetId="0">'[16]Listado Equipos a utilizar'!#REF!</definedName>
    <definedName name="rastra">'[16]Listado Equipos a utilizar'!#REF!</definedName>
    <definedName name="rastrapuas" localSheetId="0">'[16]Listado Equipos a utilizar'!#REF!</definedName>
    <definedName name="rastrapuas">'[16]Listado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 localSheetId="0">[62]COF!$G$733</definedName>
    <definedName name="REFERENCIA">[63]COF!$G$733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SISADO" localSheetId="0">'[2]M.O.'!#REF!</definedName>
    <definedName name="RESISADO">'[2]M.O.'!#REF!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ISADO" localSheetId="0">#REF!</definedName>
    <definedName name="REVISADO">#REF!</definedName>
    <definedName name="rodillo" localSheetId="0">'[16]Listado Equipos a utilizar'!#REF!</definedName>
    <definedName name="rodillo">'[16]Listado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'[16]Listado Equipos a utilizar'!#REF!</definedName>
    <definedName name="rodneu">'[16]Listado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rr" localSheetId="0">#REF!</definedName>
    <definedName name="rrr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#REF!</definedName>
    <definedName name="S">#REF!</definedName>
    <definedName name="SALARIO" localSheetId="0">#REF!</definedName>
    <definedName name="SALARIO">#REF!</definedName>
    <definedName name="SALIDA">#N/A</definedName>
    <definedName name="SALIDA_6">NA()</definedName>
    <definedName name="SDFSDD" localSheetId="0">#REF!</definedName>
    <definedName name="SDFSDD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'[24]M.O.'!$C$12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[64]presupuesto!#REF!</definedName>
    <definedName name="SUB">[64]presupuesto!#REF!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base" localSheetId="0">#REF!</definedName>
    <definedName name="subbase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SUMINISTROS" localSheetId="0">#REF!</definedName>
    <definedName name="SUMINISTROS">#REF!</definedName>
    <definedName name="t" localSheetId="0">#REF!</definedName>
    <definedName name="t">#REF!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CAL">[8]MOJornal!$D$63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'ACT. No. 1 DSFO (2)'!$1:$10</definedName>
    <definedName name="_xlnm.Print_Titles">#N/A</definedName>
    <definedName name="tiza" localSheetId="0">#REF!</definedName>
    <definedName name="tiza">#REF!</definedName>
    <definedName name="TNC" localSheetId="0">#REF!</definedName>
    <definedName name="TNC">#REF!</definedName>
    <definedName name="TNCAL">[8]MOJornal!$D$73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[39]EQUIPOS!$D$14</definedName>
    <definedName name="tractorm" localSheetId="0">'[16]Listado Equipos a utilizar'!#REF!</definedName>
    <definedName name="tractorm">'[16]Listado Equipos a utilizar'!#REF!</definedName>
    <definedName name="TRANSESC">[40]Ins!$E$660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pasf" localSheetId="0">'[16]Listado Equipos a utilizar'!#REF!</definedName>
    <definedName name="transpasf">'[16]Listado Equipos a utilizar'!#REF!</definedName>
    <definedName name="transporte">'[23]Resumen Precio Equipos'!$C$30</definedName>
    <definedName name="Tratamiento_Moldes_para_Barandilla_3">#N/A</definedName>
    <definedName name="TRATARMADERA">'[65]Ins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[23]Materiales!#REF!</definedName>
    <definedName name="truct">[23]Materiales!#REF!</definedName>
    <definedName name="tub8x12">[9]analisis!$G$2313</definedName>
    <definedName name="tub8x516">[9]analisis!$G$2322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">[66]MO!$B$11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 localSheetId="0">'[43]Costos Mano de Obra'!$O$42</definedName>
    <definedName name="uso.vibrador">'[44]Costos Mano de Obra'!$O$42</definedName>
    <definedName name="VACC">[11]Precio!$F$31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olteobote" localSheetId="0">'[16]Listado Equipos a utilizar'!#REF!</definedName>
    <definedName name="volteobote">'[16]Listado Equipos a utilizar'!#REF!</definedName>
    <definedName name="volteobotela" localSheetId="0">'[16]Listado Equipos a utilizar'!#REF!</definedName>
    <definedName name="volteobotela">'[16]Listado Equipos a utilizar'!#REF!</definedName>
    <definedName name="volteobotelargo" localSheetId="0">'[16]Listado Equipos a utilizar'!#REF!</definedName>
    <definedName name="volteobotelargo">'[16]Listado Equipos a utilizar'!#REF!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CSD" localSheetId="0">#REF!</definedName>
    <definedName name="VXCSD">#REF!</definedName>
    <definedName name="w" localSheetId="0">#REF!</definedName>
    <definedName name="w">#REF!</definedName>
    <definedName name="W14X22">[9]analisis!$G$1637</definedName>
    <definedName name="W16X26">[9]analisis!$G$1814</definedName>
    <definedName name="W18X40">[9]analisis!$G$1872</definedName>
    <definedName name="W27X84">[9]analisis!$G$1977</definedName>
    <definedName name="w6x9">[9]analisis!$G$1453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[59]INS!$D$561</definedName>
    <definedName name="XXX" localSheetId="0">#REF!</definedName>
    <definedName name="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'[6]caseta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76" i="36" l="1"/>
  <c r="F584" i="36"/>
  <c r="F583" i="36"/>
  <c r="F601" i="36"/>
  <c r="F600" i="36"/>
  <c r="F599" i="36"/>
  <c r="F611" i="36"/>
  <c r="F610" i="36"/>
  <c r="F609" i="36"/>
  <c r="F608" i="36"/>
  <c r="F607" i="36"/>
  <c r="F606" i="36"/>
  <c r="F605" i="36"/>
  <c r="F630" i="36"/>
  <c r="F629" i="36"/>
  <c r="F628" i="36"/>
  <c r="F627" i="36"/>
  <c r="F626" i="36"/>
  <c r="F625" i="36"/>
  <c r="F624" i="36"/>
  <c r="F623" i="36"/>
  <c r="F622" i="36"/>
  <c r="F643" i="36"/>
  <c r="F642" i="36"/>
  <c r="F641" i="36"/>
  <c r="F640" i="36"/>
  <c r="F680" i="36"/>
  <c r="F679" i="36"/>
  <c r="F678" i="36"/>
  <c r="F677" i="36"/>
  <c r="F676" i="36"/>
  <c r="F675" i="36"/>
  <c r="F674" i="36"/>
  <c r="F673" i="36"/>
  <c r="F672" i="36"/>
  <c r="F671" i="36"/>
  <c r="F670" i="36"/>
  <c r="F669" i="36"/>
  <c r="F654" i="36"/>
  <c r="F653" i="36"/>
  <c r="F652" i="36"/>
  <c r="F651" i="36"/>
  <c r="F697" i="36"/>
  <c r="F696" i="36"/>
  <c r="F695" i="36"/>
  <c r="F694" i="36"/>
  <c r="F693" i="36"/>
  <c r="F692" i="36"/>
  <c r="F691" i="36"/>
  <c r="F690" i="36"/>
  <c r="F689" i="36"/>
  <c r="F688" i="36"/>
  <c r="H988" i="36" l="1"/>
  <c r="G985" i="36"/>
  <c r="G984" i="36"/>
  <c r="G983" i="36"/>
  <c r="G982" i="36"/>
  <c r="G981" i="36"/>
  <c r="G980" i="36"/>
  <c r="G979" i="36"/>
  <c r="F979" i="36"/>
  <c r="G978" i="36"/>
  <c r="G977" i="36"/>
  <c r="G976" i="36"/>
  <c r="G975" i="36"/>
  <c r="F975" i="36"/>
  <c r="G974" i="36"/>
  <c r="F974" i="36"/>
  <c r="G973" i="36"/>
  <c r="F973" i="36"/>
  <c r="G972" i="36"/>
  <c r="F972" i="36"/>
  <c r="G971" i="36"/>
  <c r="G970" i="36"/>
  <c r="G969" i="36"/>
  <c r="F969" i="36"/>
  <c r="G968" i="36"/>
  <c r="G967" i="36"/>
  <c r="G966" i="36"/>
  <c r="F966" i="36"/>
  <c r="G965" i="36"/>
  <c r="F965" i="36"/>
  <c r="G964" i="36"/>
  <c r="F964" i="36"/>
  <c r="F963" i="36"/>
  <c r="G963" i="36"/>
  <c r="G962" i="36"/>
  <c r="F962" i="36"/>
  <c r="G961" i="36"/>
  <c r="F961" i="36"/>
  <c r="G960" i="36"/>
  <c r="G959" i="36"/>
  <c r="G958" i="36"/>
  <c r="F958" i="36"/>
  <c r="G957" i="36"/>
  <c r="F957" i="36"/>
  <c r="G956" i="36"/>
  <c r="F956" i="36"/>
  <c r="G955" i="36"/>
  <c r="G954" i="36"/>
  <c r="G953" i="36"/>
  <c r="G952" i="36"/>
  <c r="G951" i="36"/>
  <c r="G950" i="36"/>
  <c r="G949" i="36"/>
  <c r="F949" i="36"/>
  <c r="G948" i="36"/>
  <c r="F948" i="36"/>
  <c r="G947" i="36"/>
  <c r="F947" i="36"/>
  <c r="F946" i="36"/>
  <c r="G946" i="36"/>
  <c r="G945" i="36"/>
  <c r="F945" i="36"/>
  <c r="G944" i="36"/>
  <c r="F944" i="36"/>
  <c r="G943" i="36"/>
  <c r="F943" i="36"/>
  <c r="F942" i="36"/>
  <c r="G942" i="36"/>
  <c r="G941" i="36"/>
  <c r="F941" i="36"/>
  <c r="G940" i="36"/>
  <c r="F940" i="36"/>
  <c r="G939" i="36"/>
  <c r="F939" i="36"/>
  <c r="G938" i="36"/>
  <c r="F938" i="36"/>
  <c r="G937" i="36"/>
  <c r="F937" i="36"/>
  <c r="G936" i="36"/>
  <c r="F936" i="36"/>
  <c r="G935" i="36"/>
  <c r="F935" i="36"/>
  <c r="G934" i="36"/>
  <c r="F934" i="36"/>
  <c r="G933" i="36"/>
  <c r="G932" i="36"/>
  <c r="F932" i="36"/>
  <c r="G931" i="36"/>
  <c r="F931" i="36"/>
  <c r="F930" i="36"/>
  <c r="G930" i="36"/>
  <c r="G929" i="36"/>
  <c r="G928" i="36"/>
  <c r="G927" i="36"/>
  <c r="G926" i="36"/>
  <c r="G925" i="36"/>
  <c r="G924" i="36"/>
  <c r="G923" i="36"/>
  <c r="G922" i="36"/>
  <c r="F922" i="36"/>
  <c r="G921" i="36"/>
  <c r="F921" i="36"/>
  <c r="G920" i="36"/>
  <c r="F920" i="36"/>
  <c r="G919" i="36"/>
  <c r="F919" i="36"/>
  <c r="G918" i="36"/>
  <c r="F918" i="36"/>
  <c r="F917" i="36"/>
  <c r="G917" i="36"/>
  <c r="G916" i="36"/>
  <c r="G915" i="36"/>
  <c r="F915" i="36"/>
  <c r="G914" i="36"/>
  <c r="F914" i="36"/>
  <c r="G913" i="36"/>
  <c r="F913" i="36"/>
  <c r="G912" i="36"/>
  <c r="F912" i="36"/>
  <c r="G911" i="36"/>
  <c r="F911" i="36"/>
  <c r="F910" i="36"/>
  <c r="G910" i="36"/>
  <c r="G909" i="36"/>
  <c r="F909" i="36"/>
  <c r="G908" i="36"/>
  <c r="F908" i="36"/>
  <c r="G907" i="36"/>
  <c r="F907" i="36"/>
  <c r="F906" i="36"/>
  <c r="G906" i="36"/>
  <c r="G905" i="36"/>
  <c r="F905" i="36"/>
  <c r="G904" i="36"/>
  <c r="F904" i="36"/>
  <c r="G903" i="36"/>
  <c r="F903" i="36"/>
  <c r="G902" i="36"/>
  <c r="F902" i="36"/>
  <c r="G901" i="36"/>
  <c r="F901" i="36"/>
  <c r="F900" i="36"/>
  <c r="G900" i="36"/>
  <c r="G899" i="36"/>
  <c r="F899" i="36"/>
  <c r="G898" i="36"/>
  <c r="F898" i="36"/>
  <c r="G897" i="36"/>
  <c r="F897" i="36"/>
  <c r="G896" i="36"/>
  <c r="F896" i="36"/>
  <c r="G895" i="36"/>
  <c r="F895" i="36"/>
  <c r="G894" i="36"/>
  <c r="F894" i="36"/>
  <c r="G893" i="36"/>
  <c r="F893" i="36"/>
  <c r="F892" i="36"/>
  <c r="G892" i="36"/>
  <c r="G891" i="36"/>
  <c r="G890" i="36"/>
  <c r="G889" i="36"/>
  <c r="G888" i="36"/>
  <c r="G887" i="36"/>
  <c r="G886" i="36"/>
  <c r="F886" i="36"/>
  <c r="F885" i="36"/>
  <c r="G885" i="36"/>
  <c r="G884" i="36"/>
  <c r="F884" i="36"/>
  <c r="G883" i="36"/>
  <c r="G882" i="36"/>
  <c r="G881" i="36"/>
  <c r="G880" i="36"/>
  <c r="F880" i="36"/>
  <c r="G879" i="36"/>
  <c r="F879" i="36"/>
  <c r="F878" i="36"/>
  <c r="G878" i="36"/>
  <c r="G877" i="36"/>
  <c r="F877" i="36"/>
  <c r="G876" i="36"/>
  <c r="F876" i="36"/>
  <c r="G875" i="36"/>
  <c r="F875" i="36"/>
  <c r="G874" i="36"/>
  <c r="G873" i="36"/>
  <c r="G872" i="36"/>
  <c r="G871" i="36"/>
  <c r="G870" i="36"/>
  <c r="F870" i="36"/>
  <c r="F869" i="36"/>
  <c r="G869" i="36"/>
  <c r="G868" i="36"/>
  <c r="F868" i="36"/>
  <c r="G867" i="36"/>
  <c r="F867" i="36"/>
  <c r="G866" i="36"/>
  <c r="F866" i="36"/>
  <c r="F865" i="36"/>
  <c r="G865" i="36"/>
  <c r="G864" i="36"/>
  <c r="F864" i="36"/>
  <c r="L857" i="36" s="1"/>
  <c r="G863" i="36"/>
  <c r="F863" i="36"/>
  <c r="G862" i="36"/>
  <c r="F862" i="36"/>
  <c r="G861" i="36"/>
  <c r="F861" i="36"/>
  <c r="L854" i="36" s="1"/>
  <c r="G860" i="36"/>
  <c r="F860" i="36"/>
  <c r="L853" i="36" s="1"/>
  <c r="L859" i="36"/>
  <c r="G859" i="36"/>
  <c r="F859" i="36"/>
  <c r="L852" i="36" s="1"/>
  <c r="L858" i="36"/>
  <c r="G858" i="36"/>
  <c r="G857" i="36"/>
  <c r="G856" i="36"/>
  <c r="L855" i="36"/>
  <c r="G855" i="36"/>
  <c r="G854" i="36"/>
  <c r="G853" i="36"/>
  <c r="F853" i="36"/>
  <c r="G852" i="36"/>
  <c r="F852" i="36"/>
  <c r="F851" i="36"/>
  <c r="G851" i="36"/>
  <c r="G850" i="36"/>
  <c r="G849" i="36"/>
  <c r="G848" i="36"/>
  <c r="G847" i="36"/>
  <c r="F847" i="36"/>
  <c r="G846" i="36"/>
  <c r="F846" i="36"/>
  <c r="G845" i="36"/>
  <c r="G844" i="36"/>
  <c r="G843" i="36"/>
  <c r="F843" i="36"/>
  <c r="G842" i="36"/>
  <c r="F842" i="36"/>
  <c r="F841" i="36"/>
  <c r="G841" i="36"/>
  <c r="G840" i="36"/>
  <c r="G839" i="36"/>
  <c r="G838" i="36"/>
  <c r="F838" i="36"/>
  <c r="G837" i="36"/>
  <c r="G836" i="36"/>
  <c r="G835" i="36"/>
  <c r="G834" i="36"/>
  <c r="G833" i="36"/>
  <c r="G832" i="36"/>
  <c r="G831" i="36"/>
  <c r="F830" i="36"/>
  <c r="G830" i="36"/>
  <c r="G829" i="36"/>
  <c r="G828" i="36"/>
  <c r="F828" i="36"/>
  <c r="G827" i="36"/>
  <c r="F827" i="36"/>
  <c r="G826" i="36"/>
  <c r="F826" i="36"/>
  <c r="F825" i="36"/>
  <c r="G825" i="36"/>
  <c r="G824" i="36"/>
  <c r="G823" i="36"/>
  <c r="G822" i="36"/>
  <c r="G821" i="36"/>
  <c r="G820" i="36"/>
  <c r="G819" i="36"/>
  <c r="G818" i="36"/>
  <c r="G817" i="36"/>
  <c r="G816" i="36"/>
  <c r="G815" i="36"/>
  <c r="G814" i="36"/>
  <c r="G813" i="36"/>
  <c r="F813" i="36"/>
  <c r="G812" i="36"/>
  <c r="F812" i="36"/>
  <c r="G811" i="36"/>
  <c r="F811" i="36"/>
  <c r="G810" i="36"/>
  <c r="F810" i="36"/>
  <c r="G809" i="36"/>
  <c r="G808" i="36"/>
  <c r="F808" i="36"/>
  <c r="G807" i="36"/>
  <c r="F807" i="36"/>
  <c r="G806" i="36"/>
  <c r="F806" i="36"/>
  <c r="F805" i="36"/>
  <c r="G805" i="36"/>
  <c r="G804" i="36"/>
  <c r="F804" i="36"/>
  <c r="G803" i="36"/>
  <c r="F803" i="36"/>
  <c r="G802" i="36"/>
  <c r="F802" i="36"/>
  <c r="G801" i="36"/>
  <c r="F801" i="36"/>
  <c r="G800" i="36"/>
  <c r="G799" i="36"/>
  <c r="F799" i="36"/>
  <c r="G798" i="36"/>
  <c r="F798" i="36"/>
  <c r="G797" i="36"/>
  <c r="F797" i="36"/>
  <c r="G796" i="36"/>
  <c r="F796" i="36"/>
  <c r="G795" i="36"/>
  <c r="F795" i="36"/>
  <c r="G794" i="36"/>
  <c r="F794" i="36"/>
  <c r="G793" i="36"/>
  <c r="F793" i="36"/>
  <c r="G792" i="36"/>
  <c r="F792" i="36"/>
  <c r="F791" i="36"/>
  <c r="G791" i="36"/>
  <c r="G790" i="36"/>
  <c r="G789" i="36"/>
  <c r="F789" i="36"/>
  <c r="G788" i="36"/>
  <c r="F788" i="36"/>
  <c r="G787" i="36"/>
  <c r="G786" i="36"/>
  <c r="F786" i="36"/>
  <c r="G785" i="36"/>
  <c r="F785" i="36"/>
  <c r="G784" i="36"/>
  <c r="F784" i="36"/>
  <c r="G783" i="36"/>
  <c r="F783" i="36"/>
  <c r="G782" i="36"/>
  <c r="F782" i="36"/>
  <c r="G781" i="36"/>
  <c r="F781" i="36"/>
  <c r="G780" i="36"/>
  <c r="F780" i="36"/>
  <c r="G779" i="36"/>
  <c r="F779" i="36"/>
  <c r="G778" i="36"/>
  <c r="F778" i="36"/>
  <c r="G777" i="36"/>
  <c r="F777" i="36"/>
  <c r="F776" i="36"/>
  <c r="G776" i="36"/>
  <c r="G775" i="36"/>
  <c r="G774" i="36"/>
  <c r="F774" i="36"/>
  <c r="G773" i="36"/>
  <c r="F773" i="36"/>
  <c r="G772" i="36"/>
  <c r="F772" i="36"/>
  <c r="G771" i="36"/>
  <c r="F771" i="36"/>
  <c r="F770" i="36"/>
  <c r="G770" i="36"/>
  <c r="G769" i="36"/>
  <c r="F769" i="36"/>
  <c r="G768" i="36"/>
  <c r="F768" i="36"/>
  <c r="G767" i="36"/>
  <c r="F767" i="36"/>
  <c r="G766" i="36"/>
  <c r="F766" i="36"/>
  <c r="G765" i="36"/>
  <c r="F765" i="36"/>
  <c r="G764" i="36"/>
  <c r="G763" i="36"/>
  <c r="G762" i="36"/>
  <c r="G761" i="36"/>
  <c r="G760" i="36"/>
  <c r="G759" i="36"/>
  <c r="G758" i="36"/>
  <c r="F758" i="36"/>
  <c r="G757" i="36"/>
  <c r="G756" i="36"/>
  <c r="G755" i="36"/>
  <c r="G754" i="36"/>
  <c r="G753" i="36"/>
  <c r="G752" i="36"/>
  <c r="G751" i="36"/>
  <c r="G750" i="36"/>
  <c r="F750" i="36"/>
  <c r="G749" i="36"/>
  <c r="F749" i="36"/>
  <c r="F748" i="36"/>
  <c r="G748" i="36"/>
  <c r="G747" i="36"/>
  <c r="G746" i="36"/>
  <c r="F746" i="36"/>
  <c r="G745" i="36"/>
  <c r="F745" i="36"/>
  <c r="F744" i="36"/>
  <c r="G744" i="36"/>
  <c r="G743" i="36"/>
  <c r="G742" i="36"/>
  <c r="G741" i="36"/>
  <c r="G740" i="36"/>
  <c r="G739" i="36"/>
  <c r="G738" i="36"/>
  <c r="G737" i="36"/>
  <c r="F737" i="36"/>
  <c r="G736" i="36"/>
  <c r="F736" i="36"/>
  <c r="G735" i="36"/>
  <c r="F735" i="36"/>
  <c r="G734" i="36"/>
  <c r="F734" i="36"/>
  <c r="G733" i="36"/>
  <c r="F733" i="36"/>
  <c r="G732" i="36"/>
  <c r="F732" i="36"/>
  <c r="G731" i="36"/>
  <c r="F731" i="36"/>
  <c r="G730" i="36"/>
  <c r="F730" i="36"/>
  <c r="G729" i="36"/>
  <c r="F729" i="36"/>
  <c r="G728" i="36"/>
  <c r="F728" i="36"/>
  <c r="G727" i="36"/>
  <c r="F727" i="36"/>
  <c r="G726" i="36"/>
  <c r="F726" i="36"/>
  <c r="G725" i="36"/>
  <c r="F725" i="36"/>
  <c r="G724" i="36"/>
  <c r="F724" i="36"/>
  <c r="G723" i="36"/>
  <c r="F723" i="36"/>
  <c r="G722" i="36"/>
  <c r="F722" i="36"/>
  <c r="G721" i="36"/>
  <c r="F721" i="36"/>
  <c r="G720" i="36"/>
  <c r="F720" i="36"/>
  <c r="G719" i="36"/>
  <c r="G718" i="36"/>
  <c r="G717" i="36"/>
  <c r="G716" i="36"/>
  <c r="G715" i="36"/>
  <c r="G714" i="36"/>
  <c r="G713" i="36"/>
  <c r="G712" i="36"/>
  <c r="G711" i="36"/>
  <c r="F711" i="36"/>
  <c r="F710" i="36"/>
  <c r="F713" i="36" s="1"/>
  <c r="G710" i="36"/>
  <c r="G709" i="36"/>
  <c r="G708" i="36"/>
  <c r="G707" i="36"/>
  <c r="G706" i="36"/>
  <c r="G705" i="36"/>
  <c r="G704" i="36"/>
  <c r="G703" i="36"/>
  <c r="G702" i="36"/>
  <c r="G701" i="36"/>
  <c r="F701" i="36"/>
  <c r="F702" i="36" s="1"/>
  <c r="G700" i="36"/>
  <c r="G699" i="36"/>
  <c r="G698" i="36"/>
  <c r="G697" i="36"/>
  <c r="G696" i="36"/>
  <c r="G695" i="36"/>
  <c r="G694" i="36"/>
  <c r="G693" i="36"/>
  <c r="G692" i="36"/>
  <c r="G691" i="36"/>
  <c r="G690" i="36"/>
  <c r="G689" i="36"/>
  <c r="F698" i="36"/>
  <c r="G688" i="36"/>
  <c r="G687" i="36"/>
  <c r="F687" i="36"/>
  <c r="G686" i="36"/>
  <c r="G685" i="36"/>
  <c r="G684" i="36"/>
  <c r="G683" i="36"/>
  <c r="G682" i="36"/>
  <c r="G681" i="36"/>
  <c r="G680" i="36"/>
  <c r="G679" i="36"/>
  <c r="G678" i="36"/>
  <c r="G677" i="36"/>
  <c r="G676" i="36"/>
  <c r="G675" i="36"/>
  <c r="G674" i="36"/>
  <c r="G673" i="36"/>
  <c r="G672" i="36"/>
  <c r="G671" i="36"/>
  <c r="G670" i="36"/>
  <c r="G669" i="36"/>
  <c r="G668" i="36"/>
  <c r="G667" i="36"/>
  <c r="F667" i="36"/>
  <c r="G666" i="36"/>
  <c r="F666" i="36"/>
  <c r="G665" i="36"/>
  <c r="F665" i="36"/>
  <c r="G664" i="36"/>
  <c r="F664" i="36"/>
  <c r="G663" i="36"/>
  <c r="F663" i="36"/>
  <c r="G662" i="36"/>
  <c r="F662" i="36"/>
  <c r="G661" i="36"/>
  <c r="F661" i="36"/>
  <c r="G660" i="36"/>
  <c r="F660" i="36"/>
  <c r="G659" i="36"/>
  <c r="F659" i="36"/>
  <c r="G658" i="36"/>
  <c r="F658" i="36"/>
  <c r="G657" i="36"/>
  <c r="F657" i="36"/>
  <c r="G656" i="36"/>
  <c r="G655" i="36"/>
  <c r="F655" i="36"/>
  <c r="G654" i="36"/>
  <c r="G653" i="36"/>
  <c r="G652" i="36"/>
  <c r="G651" i="36"/>
  <c r="G650" i="36"/>
  <c r="G649" i="36"/>
  <c r="G648" i="36"/>
  <c r="G647" i="36"/>
  <c r="G646" i="36"/>
  <c r="G645" i="36"/>
  <c r="G644" i="36"/>
  <c r="F644" i="36"/>
  <c r="F645" i="36" s="1"/>
  <c r="F647" i="36" s="1"/>
  <c r="G643" i="36"/>
  <c r="G642" i="36"/>
  <c r="G641" i="36"/>
  <c r="G640" i="36"/>
  <c r="G639" i="36"/>
  <c r="G638" i="36"/>
  <c r="G637" i="36"/>
  <c r="G636" i="36"/>
  <c r="G635" i="36"/>
  <c r="G634" i="36"/>
  <c r="G633" i="36"/>
  <c r="G632" i="36"/>
  <c r="G631" i="36"/>
  <c r="G630" i="36"/>
  <c r="G629" i="36"/>
  <c r="G628" i="36"/>
  <c r="G627" i="36"/>
  <c r="G626" i="36"/>
  <c r="G625" i="36"/>
  <c r="G624" i="36"/>
  <c r="G623" i="36"/>
  <c r="G622" i="36"/>
  <c r="F631" i="36"/>
  <c r="G621" i="36"/>
  <c r="G620" i="36"/>
  <c r="F620" i="36"/>
  <c r="G619" i="36"/>
  <c r="G618" i="36"/>
  <c r="G617" i="36"/>
  <c r="G616" i="36"/>
  <c r="G615" i="36"/>
  <c r="G614" i="36"/>
  <c r="F614" i="36"/>
  <c r="G613" i="36"/>
  <c r="G612" i="36"/>
  <c r="F612" i="36"/>
  <c r="F615" i="36" s="1"/>
  <c r="G611" i="36"/>
  <c r="G610" i="36"/>
  <c r="G609" i="36"/>
  <c r="G608" i="36"/>
  <c r="G607" i="36"/>
  <c r="G606" i="36"/>
  <c r="G605" i="36"/>
  <c r="G604" i="36"/>
  <c r="G603" i="36"/>
  <c r="F603" i="36"/>
  <c r="G602" i="36"/>
  <c r="G601" i="36"/>
  <c r="G600" i="36"/>
  <c r="G599" i="36"/>
  <c r="G598" i="36"/>
  <c r="G597" i="36"/>
  <c r="G596" i="36"/>
  <c r="G595" i="36"/>
  <c r="G594" i="36"/>
  <c r="G593" i="36"/>
  <c r="G592" i="36"/>
  <c r="G591" i="36"/>
  <c r="G590" i="36"/>
  <c r="G589" i="36"/>
  <c r="F589" i="36"/>
  <c r="G588" i="36"/>
  <c r="G587" i="36"/>
  <c r="F587" i="36"/>
  <c r="F588" i="36" s="1"/>
  <c r="F590" i="36" s="1"/>
  <c r="G586" i="36"/>
  <c r="F586" i="36"/>
  <c r="G585" i="36"/>
  <c r="F585" i="36"/>
  <c r="G584" i="36"/>
  <c r="G583" i="36"/>
  <c r="G582" i="36"/>
  <c r="G581" i="36"/>
  <c r="G580" i="36"/>
  <c r="G579" i="36"/>
  <c r="G578" i="36"/>
  <c r="G577" i="36"/>
  <c r="G576" i="36"/>
  <c r="G575" i="36"/>
  <c r="G574" i="36"/>
  <c r="G573" i="36"/>
  <c r="G572" i="36"/>
  <c r="G571" i="36"/>
  <c r="G570" i="36"/>
  <c r="G569" i="36"/>
  <c r="F569" i="36"/>
  <c r="G568" i="36"/>
  <c r="F568" i="36"/>
  <c r="G567" i="36"/>
  <c r="G566" i="36"/>
  <c r="G565" i="36"/>
  <c r="G564" i="36"/>
  <c r="F564" i="36"/>
  <c r="G563" i="36"/>
  <c r="F563" i="36"/>
  <c r="G562" i="36"/>
  <c r="F562" i="36"/>
  <c r="G561" i="36"/>
  <c r="F561" i="36"/>
  <c r="G560" i="36"/>
  <c r="F560" i="36"/>
  <c r="G559" i="36"/>
  <c r="F559" i="36"/>
  <c r="G558" i="36"/>
  <c r="F558" i="36"/>
  <c r="G557" i="36"/>
  <c r="F557" i="36"/>
  <c r="G556" i="36"/>
  <c r="F556" i="36"/>
  <c r="G555" i="36"/>
  <c r="F555" i="36"/>
  <c r="G554" i="36"/>
  <c r="F554" i="36"/>
  <c r="G553" i="36"/>
  <c r="F553" i="36"/>
  <c r="G552" i="36"/>
  <c r="F552" i="36"/>
  <c r="G551" i="36"/>
  <c r="F551" i="36"/>
  <c r="G550" i="36"/>
  <c r="F550" i="36"/>
  <c r="G549" i="36"/>
  <c r="G548" i="36"/>
  <c r="G547" i="36"/>
  <c r="F547" i="36"/>
  <c r="G546" i="36"/>
  <c r="F546" i="36"/>
  <c r="G545" i="36"/>
  <c r="F545" i="36"/>
  <c r="G544" i="36"/>
  <c r="F544" i="36"/>
  <c r="G543" i="36"/>
  <c r="F543" i="36"/>
  <c r="G542" i="36"/>
  <c r="F542" i="36"/>
  <c r="G541" i="36"/>
  <c r="F541" i="36"/>
  <c r="G540" i="36"/>
  <c r="F540" i="36"/>
  <c r="G539" i="36"/>
  <c r="F539" i="36"/>
  <c r="G538" i="36"/>
  <c r="F538" i="36"/>
  <c r="G537" i="36"/>
  <c r="F537" i="36"/>
  <c r="G536" i="36"/>
  <c r="F536" i="36"/>
  <c r="G535" i="36"/>
  <c r="F535" i="36"/>
  <c r="G534" i="36"/>
  <c r="F534" i="36"/>
  <c r="G533" i="36"/>
  <c r="F533" i="36"/>
  <c r="G532" i="36"/>
  <c r="G531" i="36"/>
  <c r="G530" i="36"/>
  <c r="G529" i="36"/>
  <c r="G528" i="36"/>
  <c r="G527" i="36"/>
  <c r="G526" i="36"/>
  <c r="F526" i="36"/>
  <c r="G525" i="36"/>
  <c r="F525" i="36"/>
  <c r="G524" i="36"/>
  <c r="G523" i="36"/>
  <c r="F523" i="36"/>
  <c r="G522" i="36"/>
  <c r="F522" i="36"/>
  <c r="G521" i="36"/>
  <c r="F521" i="36"/>
  <c r="G520" i="36"/>
  <c r="F520" i="36"/>
  <c r="G519" i="36"/>
  <c r="F519" i="36"/>
  <c r="G518" i="36"/>
  <c r="F518" i="36"/>
  <c r="G517" i="36"/>
  <c r="F517" i="36"/>
  <c r="G516" i="36"/>
  <c r="F516" i="36"/>
  <c r="G515" i="36"/>
  <c r="F515" i="36"/>
  <c r="G514" i="36"/>
  <c r="F514" i="36"/>
  <c r="G513" i="36"/>
  <c r="F513" i="36"/>
  <c r="G512" i="36"/>
  <c r="F512" i="36"/>
  <c r="G511" i="36"/>
  <c r="F511" i="36"/>
  <c r="G510" i="36"/>
  <c r="F510" i="36"/>
  <c r="G509" i="36"/>
  <c r="F509" i="36"/>
  <c r="G508" i="36"/>
  <c r="F508" i="36"/>
  <c r="G507" i="36"/>
  <c r="F507" i="36"/>
  <c r="G506" i="36"/>
  <c r="F506" i="36"/>
  <c r="G505" i="36"/>
  <c r="F505" i="36"/>
  <c r="G504" i="36"/>
  <c r="F504" i="36"/>
  <c r="G503" i="36"/>
  <c r="F503" i="36"/>
  <c r="G502" i="36"/>
  <c r="G501" i="36"/>
  <c r="G500" i="36"/>
  <c r="F500" i="36"/>
  <c r="G499" i="36"/>
  <c r="G498" i="36"/>
  <c r="G497" i="36"/>
  <c r="F497" i="36"/>
  <c r="G496" i="36"/>
  <c r="F496" i="36"/>
  <c r="G495" i="36"/>
  <c r="F495" i="36"/>
  <c r="G494" i="36"/>
  <c r="F494" i="36"/>
  <c r="G493" i="36"/>
  <c r="F493" i="36"/>
  <c r="G492" i="36"/>
  <c r="G491" i="36"/>
  <c r="F491" i="36"/>
  <c r="G490" i="36"/>
  <c r="F490" i="36"/>
  <c r="G489" i="36"/>
  <c r="F489" i="36"/>
  <c r="G488" i="36"/>
  <c r="F488" i="36"/>
  <c r="G487" i="36"/>
  <c r="F487" i="36"/>
  <c r="G486" i="36"/>
  <c r="F486" i="36"/>
  <c r="G485" i="36"/>
  <c r="F485" i="36"/>
  <c r="G484" i="36"/>
  <c r="F484" i="36"/>
  <c r="G483" i="36"/>
  <c r="F483" i="36"/>
  <c r="G482" i="36"/>
  <c r="F482" i="36"/>
  <c r="G481" i="36"/>
  <c r="F481" i="36"/>
  <c r="G480" i="36"/>
  <c r="F480" i="36"/>
  <c r="G479" i="36"/>
  <c r="F479" i="36"/>
  <c r="G478" i="36"/>
  <c r="F478" i="36"/>
  <c r="G477" i="36"/>
  <c r="F477" i="36"/>
  <c r="G476" i="36"/>
  <c r="F476" i="36"/>
  <c r="G475" i="36"/>
  <c r="F475" i="36"/>
  <c r="G474" i="36"/>
  <c r="F474" i="36"/>
  <c r="G473" i="36"/>
  <c r="F473" i="36"/>
  <c r="G472" i="36"/>
  <c r="F472" i="36"/>
  <c r="G471" i="36"/>
  <c r="F471" i="36"/>
  <c r="G470" i="36"/>
  <c r="F470" i="36"/>
  <c r="G469" i="36"/>
  <c r="F469" i="36"/>
  <c r="G468" i="36"/>
  <c r="G467" i="36"/>
  <c r="F467" i="36"/>
  <c r="G466" i="36"/>
  <c r="F466" i="36"/>
  <c r="G465" i="36"/>
  <c r="G464" i="36"/>
  <c r="G463" i="36"/>
  <c r="G462" i="36"/>
  <c r="G461" i="36"/>
  <c r="G460" i="36"/>
  <c r="F460" i="36"/>
  <c r="G459" i="36"/>
  <c r="F459" i="36"/>
  <c r="G458" i="36"/>
  <c r="F458" i="36"/>
  <c r="G457" i="36"/>
  <c r="F457" i="36"/>
  <c r="G456" i="36"/>
  <c r="F456" i="36"/>
  <c r="G455" i="36"/>
  <c r="F455" i="36"/>
  <c r="G454" i="36"/>
  <c r="F454" i="36"/>
  <c r="G453" i="36"/>
  <c r="F453" i="36"/>
  <c r="G452" i="36"/>
  <c r="G451" i="36"/>
  <c r="F451" i="36"/>
  <c r="G450" i="36"/>
  <c r="F450" i="36"/>
  <c r="G449" i="36"/>
  <c r="F449" i="36"/>
  <c r="G448" i="36"/>
  <c r="F448" i="36"/>
  <c r="G447" i="36"/>
  <c r="F447" i="36"/>
  <c r="G446" i="36"/>
  <c r="F446" i="36"/>
  <c r="G445" i="36"/>
  <c r="F445" i="36"/>
  <c r="G444" i="36"/>
  <c r="F444" i="36"/>
  <c r="G443" i="36"/>
  <c r="F443" i="36"/>
  <c r="G442" i="36"/>
  <c r="F442" i="36"/>
  <c r="G441" i="36"/>
  <c r="F441" i="36"/>
  <c r="G440" i="36"/>
  <c r="F440" i="36"/>
  <c r="G439" i="36"/>
  <c r="F439" i="36"/>
  <c r="G438" i="36"/>
  <c r="F438" i="36"/>
  <c r="G437" i="36"/>
  <c r="F437" i="36"/>
  <c r="G436" i="36"/>
  <c r="F436" i="36"/>
  <c r="G435" i="36"/>
  <c r="G434" i="36"/>
  <c r="G433" i="36"/>
  <c r="F433" i="36"/>
  <c r="G432" i="36"/>
  <c r="F432" i="36"/>
  <c r="G431" i="36"/>
  <c r="F431" i="36"/>
  <c r="G430" i="36"/>
  <c r="F430" i="36"/>
  <c r="G429" i="36"/>
  <c r="F429" i="36"/>
  <c r="G428" i="36"/>
  <c r="F428" i="36"/>
  <c r="G427" i="36"/>
  <c r="F427" i="36"/>
  <c r="G426" i="36"/>
  <c r="F426" i="36"/>
  <c r="G425" i="36"/>
  <c r="G424" i="36"/>
  <c r="G423" i="36"/>
  <c r="F423" i="36"/>
  <c r="G422" i="36"/>
  <c r="F422" i="36"/>
  <c r="G421" i="36"/>
  <c r="F421" i="36"/>
  <c r="G420" i="36"/>
  <c r="F420" i="36"/>
  <c r="G419" i="36"/>
  <c r="F419" i="36"/>
  <c r="G418" i="36"/>
  <c r="F418" i="36"/>
  <c r="G417" i="36"/>
  <c r="F417" i="36"/>
  <c r="G416" i="36"/>
  <c r="F416" i="36"/>
  <c r="G415" i="36"/>
  <c r="G414" i="36"/>
  <c r="G413" i="36"/>
  <c r="F413" i="36"/>
  <c r="G412" i="36"/>
  <c r="F412" i="36"/>
  <c r="G411" i="36"/>
  <c r="F411" i="36"/>
  <c r="G410" i="36"/>
  <c r="F410" i="36"/>
  <c r="G409" i="36"/>
  <c r="F409" i="36"/>
  <c r="G408" i="36"/>
  <c r="F408" i="36"/>
  <c r="G407" i="36"/>
  <c r="F407" i="36"/>
  <c r="G406" i="36"/>
  <c r="F406" i="36"/>
  <c r="G405" i="36"/>
  <c r="F405" i="36"/>
  <c r="G404" i="36"/>
  <c r="F404" i="36"/>
  <c r="G403" i="36"/>
  <c r="F403" i="36"/>
  <c r="G402" i="36"/>
  <c r="F402" i="36"/>
  <c r="G401" i="36"/>
  <c r="F401" i="36"/>
  <c r="G400" i="36"/>
  <c r="F400" i="36"/>
  <c r="G399" i="36"/>
  <c r="F399" i="36"/>
  <c r="G398" i="36"/>
  <c r="F398" i="36"/>
  <c r="G397" i="36"/>
  <c r="F397" i="36"/>
  <c r="G396" i="36"/>
  <c r="F396" i="36"/>
  <c r="G395" i="36"/>
  <c r="F395" i="36"/>
  <c r="G394" i="36"/>
  <c r="F394" i="36"/>
  <c r="G393" i="36"/>
  <c r="F393" i="36"/>
  <c r="G392" i="36"/>
  <c r="F392" i="36"/>
  <c r="G391" i="36"/>
  <c r="F391" i="36"/>
  <c r="G390" i="36"/>
  <c r="F390" i="36"/>
  <c r="G389" i="36"/>
  <c r="F389" i="36"/>
  <c r="G388" i="36"/>
  <c r="F388" i="36"/>
  <c r="G387" i="36"/>
  <c r="F387" i="36"/>
  <c r="G386" i="36"/>
  <c r="F386" i="36"/>
  <c r="G385" i="36"/>
  <c r="F385" i="36"/>
  <c r="G384" i="36"/>
  <c r="F384" i="36"/>
  <c r="G383" i="36"/>
  <c r="F383" i="36"/>
  <c r="G382" i="36"/>
  <c r="F382" i="36"/>
  <c r="G381" i="36"/>
  <c r="F381" i="36"/>
  <c r="G380" i="36"/>
  <c r="F380" i="36"/>
  <c r="G379" i="36"/>
  <c r="F379" i="36"/>
  <c r="G378" i="36"/>
  <c r="F378" i="36"/>
  <c r="G377" i="36"/>
  <c r="F377" i="36"/>
  <c r="G376" i="36"/>
  <c r="F376" i="36"/>
  <c r="G375" i="36"/>
  <c r="G374" i="36"/>
  <c r="G373" i="36"/>
  <c r="F373" i="36"/>
  <c r="G372" i="36"/>
  <c r="F372" i="36"/>
  <c r="G371" i="36"/>
  <c r="F371" i="36"/>
  <c r="G370" i="36"/>
  <c r="G369" i="36"/>
  <c r="G368" i="36"/>
  <c r="F368" i="36"/>
  <c r="G367" i="36"/>
  <c r="F367" i="36"/>
  <c r="G366" i="36"/>
  <c r="F366" i="36"/>
  <c r="G365" i="36"/>
  <c r="F365" i="36"/>
  <c r="G364" i="36"/>
  <c r="F364" i="36"/>
  <c r="G363" i="36"/>
  <c r="G362" i="36"/>
  <c r="G361" i="36"/>
  <c r="F361" i="36"/>
  <c r="G360" i="36"/>
  <c r="F360" i="36"/>
  <c r="G359" i="36"/>
  <c r="F359" i="36"/>
  <c r="G358" i="36"/>
  <c r="G357" i="36"/>
  <c r="G356" i="36"/>
  <c r="F356" i="36"/>
  <c r="G355" i="36"/>
  <c r="G354" i="36"/>
  <c r="G353" i="36"/>
  <c r="G352" i="36"/>
  <c r="G351" i="36"/>
  <c r="F351" i="36"/>
  <c r="G350" i="36"/>
  <c r="F350" i="36"/>
  <c r="G349" i="36"/>
  <c r="F349" i="36"/>
  <c r="G348" i="36"/>
  <c r="F348" i="36"/>
  <c r="G347" i="36"/>
  <c r="F347" i="36"/>
  <c r="G346" i="36"/>
  <c r="F346" i="36"/>
  <c r="G345" i="36"/>
  <c r="F345" i="36"/>
  <c r="G344" i="36"/>
  <c r="G343" i="36"/>
  <c r="F343" i="36"/>
  <c r="G342" i="36"/>
  <c r="F342" i="36"/>
  <c r="G341" i="36"/>
  <c r="F341" i="36"/>
  <c r="G340" i="36"/>
  <c r="F340" i="36"/>
  <c r="G339" i="36"/>
  <c r="F339" i="36"/>
  <c r="G338" i="36"/>
  <c r="F338" i="36"/>
  <c r="G337" i="36"/>
  <c r="F337" i="36"/>
  <c r="G336" i="36"/>
  <c r="F336" i="36"/>
  <c r="G335" i="36"/>
  <c r="G334" i="36"/>
  <c r="G333" i="36"/>
  <c r="F333" i="36"/>
  <c r="G332" i="36"/>
  <c r="F332" i="36"/>
  <c r="G331" i="36"/>
  <c r="F331" i="36"/>
  <c r="G330" i="36"/>
  <c r="F330" i="36"/>
  <c r="G329" i="36"/>
  <c r="F329" i="36"/>
  <c r="G328" i="36"/>
  <c r="F328" i="36"/>
  <c r="G327" i="36"/>
  <c r="F327" i="36"/>
  <c r="G326" i="36"/>
  <c r="F326" i="36"/>
  <c r="G325" i="36"/>
  <c r="G324" i="36"/>
  <c r="G323" i="36"/>
  <c r="F323" i="36"/>
  <c r="G322" i="36"/>
  <c r="F322" i="36"/>
  <c r="G321" i="36"/>
  <c r="F321" i="36"/>
  <c r="G320" i="36"/>
  <c r="F320" i="36"/>
  <c r="G319" i="36"/>
  <c r="F319" i="36"/>
  <c r="G318" i="36"/>
  <c r="F318" i="36"/>
  <c r="G317" i="36"/>
  <c r="F317" i="36"/>
  <c r="G316" i="36"/>
  <c r="F316" i="36"/>
  <c r="G315" i="36"/>
  <c r="F315" i="36"/>
  <c r="G314" i="36"/>
  <c r="F314" i="36"/>
  <c r="G313" i="36"/>
  <c r="F313" i="36"/>
  <c r="G312" i="36"/>
  <c r="F312" i="36"/>
  <c r="G311" i="36"/>
  <c r="F311" i="36"/>
  <c r="G310" i="36"/>
  <c r="F310" i="36"/>
  <c r="G309" i="36"/>
  <c r="F309" i="36"/>
  <c r="G308" i="36"/>
  <c r="F308" i="36"/>
  <c r="G307" i="36"/>
  <c r="F307" i="36"/>
  <c r="G306" i="36"/>
  <c r="F306" i="36"/>
  <c r="G305" i="36"/>
  <c r="F305" i="36"/>
  <c r="G304" i="36"/>
  <c r="F304" i="36"/>
  <c r="G303" i="36"/>
  <c r="F303" i="36"/>
  <c r="G302" i="36"/>
  <c r="F302" i="36"/>
  <c r="G301" i="36"/>
  <c r="F301" i="36"/>
  <c r="G300" i="36"/>
  <c r="F300" i="36"/>
  <c r="G299" i="36"/>
  <c r="F299" i="36"/>
  <c r="G298" i="36"/>
  <c r="F298" i="36"/>
  <c r="G297" i="36"/>
  <c r="F297" i="36"/>
  <c r="G296" i="36"/>
  <c r="F296" i="36"/>
  <c r="G295" i="36"/>
  <c r="F295" i="36"/>
  <c r="G294" i="36"/>
  <c r="F294" i="36"/>
  <c r="G293" i="36"/>
  <c r="G292" i="36"/>
  <c r="F292" i="36"/>
  <c r="G291" i="36"/>
  <c r="F291" i="36"/>
  <c r="G290" i="36"/>
  <c r="F290" i="36"/>
  <c r="G289" i="36"/>
  <c r="F289" i="36"/>
  <c r="G288" i="36"/>
  <c r="F288" i="36"/>
  <c r="G287" i="36"/>
  <c r="F287" i="36"/>
  <c r="G286" i="36"/>
  <c r="F286" i="36"/>
  <c r="G285" i="36"/>
  <c r="F285" i="36"/>
  <c r="G284" i="36"/>
  <c r="F284" i="36"/>
  <c r="G283" i="36"/>
  <c r="F283" i="36"/>
  <c r="G282" i="36"/>
  <c r="G281" i="36"/>
  <c r="G280" i="36"/>
  <c r="F280" i="36"/>
  <c r="G279" i="36"/>
  <c r="F279" i="36"/>
  <c r="G278" i="36"/>
  <c r="F278" i="36"/>
  <c r="G277" i="36"/>
  <c r="G276" i="36"/>
  <c r="G275" i="36"/>
  <c r="F275" i="36"/>
  <c r="G274" i="36"/>
  <c r="G273" i="36"/>
  <c r="G272" i="36"/>
  <c r="G271" i="36"/>
  <c r="G270" i="36"/>
  <c r="G269" i="36"/>
  <c r="G268" i="36"/>
  <c r="F268" i="36"/>
  <c r="G267" i="36"/>
  <c r="G266" i="36"/>
  <c r="F266" i="36"/>
  <c r="G265" i="36"/>
  <c r="G264" i="36"/>
  <c r="F264" i="36"/>
  <c r="G263" i="36"/>
  <c r="F263" i="36"/>
  <c r="G262" i="36"/>
  <c r="F262" i="36"/>
  <c r="G261" i="36"/>
  <c r="F261" i="36"/>
  <c r="G260" i="36"/>
  <c r="F260" i="36"/>
  <c r="G259" i="36"/>
  <c r="G258" i="36"/>
  <c r="G257" i="36"/>
  <c r="F257" i="36"/>
  <c r="G256" i="36"/>
  <c r="F256" i="36"/>
  <c r="G255" i="36"/>
  <c r="G254" i="36"/>
  <c r="G253" i="36"/>
  <c r="F253" i="36"/>
  <c r="G252" i="36"/>
  <c r="G251" i="36"/>
  <c r="G250" i="36"/>
  <c r="F250" i="36"/>
  <c r="G249" i="36"/>
  <c r="F249" i="36"/>
  <c r="G248" i="36"/>
  <c r="F248" i="36"/>
  <c r="G247" i="36"/>
  <c r="F247" i="36"/>
  <c r="G246" i="36"/>
  <c r="F246" i="36"/>
  <c r="G245" i="36"/>
  <c r="F245" i="36"/>
  <c r="G244" i="36"/>
  <c r="F244" i="36"/>
  <c r="G243" i="36"/>
  <c r="F243" i="36"/>
  <c r="G242" i="36"/>
  <c r="F242" i="36"/>
  <c r="G241" i="36"/>
  <c r="F241" i="36"/>
  <c r="G240" i="36"/>
  <c r="F240" i="36"/>
  <c r="G239" i="36"/>
  <c r="G238" i="36"/>
  <c r="G237" i="36"/>
  <c r="F237" i="36"/>
  <c r="G236" i="36"/>
  <c r="G235" i="36"/>
  <c r="F235" i="36"/>
  <c r="G234" i="36"/>
  <c r="G233" i="36"/>
  <c r="F233" i="36"/>
  <c r="G232" i="36"/>
  <c r="F232" i="36"/>
  <c r="G231" i="36"/>
  <c r="F231" i="36"/>
  <c r="G230" i="36"/>
  <c r="F230" i="36"/>
  <c r="G229" i="36"/>
  <c r="F229" i="36"/>
  <c r="G228" i="36"/>
  <c r="F228" i="36"/>
  <c r="G227" i="36"/>
  <c r="F227" i="36"/>
  <c r="G226" i="36"/>
  <c r="G225" i="36"/>
  <c r="G224" i="36"/>
  <c r="F224" i="36"/>
  <c r="G223" i="36"/>
  <c r="F223" i="36"/>
  <c r="G222" i="36"/>
  <c r="F222" i="36"/>
  <c r="G221" i="36"/>
  <c r="G220" i="36"/>
  <c r="G219" i="36"/>
  <c r="F219" i="36"/>
  <c r="G218" i="36"/>
  <c r="F218" i="36"/>
  <c r="G217" i="36"/>
  <c r="F217" i="36"/>
  <c r="G216" i="36"/>
  <c r="G215" i="36"/>
  <c r="G214" i="36"/>
  <c r="F214" i="36"/>
  <c r="G213" i="36"/>
  <c r="F213" i="36"/>
  <c r="G212" i="36"/>
  <c r="G211" i="36"/>
  <c r="G210" i="36"/>
  <c r="G209" i="36"/>
  <c r="G208" i="36"/>
  <c r="G207" i="36"/>
  <c r="F207" i="36"/>
  <c r="G206" i="36"/>
  <c r="F206" i="36"/>
  <c r="G205" i="36"/>
  <c r="F205" i="36"/>
  <c r="G204" i="36"/>
  <c r="F204" i="36"/>
  <c r="G203" i="36"/>
  <c r="F203" i="36"/>
  <c r="G202" i="36"/>
  <c r="F202" i="36"/>
  <c r="G201" i="36"/>
  <c r="G200" i="36"/>
  <c r="F200" i="36"/>
  <c r="G199" i="36"/>
  <c r="F199" i="36"/>
  <c r="G198" i="36"/>
  <c r="F198" i="36"/>
  <c r="G197" i="36"/>
  <c r="F197" i="36"/>
  <c r="G196" i="36"/>
  <c r="F196" i="36"/>
  <c r="G195" i="36"/>
  <c r="F195" i="36"/>
  <c r="G194" i="36"/>
  <c r="F194" i="36"/>
  <c r="G193" i="36"/>
  <c r="F193" i="36"/>
  <c r="G192" i="36"/>
  <c r="F192" i="36"/>
  <c r="G191" i="36"/>
  <c r="F191" i="36"/>
  <c r="G190" i="36"/>
  <c r="F190" i="36"/>
  <c r="G189" i="36"/>
  <c r="F189" i="36"/>
  <c r="G188" i="36"/>
  <c r="F188" i="36"/>
  <c r="G187" i="36"/>
  <c r="F187" i="36"/>
  <c r="G186" i="36"/>
  <c r="F186" i="36"/>
  <c r="G185" i="36"/>
  <c r="F185" i="36"/>
  <c r="G184" i="36"/>
  <c r="F184" i="36"/>
  <c r="G183" i="36"/>
  <c r="F183" i="36"/>
  <c r="G182" i="36"/>
  <c r="F182" i="36"/>
  <c r="G181" i="36"/>
  <c r="F181" i="36"/>
  <c r="G180" i="36"/>
  <c r="F180" i="36"/>
  <c r="G179" i="36"/>
  <c r="F179" i="36"/>
  <c r="G178" i="36"/>
  <c r="F178" i="36"/>
  <c r="G177" i="36"/>
  <c r="F177" i="36"/>
  <c r="G176" i="36"/>
  <c r="F176" i="36"/>
  <c r="G175" i="36"/>
  <c r="F175" i="36"/>
  <c r="G174" i="36"/>
  <c r="F174" i="36"/>
  <c r="G173" i="36"/>
  <c r="G172" i="36"/>
  <c r="G171" i="36"/>
  <c r="G170" i="36"/>
  <c r="F170" i="36"/>
  <c r="G169" i="36"/>
  <c r="G168" i="36"/>
  <c r="F168" i="36"/>
  <c r="G167" i="36"/>
  <c r="F167" i="36"/>
  <c r="G166" i="36"/>
  <c r="F166" i="36"/>
  <c r="G165" i="36"/>
  <c r="F165" i="36"/>
  <c r="G164" i="36"/>
  <c r="F164" i="36"/>
  <c r="G163" i="36"/>
  <c r="F163" i="36"/>
  <c r="G162" i="36"/>
  <c r="F162" i="36"/>
  <c r="G161" i="36"/>
  <c r="F161" i="36"/>
  <c r="G160" i="36"/>
  <c r="F160" i="36"/>
  <c r="G159" i="36"/>
  <c r="F159" i="36"/>
  <c r="G158" i="36"/>
  <c r="F158" i="36"/>
  <c r="G157" i="36"/>
  <c r="F157" i="36"/>
  <c r="G156" i="36"/>
  <c r="F156" i="36"/>
  <c r="F171" i="36" s="1"/>
  <c r="G155" i="36"/>
  <c r="F155" i="36"/>
  <c r="G154" i="36"/>
  <c r="G153" i="36"/>
  <c r="G152" i="36"/>
  <c r="F152" i="36"/>
  <c r="G151" i="36"/>
  <c r="F151" i="36"/>
  <c r="G150" i="36"/>
  <c r="F150" i="36"/>
  <c r="G149" i="36"/>
  <c r="F149" i="36"/>
  <c r="G148" i="36"/>
  <c r="F148" i="36"/>
  <c r="G147" i="36"/>
  <c r="F147" i="36"/>
  <c r="G146" i="36"/>
  <c r="F146" i="36"/>
  <c r="G145" i="36"/>
  <c r="F145" i="36"/>
  <c r="G144" i="36"/>
  <c r="F144" i="36"/>
  <c r="G143" i="36"/>
  <c r="F143" i="36"/>
  <c r="G142" i="36"/>
  <c r="F142" i="36"/>
  <c r="G141" i="36"/>
  <c r="F141" i="36"/>
  <c r="G140" i="36"/>
  <c r="F140" i="36"/>
  <c r="G139" i="36"/>
  <c r="F139" i="36"/>
  <c r="G138" i="36"/>
  <c r="F138" i="36"/>
  <c r="G137" i="36"/>
  <c r="F137" i="36"/>
  <c r="G136" i="36"/>
  <c r="F136" i="36"/>
  <c r="G135" i="36"/>
  <c r="G134" i="36"/>
  <c r="G133" i="36"/>
  <c r="G132" i="36"/>
  <c r="G131" i="36"/>
  <c r="G130" i="36"/>
  <c r="F130" i="36"/>
  <c r="G129" i="36"/>
  <c r="F129" i="36"/>
  <c r="G128" i="36"/>
  <c r="G127" i="36"/>
  <c r="F127" i="36"/>
  <c r="G126" i="36"/>
  <c r="F126" i="36"/>
  <c r="G125" i="36"/>
  <c r="F125" i="36"/>
  <c r="G124" i="36"/>
  <c r="F124" i="36"/>
  <c r="G123" i="36"/>
  <c r="F123" i="36"/>
  <c r="G122" i="36"/>
  <c r="F122" i="36"/>
  <c r="G121" i="36"/>
  <c r="F121" i="36"/>
  <c r="G120" i="36"/>
  <c r="G119" i="36"/>
  <c r="G118" i="36"/>
  <c r="F118" i="36"/>
  <c r="G117" i="36"/>
  <c r="F117" i="36"/>
  <c r="G116" i="36"/>
  <c r="G115" i="36"/>
  <c r="F115" i="36"/>
  <c r="G114" i="36"/>
  <c r="F114" i="36"/>
  <c r="G113" i="36"/>
  <c r="F113" i="36"/>
  <c r="G112" i="36"/>
  <c r="F112" i="36"/>
  <c r="G111" i="36"/>
  <c r="F111" i="36"/>
  <c r="G110" i="36"/>
  <c r="F110" i="36"/>
  <c r="G109" i="36"/>
  <c r="F109" i="36"/>
  <c r="G108" i="36"/>
  <c r="F108" i="36"/>
  <c r="G107" i="36"/>
  <c r="F107" i="36"/>
  <c r="G106" i="36"/>
  <c r="F106" i="36"/>
  <c r="G105" i="36"/>
  <c r="F105" i="36"/>
  <c r="G104" i="36"/>
  <c r="F104" i="36"/>
  <c r="G103" i="36"/>
  <c r="F103" i="36"/>
  <c r="G102" i="36"/>
  <c r="F102" i="36"/>
  <c r="G101" i="36"/>
  <c r="F101" i="36"/>
  <c r="G100" i="36"/>
  <c r="F100" i="36"/>
  <c r="G99" i="36"/>
  <c r="F99" i="36"/>
  <c r="G98" i="36"/>
  <c r="F98" i="36"/>
  <c r="G97" i="36"/>
  <c r="F97" i="36"/>
  <c r="G96" i="36"/>
  <c r="F96" i="36"/>
  <c r="G95" i="36"/>
  <c r="F95" i="36"/>
  <c r="G94" i="36"/>
  <c r="F94" i="36"/>
  <c r="G93" i="36"/>
  <c r="F93" i="36"/>
  <c r="G92" i="36"/>
  <c r="G91" i="36"/>
  <c r="F91" i="36"/>
  <c r="G90" i="36"/>
  <c r="G89" i="36"/>
  <c r="G88" i="36"/>
  <c r="G87" i="36"/>
  <c r="G86" i="36"/>
  <c r="G85" i="36"/>
  <c r="G84" i="36"/>
  <c r="G83" i="36"/>
  <c r="F83" i="36"/>
  <c r="G82" i="36"/>
  <c r="F82" i="36"/>
  <c r="G81" i="36"/>
  <c r="F81" i="36"/>
  <c r="G80" i="36"/>
  <c r="G79" i="36"/>
  <c r="F79" i="36"/>
  <c r="G78" i="36"/>
  <c r="F78" i="36"/>
  <c r="G77" i="36"/>
  <c r="F77" i="36"/>
  <c r="G76" i="36"/>
  <c r="G75" i="36"/>
  <c r="F75" i="36"/>
  <c r="G74" i="36"/>
  <c r="F74" i="36"/>
  <c r="G73" i="36"/>
  <c r="F73" i="36"/>
  <c r="G72" i="36"/>
  <c r="F72" i="36"/>
  <c r="G71" i="36"/>
  <c r="F71" i="36"/>
  <c r="G70" i="36"/>
  <c r="F70" i="36"/>
  <c r="G69" i="36"/>
  <c r="F69" i="36"/>
  <c r="A69" i="36"/>
  <c r="A70" i="36" s="1"/>
  <c r="A71" i="36" s="1"/>
  <c r="G68" i="36"/>
  <c r="F68" i="36"/>
  <c r="A68" i="36"/>
  <c r="G67" i="36"/>
  <c r="G66" i="36"/>
  <c r="G65" i="36"/>
  <c r="F65" i="36"/>
  <c r="G64" i="36"/>
  <c r="F64" i="36"/>
  <c r="G63" i="36"/>
  <c r="F63" i="36"/>
  <c r="G62" i="36"/>
  <c r="F62" i="36"/>
  <c r="A62" i="36"/>
  <c r="A63" i="36" s="1"/>
  <c r="A64" i="36" s="1"/>
  <c r="A65" i="36" s="1"/>
  <c r="G61" i="36"/>
  <c r="F61" i="36"/>
  <c r="G60" i="36"/>
  <c r="F60" i="36"/>
  <c r="G59" i="36"/>
  <c r="F59" i="36"/>
  <c r="G58" i="36"/>
  <c r="F58" i="36"/>
  <c r="G57" i="36"/>
  <c r="F57" i="36"/>
  <c r="A57" i="36"/>
  <c r="G56" i="36"/>
  <c r="F56" i="36"/>
  <c r="G55" i="36"/>
  <c r="F55" i="36"/>
  <c r="G54" i="36"/>
  <c r="F54" i="36"/>
  <c r="G53" i="36"/>
  <c r="F53" i="36"/>
  <c r="G52" i="36"/>
  <c r="F52" i="36"/>
  <c r="G51" i="36"/>
  <c r="F51" i="36"/>
  <c r="G50" i="36"/>
  <c r="F50" i="36"/>
  <c r="G49" i="36"/>
  <c r="F49" i="36"/>
  <c r="G48" i="36"/>
  <c r="F48" i="36"/>
  <c r="G47" i="36"/>
  <c r="F47" i="36"/>
  <c r="G46" i="36"/>
  <c r="F46" i="36"/>
  <c r="G45" i="36"/>
  <c r="F45" i="36"/>
  <c r="G44" i="36"/>
  <c r="G43" i="36"/>
  <c r="F43" i="36"/>
  <c r="G42" i="36"/>
  <c r="G41" i="36"/>
  <c r="G40" i="36"/>
  <c r="F40" i="36"/>
  <c r="G39" i="36"/>
  <c r="G38" i="36"/>
  <c r="G37" i="36"/>
  <c r="F37" i="36"/>
  <c r="G36" i="36"/>
  <c r="F36" i="36"/>
  <c r="G35" i="36"/>
  <c r="F35" i="36"/>
  <c r="G34" i="36"/>
  <c r="F34" i="36"/>
  <c r="G33" i="36"/>
  <c r="F33" i="36"/>
  <c r="G32" i="36"/>
  <c r="G31" i="36"/>
  <c r="G30" i="36"/>
  <c r="F30" i="36"/>
  <c r="G29" i="36"/>
  <c r="F29" i="36"/>
  <c r="G28" i="36"/>
  <c r="F28" i="36"/>
  <c r="G27" i="36"/>
  <c r="G26" i="36"/>
  <c r="G25" i="36"/>
  <c r="F25" i="36"/>
  <c r="G24" i="36"/>
  <c r="G23" i="36"/>
  <c r="F23" i="36"/>
  <c r="G22" i="36"/>
  <c r="F22" i="36"/>
  <c r="G21" i="36"/>
  <c r="F21" i="36"/>
  <c r="G20" i="36"/>
  <c r="F20" i="36"/>
  <c r="G19" i="36"/>
  <c r="F19" i="36"/>
  <c r="G18" i="36"/>
  <c r="F18" i="36"/>
  <c r="G17" i="36"/>
  <c r="F17" i="36"/>
  <c r="G16" i="36"/>
  <c r="F16" i="36"/>
  <c r="G15" i="36"/>
  <c r="F15" i="36"/>
  <c r="G14" i="36"/>
  <c r="F14" i="36"/>
  <c r="F13" i="36"/>
  <c r="F461" i="36" l="1"/>
  <c r="F352" i="36"/>
  <c r="F570" i="36"/>
  <c r="F153" i="36"/>
  <c r="F201" i="36"/>
  <c r="F682" i="36"/>
  <c r="F565" i="36"/>
  <c r="F887" i="36"/>
  <c r="F84" i="36"/>
  <c r="F208" i="36"/>
  <c r="F617" i="36"/>
  <c r="F633" i="36" s="1"/>
  <c r="F131" i="36"/>
  <c r="F269" i="36"/>
  <c r="F271" i="36" s="1"/>
  <c r="F572" i="36" s="1"/>
  <c r="F574" i="36" s="1"/>
  <c r="F527" i="36"/>
  <c r="F738" i="36"/>
  <c r="F704" i="36"/>
  <c r="F981" i="36"/>
  <c r="F951" i="36"/>
  <c r="F933" i="36"/>
  <c r="F923" i="36"/>
  <c r="F881" i="36"/>
  <c r="F872" i="36"/>
  <c r="L856" i="36"/>
  <c r="L860" i="36" s="1"/>
  <c r="L861" i="36" s="1"/>
  <c r="M863" i="36" s="1"/>
  <c r="G986" i="36"/>
  <c r="F743" i="36"/>
  <c r="F747" i="36"/>
  <c r="F751" i="36"/>
  <c r="F759" i="36"/>
  <c r="F761" i="36" s="1"/>
  <c r="F775" i="36"/>
  <c r="F787" i="36"/>
  <c r="F790" i="36"/>
  <c r="F800" i="36"/>
  <c r="F809" i="36"/>
  <c r="F824" i="36"/>
  <c r="F832" i="36" s="1"/>
  <c r="F848" i="36"/>
  <c r="F850" i="36"/>
  <c r="F855" i="36" l="1"/>
  <c r="F925" i="36" s="1"/>
  <c r="F983" i="36" s="1"/>
  <c r="F815" i="36"/>
  <c r="F753" i="36"/>
  <c r="F817" i="36" l="1"/>
  <c r="F985" i="36" l="1"/>
  <c r="F987" i="36" s="1"/>
  <c r="F991" i="36" l="1"/>
  <c r="F997" i="36" s="1"/>
  <c r="F1000" i="36"/>
  <c r="F996" i="36"/>
  <c r="F993" i="36"/>
  <c r="F994" i="36"/>
  <c r="F995" i="36"/>
  <c r="F999" i="36"/>
  <c r="F992" i="36"/>
  <c r="F1001" i="36"/>
  <c r="F1005" i="36" l="1"/>
  <c r="F1007" i="36" s="1"/>
  <c r="I987" i="36" s="1"/>
  <c r="I988" i="36" s="1"/>
  <c r="J989" i="36" s="1"/>
  <c r="F1008" i="36" l="1"/>
</calcChain>
</file>

<file path=xl/sharedStrings.xml><?xml version="1.0" encoding="utf-8"?>
<sst xmlns="http://schemas.openxmlformats.org/spreadsheetml/2006/main" count="1583" uniqueCount="634">
  <si>
    <t>CANTIDAD</t>
  </si>
  <si>
    <t>U</t>
  </si>
  <si>
    <t>A</t>
  </si>
  <si>
    <t>PRELIMINARES</t>
  </si>
  <si>
    <t>REPLANTEO</t>
  </si>
  <si>
    <t>M</t>
  </si>
  <si>
    <t>MOVIMIENTO DE TIERRA</t>
  </si>
  <si>
    <t>M3</t>
  </si>
  <si>
    <t>ASIENTO DE ARENA</t>
  </si>
  <si>
    <t>ML</t>
  </si>
  <si>
    <t>M2</t>
  </si>
  <si>
    <t>REPARACION DE SERVICIOS EXISTENTES</t>
  </si>
  <si>
    <t>B</t>
  </si>
  <si>
    <t>C</t>
  </si>
  <si>
    <t>D</t>
  </si>
  <si>
    <t>VARIOS</t>
  </si>
  <si>
    <t>GASTOS INDIRECTOS</t>
  </si>
  <si>
    <t>HONORARIOS PROFESIONALES</t>
  </si>
  <si>
    <t>TRANSPORTE</t>
  </si>
  <si>
    <t>LEY 6-86</t>
  </si>
  <si>
    <t>IMPREVISTOS</t>
  </si>
  <si>
    <t>MOVIMIENTO DE TIERRA:</t>
  </si>
  <si>
    <t>EXCAVACION MATERIAL COMPACTADO</t>
  </si>
  <si>
    <t>SUMINISTRO DE TUBERIA:</t>
  </si>
  <si>
    <t>COLOCACIÓN DE TUBERIA:</t>
  </si>
  <si>
    <t>SUMINISTRO Y COLOCACIÓN DE PIEZAS ESPECIALES:</t>
  </si>
  <si>
    <t xml:space="preserve">CAJA TELESCOPICA </t>
  </si>
  <si>
    <t>JUNTA DRESSER 4"</t>
  </si>
  <si>
    <t>ANCLAJE DE H.S.</t>
  </si>
  <si>
    <t>MANO DE OBRA</t>
  </si>
  <si>
    <t xml:space="preserve">DE Ø6" PVC SDR-26 C/J.G.+ 3% PERD. </t>
  </si>
  <si>
    <t xml:space="preserve">VALVULA DE AIRE  Ø 1" H.F. </t>
  </si>
  <si>
    <t xml:space="preserve">VALVULA DE AIRE COMBINADO Ø 1" H.F. </t>
  </si>
  <si>
    <t>REGISTRO P/VALVULAS DE AIRE</t>
  </si>
  <si>
    <t>PRUEBAS HIDROSTATICAS</t>
  </si>
  <si>
    <t>MANO DE OBRA (INCLUYE CORTE DE TUBERIA EXISTENTE)</t>
  </si>
  <si>
    <t>HR</t>
  </si>
  <si>
    <t>SUMINISTRO Y COLOCACIÓN DE VÁLVULAS EN LA LINEA</t>
  </si>
  <si>
    <t>SUMINISTRO Y COLOCACIÓN DE VÁLVULAS PARA CRUCES</t>
  </si>
  <si>
    <t xml:space="preserve">VALVULA DE AIRE  Ø 1" H.F, 200 PSI </t>
  </si>
  <si>
    <t>ANDAMIAJE</t>
  </si>
  <si>
    <t>CASETA P/MATERIALES</t>
  </si>
  <si>
    <t>MOV.DE TIERRA</t>
  </si>
  <si>
    <t>TERMINACION DE SUPERFICIE</t>
  </si>
  <si>
    <t>PAÑETE EXTERIOR</t>
  </si>
  <si>
    <t>PAÑETE INTERIOR PULIDO</t>
  </si>
  <si>
    <t>FINO CUPULA SUPERIOR</t>
  </si>
  <si>
    <t>PINTURA</t>
  </si>
  <si>
    <t>CANTOS</t>
  </si>
  <si>
    <t>VENTILACION</t>
  </si>
  <si>
    <t>GLS</t>
  </si>
  <si>
    <t>LOGO INAPA</t>
  </si>
  <si>
    <t>ABRAZADERA P/TUBERIA 6''</t>
  </si>
  <si>
    <t>MANO DE OBRA PLOMERO Y SOLDADOR</t>
  </si>
  <si>
    <t>PUNTALES P/CUPULA</t>
  </si>
  <si>
    <t>SUB.TOTAL FASE D</t>
  </si>
  <si>
    <t>SUB.TOTAL FASE A</t>
  </si>
  <si>
    <t>REPLANTEO Y CONTROL TOPOGRAFICO</t>
  </si>
  <si>
    <t>LIMPIEZA FINAL</t>
  </si>
  <si>
    <t>SUMI. Y COLOC. DE VÁLVULAS EN LA LINEA</t>
  </si>
  <si>
    <t xml:space="preserve">DE Ø3" PVC SDR-26 C/J.G.+ 2% PERD. </t>
  </si>
  <si>
    <t xml:space="preserve">DE Ø4" PVC SDR-26 C/J.G.+ 2% PERD. </t>
  </si>
  <si>
    <t>SUB.TOTAL FASE C</t>
  </si>
  <si>
    <t>REDES DE DISTRIBUCION COMUNIDAD DE LAS TABLAS</t>
  </si>
  <si>
    <t>ANCLAJES PARA TAPON H.S</t>
  </si>
  <si>
    <t>DE Ø3" PVC SDR-26 C/J.G.</t>
  </si>
  <si>
    <t>DE Ø6" PVC SDR-26 C/J.G.</t>
  </si>
  <si>
    <t>DE Ø4" PVC SDR-26 C/J.G.</t>
  </si>
  <si>
    <t>SUB-TOTAL GENERAL</t>
  </si>
  <si>
    <t>HORMIGÓN ARMADO</t>
  </si>
  <si>
    <t>DEPOSITO REGULADOR 200M3 ELEV.A 10.00MTS. A CONSTRUIR PARA LA COMUNIDAD DE LAS TABLAS</t>
  </si>
  <si>
    <t>UD</t>
  </si>
  <si>
    <t>INSTALACION SANITARIA</t>
  </si>
  <si>
    <t>P</t>
  </si>
  <si>
    <t>RELLENO COMPACTADO</t>
  </si>
  <si>
    <t>JUNTAS MECANICAS TIPO DRESSER</t>
  </si>
  <si>
    <t>JUNTAS MECANICAS TIPO DRESSER Ø6"</t>
  </si>
  <si>
    <t>ADAPTADOR  MACHO Ø1/2" ROSCADO A MANGUERA</t>
  </si>
  <si>
    <t>CEMENTO SOLVENTE Y TEFLON</t>
  </si>
  <si>
    <t>MANO DE OBRA PLOMERO</t>
  </si>
  <si>
    <t>TUBERIA DE POLIETILENO DE ALTA DENSIDAD Ø1/2" INTERNO L=6.00M (PROMEDIO)</t>
  </si>
  <si>
    <t>ADAPTADOR  HEMBRA Ø1/2" ROSCADO A MANGUERA</t>
  </si>
  <si>
    <t>LLAVE DE PASO DE 1/2"</t>
  </si>
  <si>
    <t>CAJA DE ACOMETIDA PLASTICA EN POLIETILENO 10"</t>
  </si>
  <si>
    <t>TUBERIA 1/2"  SCH-40  PVC LONGITUD PROMEDIO</t>
  </si>
  <si>
    <t>CHECK 1/2" HG</t>
  </si>
  <si>
    <t>ANCLAJES DE H.S.</t>
  </si>
  <si>
    <t>TAPON HEMBRA 1/2" PVC</t>
  </si>
  <si>
    <t>EXCAVACION Y TAPADO (240.23+70.16)</t>
  </si>
  <si>
    <t>ACOMETIDAS  URBANAS  (362 U)</t>
  </si>
  <si>
    <t>SUMI. DE MATERIAL DE MINA PARA RELLENO (SUJETO APROBACION DE SUPERVISION)</t>
  </si>
  <si>
    <t>EMPALME EN TUBERIA EXISTENTE DE Ø20"H.D</t>
  </si>
  <si>
    <t>VALVULA DE AIRE COMBINADO Ø 1" H.F,200 PSI, TUBERIA DE 6"</t>
  </si>
  <si>
    <t>VALVULA DE AIRE COMBINADO Ø 1" H.F,200 PSI, TUBERIA DE 8"</t>
  </si>
  <si>
    <t>VALVULA DE AIRE  Ø 1" H.F, 200 PSI, EN TUBERIA DE 6"</t>
  </si>
  <si>
    <t>VALVULA DE AIRE  Ø 1" H.F, 200 PSI , EN TUBERIA DE 8"</t>
  </si>
  <si>
    <t>IMPERMEABILIZANTE</t>
  </si>
  <si>
    <t>visita</t>
  </si>
  <si>
    <t>G</t>
  </si>
  <si>
    <t xml:space="preserve">MOVIMIENTO DE TIERRA </t>
  </si>
  <si>
    <t xml:space="preserve">MURO DE BLOCKS </t>
  </si>
  <si>
    <t xml:space="preserve">BLOCK CALADO </t>
  </si>
  <si>
    <t>TERMINACIÓN DE SUPERFICIE</t>
  </si>
  <si>
    <t xml:space="preserve">FRAGUACHE EN TECHO </t>
  </si>
  <si>
    <t>ACERA PERIMETRAL 0.80M</t>
  </si>
  <si>
    <t xml:space="preserve">CANTOS Y MOCHETAS </t>
  </si>
  <si>
    <t>IMPERMEABILIZANTE DE TECHO</t>
  </si>
  <si>
    <t>PISOS H.S PULIDO</t>
  </si>
  <si>
    <t>ZABALETA</t>
  </si>
  <si>
    <t>INODORO BLANCO SENCILLO</t>
  </si>
  <si>
    <t>LAVAMANO BLANCO PEQUEÑO</t>
  </si>
  <si>
    <t>CAMARA DE INSPECCION</t>
  </si>
  <si>
    <t>CAMARA SEPTICA</t>
  </si>
  <si>
    <t>FILTRANTE 4"</t>
  </si>
  <si>
    <t>TUBERIAS Y PIEZAS AGUAS RESIDUALES</t>
  </si>
  <si>
    <t>PINTURA ACRÍLICA</t>
  </si>
  <si>
    <t>PUERTAS Y VENTANAS</t>
  </si>
  <si>
    <t>INSTALACIONES ELÉCTRICAS</t>
  </si>
  <si>
    <t>SALIDA CENITAL</t>
  </si>
  <si>
    <t>PANEL DE DISTRIBUCION 4/8 CIRCUITOS (INC. BREAKERS)</t>
  </si>
  <si>
    <t>SUB-TOTAL I</t>
  </si>
  <si>
    <t xml:space="preserve">BLOCK 6" S.N.P  </t>
  </si>
  <si>
    <t>BLOCK 6" B.N.P; 2 LINEAS</t>
  </si>
  <si>
    <t>PAÑETE INTERIOR (INCLUYE PAÑETE DE TECHO)</t>
  </si>
  <si>
    <t xml:space="preserve">FINO DE TECHO </t>
  </si>
  <si>
    <t>CONTRUCCION GARITA PARA OPERADOR</t>
  </si>
  <si>
    <t>TUBERIAS Y PIEZAS AGUAS POTABLE</t>
  </si>
  <si>
    <t>REVESTIMIENTO PARED BAÑO</t>
  </si>
  <si>
    <t>SUM. E INSTALACION TINACO 264GLS (INCL.PIEZAS)</t>
  </si>
  <si>
    <t>ESTACION DE BOMBEO</t>
  </si>
  <si>
    <t>I</t>
  </si>
  <si>
    <t>CASETA DE BOMBEO</t>
  </si>
  <si>
    <t>II</t>
  </si>
  <si>
    <t>ELECTRIFICACION Y EQUIPAMIENTO</t>
  </si>
  <si>
    <t>SUB-TOTAL II</t>
  </si>
  <si>
    <t>E</t>
  </si>
  <si>
    <t>SUB.TOTAL FASE E</t>
  </si>
  <si>
    <t>III</t>
  </si>
  <si>
    <t>F</t>
  </si>
  <si>
    <t>SUB-FASE B</t>
  </si>
  <si>
    <t>SALIDA INTERRUPTOR SENCILLO</t>
  </si>
  <si>
    <t>SALIDA TOMACORRIENTES DOBLE, 120V</t>
  </si>
  <si>
    <t>SALIDA INTERRUPTOR DOBLE</t>
  </si>
  <si>
    <t>COLUMNA DE VENTILACION 2"</t>
  </si>
  <si>
    <t>ZAPATA DE MUROS 0.45 X 0 .25 (0.77 QQ)</t>
  </si>
  <si>
    <t>H.A. VIGA DE AMARRE 0.15 X 0.20 (4.69 QQ)</t>
  </si>
  <si>
    <t>H.A. LOSA DE TECHO , E= 0.10 (1.93 QQ)</t>
  </si>
  <si>
    <t>PAÑETE INTERIOR (INCL. PAÑETE DE TECHO Y VUELO)</t>
  </si>
  <si>
    <t>PAÑETE EXTERIOR, INCL. MOCHETAS</t>
  </si>
  <si>
    <t>PUERTA</t>
  </si>
  <si>
    <t>BLOCK CALADO P/  HUECOS</t>
  </si>
  <si>
    <t xml:space="preserve">TEE 4X4 ACERO SCH-80 CON PROTECCION ANTICORROSIVA    </t>
  </si>
  <si>
    <t xml:space="preserve">TEE 4X3 ACERO SCH-80 CON PROTECCION ANTICORROSIVA   </t>
  </si>
  <si>
    <t xml:space="preserve">TEE 3X3 ACERO SCH-80 CON PROTECCION ANTICORROSIVA    </t>
  </si>
  <si>
    <t xml:space="preserve">YEE 3X3 ACERO SCH-80 CON PROTECCION ANTICORROSIVA    </t>
  </si>
  <si>
    <t xml:space="preserve">MANO DE OBRA </t>
  </si>
  <si>
    <t>PANEL DE DISTRIBUCION 2/4CIRCUITOS (INC. BREAKERS)</t>
  </si>
  <si>
    <t>ZAPATAS 1.35 QQ/M3</t>
  </si>
  <si>
    <t>VIGA H.A ANILLO SUPERIOR 0.40X0.30-3.06-Q/M3</t>
  </si>
  <si>
    <t>VIGA H.A ANILLO INFERIOR 0.40X0.30-5.92-QQ/M3</t>
  </si>
  <si>
    <t>COLUMNAS 0.40X0.70-8.00 QQ/M3</t>
  </si>
  <si>
    <t>CUPULA SUPERIOR E=0.10-1.20QQ/M3</t>
  </si>
  <si>
    <t>PINTURA ACRILICA CON ANDAMIOS:</t>
  </si>
  <si>
    <t>JUNTA HIDROFILICA</t>
  </si>
  <si>
    <t>PINTURA ANTICORROSIVA</t>
  </si>
  <si>
    <t>SUMINISTRO TUBERIA DE Ø6" ACERO SCH-40  SIN COSTURA INC. PROTECCION ANTICORROSIVA</t>
  </si>
  <si>
    <t>SUMINISTRO TUBERIA DE Ø8" ACERO SCH-40 SIN COSTURA INC. PROTECCION ANTICORROSIVA</t>
  </si>
  <si>
    <t xml:space="preserve">SUMINISTRO TUBERIA DE Ø6" ACERO SCH-40 SIN COSTURA INC. PROTECCION ANTICORROSIVA </t>
  </si>
  <si>
    <t>SUMI. TUBERIA DE Ø6" ACERO SCH-40 SIN COSTURA CON PROTECCION ANTICORROSIVA</t>
  </si>
  <si>
    <t xml:space="preserve">SUMI. TUBERIA DE Ø4" ACERO SCH-80 SIN COSTURA CON PROTECCION ANTICORROSIVA </t>
  </si>
  <si>
    <t>HORMIGON ARMADO FC' 280KG/CM2 (INDUSTRIAL)</t>
  </si>
  <si>
    <t>MURO PARED-2.20 QQ/M3</t>
  </si>
  <si>
    <t>CUPULA DE FONDO E=0.20-3.11 QQ/M3</t>
  </si>
  <si>
    <t xml:space="preserve">FINO PULIDO, LOSA DE FONDO </t>
  </si>
  <si>
    <t xml:space="preserve">APLICACION DE </t>
  </si>
  <si>
    <t xml:space="preserve">LBS </t>
  </si>
  <si>
    <t>HOYO PARA POSTES</t>
  </si>
  <si>
    <t>INSTALACION DE POSTES</t>
  </si>
  <si>
    <t>ELECTRIFICACION PRIMARIA (ESTACION DE BOMBEO)</t>
  </si>
  <si>
    <t>ALAMBRE AAAC No. 2/0</t>
  </si>
  <si>
    <t>ESTRUCTURA MT-301</t>
  </si>
  <si>
    <t>ESTRUCTURA MT-302</t>
  </si>
  <si>
    <t>ESTRUCTURA MT-305</t>
  </si>
  <si>
    <t>ESTRUCTURA MT-307</t>
  </si>
  <si>
    <t>ESTRUCTURA MT-316</t>
  </si>
  <si>
    <t>TRANSFORMADOR SECO DE 5 KVA, 480/120-240V</t>
  </si>
  <si>
    <t>PANEL DE DISTRIBUCION, (4/8C) (INC. BREAKERS)</t>
  </si>
  <si>
    <t>SUMINISTRO E INSTALACION DE ELECTROBOMBA</t>
  </si>
  <si>
    <t>INSTALACION DE ELECTROBOMBA</t>
  </si>
  <si>
    <t>NIPLE DE 4" X 12" PLATILLADO EN UN EXTREMO</t>
  </si>
  <si>
    <t>NIPLE DE 4" X 16" PLATILLADO EN UN EXTREMO</t>
  </si>
  <si>
    <t>NIPLE DE 4" X 28" PLATILLADO EN UN EXTREMO</t>
  </si>
  <si>
    <t>NIPLE DE 3" X 12" PLATILLADO EN UN EXTREMO</t>
  </si>
  <si>
    <t>VALVULA DE COMPUERTA CON VASTAGO ASCENDENTE DE 4" PLATILLADA A 250 PSI</t>
  </si>
  <si>
    <t>VALVULA DE COMPUERTA CON VASTAGO ASCENDENTE DE 3" PLATILLADA A 250 PSI</t>
  </si>
  <si>
    <t>VALVULA CHECK HORIZONTAL CON REGULADORA DE CAUDAL DE 4" A 250 PSI</t>
  </si>
  <si>
    <t>VALVULA DE AIRE DE 1", 250 PSI</t>
  </si>
  <si>
    <t xml:space="preserve">INSTALACION MANOMETRICA COMPLETA </t>
  </si>
  <si>
    <t>ZETA DE 4" EN ACERO</t>
  </si>
  <si>
    <t xml:space="preserve">CODO DE 4" X 90, CONSTRUIDO CON DOS CODOS DE 4" X 45, PLATILLADOS </t>
  </si>
  <si>
    <t>INTERRUPTOR DE FLUJO</t>
  </si>
  <si>
    <t xml:space="preserve">MEDIDOR DE FLUJO DE 4" </t>
  </si>
  <si>
    <t>TRANDUCTOR DE PRESION</t>
  </si>
  <si>
    <t>REDUCCION DE 6" A 4" EN ACERO</t>
  </si>
  <si>
    <t>REDUCCION DE 8" A 4" EN ACERO</t>
  </si>
  <si>
    <t xml:space="preserve">ANCLAJES PARA VALVULAS Y CHECK </t>
  </si>
  <si>
    <t xml:space="preserve">BASE PARA EQUIPOS DE BOMBEO </t>
  </si>
  <si>
    <t xml:space="preserve">TUBO DE ACERO DE 6" PARA LA SUCCION </t>
  </si>
  <si>
    <t>TUBO DE ACERO DE 8" PARA LA DESCARGA</t>
  </si>
  <si>
    <t>CONSTRUCCION DE SUCCION DE 4"</t>
  </si>
  <si>
    <t>PINTURA AZUL PARA DESCARGA (OXIDO)</t>
  </si>
  <si>
    <t>IV</t>
  </si>
  <si>
    <t xml:space="preserve"> ZAPATA DE MUROS 0.60 X 0.25 (0.65 QQ)</t>
  </si>
  <si>
    <t>H.A. LOSA DE TECHO, E= 0.12 (1.97 QQ)</t>
  </si>
  <si>
    <t>H.A.VIGA DE AMARRE 0.20 X 0.20 (3.65 QQ)</t>
  </si>
  <si>
    <t>V</t>
  </si>
  <si>
    <t>SUB-TOTAL IV</t>
  </si>
  <si>
    <t>SUB-TOTAL V</t>
  </si>
  <si>
    <t>VI</t>
  </si>
  <si>
    <t>SUB-TOTAL VI</t>
  </si>
  <si>
    <t>4.1</t>
  </si>
  <si>
    <t>4.5</t>
  </si>
  <si>
    <t>4.6</t>
  </si>
  <si>
    <t>ORNAMENTACION EXTERIOR</t>
  </si>
  <si>
    <t>LIMPIEZA Y BOTE DE ESCOMBROS</t>
  </si>
  <si>
    <t>CODO 6"X 45 ACERO SCH-40 CON PROTECCION ANTICORROSIVA</t>
  </si>
  <si>
    <t>CODO 8"X 45 ACERO SCH-40 CON PROTECCION ANTICORROSIVA</t>
  </si>
  <si>
    <t>CODO 4"X 45 ACERO SCH-40 CON PROTECCION ANTICORROSIVA</t>
  </si>
  <si>
    <t xml:space="preserve">CRUCE DE ALCANTARILLA EN TUBERIA DE Ø4" ACERO L=6.00 M (INCLUYE 2.00 M DE LADOS) (3U) </t>
  </si>
  <si>
    <t>TEE DE 4" X 3" EN ACERO SCH-40 CON PROTECCION ANTICORROSIVA</t>
  </si>
  <si>
    <t>TEE DE 4" X 4" EN ACERO SCH-40 CON PROTECCION ANTICORROSIVA</t>
  </si>
  <si>
    <t>TUBERIA 6'' ACERO SCH-40 SIN COSTURA CON PROTECCION ANTICORROSIVA</t>
  </si>
  <si>
    <t>TUBERIA 4'' ACERO SCH-80 SIN COSTURA CON PROTECCION ANTICORROSIVA</t>
  </si>
  <si>
    <t>TAPA, EN HIERRO FUNDIDO (0.70x0.70)</t>
  </si>
  <si>
    <t>ESCALERA EXTERIOR (MONACA) CON PROTECCION</t>
  </si>
  <si>
    <t>VIGA RIOSTRA 0.30X0.60-3.65 QQ/M3</t>
  </si>
  <si>
    <t>VIGA RIOSTRA DE FUNDACION 0.30X0.60-3.65 QQ/M3</t>
  </si>
  <si>
    <t>4.7</t>
  </si>
  <si>
    <t>9.1</t>
  </si>
  <si>
    <t>SUMINISTRO Y COLOCACIÓN DE PIEZAS ESPECIALES</t>
  </si>
  <si>
    <t xml:space="preserve">MANO DE OBRA PROMERO </t>
  </si>
  <si>
    <t>TEE 20"X 8" ACERO SCH-40 CON PROTECCION ANTICORROSIVA</t>
  </si>
  <si>
    <t>JUNTAS MECANICAS TIPO DRESSER Ø20"(150 PSI)</t>
  </si>
  <si>
    <t xml:space="preserve">REDUCCION DE 8" A 6" ACERO SCH-40 CON PROTECCION ANTICORROSIVA  </t>
  </si>
  <si>
    <t>JUNTAS MECANICAS TIPO DRESSER Ø6"(150 PSI)</t>
  </si>
  <si>
    <t xml:space="preserve">NIPLE DE Ø8" ACERO SCH-40 CON PROTECCION ANTICORROSIVA </t>
  </si>
  <si>
    <t>VALVULA DE COMPUERTA DE Ø8" COMPLETA (150PSI)</t>
  </si>
  <si>
    <t xml:space="preserve">DE Ø6" PVC SDR-21 C/J.G.+ 3% PERD. </t>
  </si>
  <si>
    <t>CODO 6"X 45" ACERO SCH-40 CON PROTECCION ANTICORROSIVA</t>
  </si>
  <si>
    <t xml:space="preserve"> SUMINSTRO Y COLOCACION DE</t>
  </si>
  <si>
    <t>JUNTAS MECANICA TIPO DRESSER 4"</t>
  </si>
  <si>
    <t>JUNTAS MECANICAS TIPO DRESSER Ø6" (150PSI)</t>
  </si>
  <si>
    <t>JUNTAS MECANICAS TIPO DRESSER Ø8" (150PSI)</t>
  </si>
  <si>
    <t>JUNTAS MECANICAS TIPO DRESSER Ø4" (150PSI)</t>
  </si>
  <si>
    <t>JUNTAS MECANICAS TIPO DRESSER Ø3" (150PSI)</t>
  </si>
  <si>
    <t>CORTE DE ASFALTO E=2" (AMBOS LADOS)</t>
  </si>
  <si>
    <t>EXTRACCION DE ASFALTO C/EQUIPO E=2"</t>
  </si>
  <si>
    <t>DE Ø6" PVC SDR-21 C/J.G.</t>
  </si>
  <si>
    <t>VENTANA DE ALUMINIO 0.60" X 0.60"</t>
  </si>
  <si>
    <t>CODO 4" X 90 ACERO SCH-80 CON PROTECCION ANTICORROSIVA</t>
  </si>
  <si>
    <t>RED 6"X4 ACERO SCH-40 CON PROTECCION ANTICORROSIVA</t>
  </si>
  <si>
    <t>TEE 6"X3 ACERO SCH-40 CON PROTECCION ANTICORROSIVA</t>
  </si>
  <si>
    <t>CODO 6"X 90 ACERO SCH-40 CON PROTECCION ANTICORROSIVA</t>
  </si>
  <si>
    <t>CODO 6"X45 ACERO SCH-40 CON PROTECCION ANTICORROSIVA</t>
  </si>
  <si>
    <t xml:space="preserve">CODO 3"X45 ACERO SCH-80 CON PROTECCION ANTICORROSIVA </t>
  </si>
  <si>
    <t xml:space="preserve">CRUZ 4"X3 ACERO SCH-80 CON PROTECCION ANTICORROSIVA  </t>
  </si>
  <si>
    <t xml:space="preserve">CRUZ 3"X3 ACERO SCH-80 CON PROTECCION ANTICORROSIVA   </t>
  </si>
  <si>
    <t>USO DE EQUIPO EXCAVADORA 80 HP PARA MANEJO DE AGUAS, EXCAVACION MATERIAL GRANULAR EN PRESENCIA DE AGUA, TAPADO EXCAVACION Y BOTE EN SITIO</t>
  </si>
  <si>
    <t>VALLA ANUNCIANDO OBRA 16' X 10' IMPRESION FULL COLOR CONTENIENDO LOGO DE INAPA, NOMBRE DE PROYECTO Y CONTRATISTA. ESTRUCTURA EN TUBOS GALVANIZADOS 1 1/2"X 1 1/2" Y SOPORTES EN TUBO CUAD. 4" X 4"</t>
  </si>
  <si>
    <t xml:space="preserve">CAMPAMENTO ( INCLUYE ALQUILER DEL SOLAR CON O SIN CASA, BAÑOS MOVILES Y CASETA DE MATERIALES) </t>
  </si>
  <si>
    <t>MESES</t>
  </si>
  <si>
    <t xml:space="preserve">CODIA </t>
  </si>
  <si>
    <t xml:space="preserve">ANCLAJE PARA PIEZAS  (VER DETALLE Y ESPECIFICACIONES EN EL PLANO)  FC'= 210 KG/CM2 </t>
  </si>
  <si>
    <t xml:space="preserve">ANCLAJE PARA PIEZAS (VER DETALLE Y ESPECIFICACIONES EN EL PLANO)  FC'= 210 KG/CM2 </t>
  </si>
  <si>
    <t>1.1.1</t>
  </si>
  <si>
    <t xml:space="preserve">DEMOLICION: </t>
  </si>
  <si>
    <t>DE CONTENES Y ACERAS</t>
  </si>
  <si>
    <t>1.1.2</t>
  </si>
  <si>
    <t>REPOSICION DE:</t>
  </si>
  <si>
    <t>ACERA PERIMETRAL 0.80 M</t>
  </si>
  <si>
    <t>CONTENES</t>
  </si>
  <si>
    <t>REPARACION DE AVERIAS EN TUBERIAS EXIST.</t>
  </si>
  <si>
    <t>1.2.1</t>
  </si>
  <si>
    <t>SUMINISTRO TUBERIAS</t>
  </si>
  <si>
    <t xml:space="preserve">DE Ø1/2" PVC  (SCH-40)  </t>
  </si>
  <si>
    <t>DE Ø3/4" PVC  (SCH-40)</t>
  </si>
  <si>
    <t xml:space="preserve">DE Ø1" PVC  (SCH-40) </t>
  </si>
  <si>
    <t xml:space="preserve">DE Ø2" PVC  (SCH-40) </t>
  </si>
  <si>
    <t>DE Ø3" PVC SDR-26 C/ JG</t>
  </si>
  <si>
    <t>DE Ø4" PVC SDR-26 C/ JG</t>
  </si>
  <si>
    <t>1.2.2</t>
  </si>
  <si>
    <t>SUMINISTRO DE:</t>
  </si>
  <si>
    <t>COUPLING  Ø1/2" PVC</t>
  </si>
  <si>
    <t>COUPLING 3/4" PVC</t>
  </si>
  <si>
    <t>COUPLING 1" PVC</t>
  </si>
  <si>
    <t>COUPLING Ø2" PVC</t>
  </si>
  <si>
    <t>JUNTA MECANICA TIPO DRESSER 3" 150 PSI</t>
  </si>
  <si>
    <t>JUNTA MECANICA TIPO DRESSER 4" 150 PSI</t>
  </si>
  <si>
    <t>MAESTRO PLOMERO (1H)</t>
  </si>
  <si>
    <t>PEON (2H)</t>
  </si>
  <si>
    <t>BOMBA DE ACHIQUE</t>
  </si>
  <si>
    <t>BOMBA DE ACHIQUE Ø3" (5,5 HP)</t>
  </si>
  <si>
    <t>BOMBA DE ACHIQUE DE 4" (HP 9 )</t>
  </si>
  <si>
    <t>BOMBA DE ACHIQUE DE 6" (HP 18 )</t>
  </si>
  <si>
    <t>CODO 6"X45" ACERO SCH-40 CON PROTECCION ANTICORROSIVA</t>
  </si>
  <si>
    <t>TEE 6"X4" A CERO SCH-40 CON PROTECCION ANTICORROSIVA</t>
  </si>
  <si>
    <t>JUNTAS MECANICAS TIPO DRESSER Ø6"(150PSI)</t>
  </si>
  <si>
    <t>JUNTAS MECANICAS TIPO DRESSER Ø8"(150PSI)</t>
  </si>
  <si>
    <t xml:space="preserve">HORMIGÓN ARMADO FC' 210KG/CM2 </t>
  </si>
  <si>
    <t>CONTROL Y MANEJO DE TRANSITO</t>
  </si>
  <si>
    <t xml:space="preserve">SEÑALIZACION, CONTROL Y SEGURIDAD EN LA OBRA </t>
  </si>
  <si>
    <t xml:space="preserve">LIMPIEZA FINAL Y CONTIUNUA </t>
  </si>
  <si>
    <t>PUERTAS POLIMETAL ( INCLUYE LLAVIN E INSTALACION ) ( 2.10 X 1.00 M)</t>
  </si>
  <si>
    <t>MANO DE OBRA ELECTRICA  SECUNDARIA</t>
  </si>
  <si>
    <t xml:space="preserve">CRUCE DE ALCANTARILLA EN TUBERIA DE Ø6" ACERO L=6.00 M   (INCLUYE 2.00 M DE LADOS) (4U) </t>
  </si>
  <si>
    <t>5.1</t>
  </si>
  <si>
    <t>5.5</t>
  </si>
  <si>
    <t>5.6</t>
  </si>
  <si>
    <t>REGISTRO P/VALVULAS 8"(SEGÚN DISEÑO)</t>
  </si>
  <si>
    <t xml:space="preserve">CODO 6"X90" ACERO SCH-40 CON PROTECCION ANTICORROSIVA </t>
  </si>
  <si>
    <t xml:space="preserve">CODO 6"X45" ACERO SCH-40 CON PROTECCION ANTICORROSIVA </t>
  </si>
  <si>
    <t xml:space="preserve">SUMINISTRO Y COLOCACION DE HIDRANTE (INCLUYE HIDRANTE, JUNTAS DRESSER, VALVULA DE COMPUERTA, NIPLE, TEE, CODO, MOVIMIENTO DE TIERRA, ANCLAJE Y MANO DE OBRA) </t>
  </si>
  <si>
    <t xml:space="preserve"> COMPUERTA Ø 4" H.F.  (INCLUYE: CUERPO DE LA VALVULA, TORNILLOS 5/8" X 3", JUNTA DE GOMA, NIPLE PLATILLADO DE Ø X 12", JUNTA DRESSER Ø,  MOVIMIENTO DE TIERRA Y MANO DE OBRA) 150 PSI PLATILLADA COMPLETA </t>
  </si>
  <si>
    <t xml:space="preserve">DE Ø8" PVC SDR-21 C/J.G.+ 3% PERD. </t>
  </si>
  <si>
    <t>VALVULA DE COMPUERTA Ø 6" H.F.   (INCLUYE: CUERPO DE LA VALVULA, TORNILLOS 5/8" X 3", JUNTA DE GOMA, NIPLE PLATILLADO DE Ø X 12", JUNTA DRESSER Ø,  MOVIMIENTO DE TIERRA Y MANO DE OBRA) 150 PSI PLATILLADA COMPLETA</t>
  </si>
  <si>
    <t>VALVULA COMPUERTA Ø 2" H.F.(INCLUYE: CUERPO DE LA VALVULA, TORNILLOS 5/8" X 3", JUNTA DE GOMA, NIPLE PLATILLADO DE Ø X 12", JUNTA DRESSER Ø,  MOVIMIENTO DE TIERRA Y MANO DE OBRA) 150 PSI PLATILLADA COMPLETA</t>
  </si>
  <si>
    <t>REGISTRO P/VALVULAS 6"( SEGÚN DISEÑO)</t>
  </si>
  <si>
    <t>REGISTRO P/VALVULAS DE AIRE(SEGÚN DISEÑO)</t>
  </si>
  <si>
    <t xml:space="preserve">CRUCE DE ALCANTARILLA EN TUBERIA DE Ø8" ACERO L=6.00 M ( INCLUYE 2.00 M DE LADOS ) (4U) </t>
  </si>
  <si>
    <t xml:space="preserve">CRUCE DE ALCANTARILLA EN TUBERIA DE Ø6" ACERO L=6.00 M ( INCLUYE 2.00 M DE LADOS ) (8U) </t>
  </si>
  <si>
    <t xml:space="preserve">CRUCE DE ALCANTARILLA EN TUBERIA DE Ø6" ACERO L=6.00 M (INCLUYE 2.00 M DE LADOS) (2U) </t>
  </si>
  <si>
    <t>CODO 8"X45 ACERO SCH-40 CON PROTECCION ANTICORROSIVA</t>
  </si>
  <si>
    <t>RED 8"X6 ACERO SCH-40 CON PROTECCION ANTICORROSIVA</t>
  </si>
  <si>
    <t>TEE 6"X6 ACERO SCH-40 CON PROTECCION ANTICORROSIVA</t>
  </si>
  <si>
    <t xml:space="preserve">ANCLAJES PARA PIEZAS  (VER DETALLE Y ESPECIFICACIONES EN EL PLANO)  FC'= 210 KG/CM2 </t>
  </si>
  <si>
    <t>DE COMPUERTA Ø 4" H.F.  (INCLUYE: CUERPO DE LA VALVULA, TORNILLOS 5/8" X 3", JUNTA DE GOMA, NIPLE PLATILLADO DE Ø X 12", JUNTA DRESSER Ø,  MOVIMIENTO DE TIERRA Y MANO DE OBRA) 150 PSI PLATILLADA COMPLETA</t>
  </si>
  <si>
    <t>DE COMPUERTA Ø 3" H.F.  (INCLUYE: CUERPO DE LA VALVULA, TORNILLOS 5/8" X 3", JUNTA DE GOMA, NIPLE PLATILLADO DE Ø X 12", JUNTA DRESSER Ø,  MOVIMIENTO DE TIERRA Y MANO DE OBRA) 150 PSI PLATILLADA COMPLETA</t>
  </si>
  <si>
    <t>HIDRANTE H.F EN TUBERIA DE Ø4"</t>
  </si>
  <si>
    <t>DE Ø8" PVC SDR-21 C/J.G.</t>
  </si>
  <si>
    <t xml:space="preserve">TEE 6"X6 ACERO SCH-40 CON PROTECCION ANTICORROSIVA </t>
  </si>
  <si>
    <t xml:space="preserve">TEE 6"X4" ACERO SCH-40 CON PROTECCION ANTICORROSIVA </t>
  </si>
  <si>
    <t xml:space="preserve">NIPLE 4"X3" ACERO SCH-40 CON PROTECCION ANTICORROSIVA </t>
  </si>
  <si>
    <t xml:space="preserve">NIPLE 6"X3" ACERO SCH-40 CON PROTECCION ANTICORROSIVA </t>
  </si>
  <si>
    <t>LINEA DE CONDUCCION DESDE  TUBERIA EXISTENTE 20 H.D ESTACION (00+000) HASTA  ESTACION DE BOMBEO A CONSTRUIR ESTACION (APROX. 01+675.00)</t>
  </si>
  <si>
    <t>ILUMINACION PERIFERICA (LUCES EXTERIORES)</t>
  </si>
  <si>
    <t>SUMINISTRO Y COLOCACION DE VÁLVULAS EN LA LINEA</t>
  </si>
  <si>
    <t>SUMINISTRO Y COLOCACION DE VÁLVULAS PARA CRUCES</t>
  </si>
  <si>
    <t xml:space="preserve">VALVULA DE DESAGÜE Ø 3" H.F, COMPLETA  </t>
  </si>
  <si>
    <t>DESAGÜE DE PISO</t>
  </si>
  <si>
    <t xml:space="preserve">VALVULA DE DESAGÜE Ø 3" H.F, COMPLETA, EN TUBERIA DE 6"  </t>
  </si>
  <si>
    <t>VALVULA DE DESAGÜE Ø 3" H.F, COMPLETA, EN TUBERIA DE 8"</t>
  </si>
  <si>
    <t>CAJA TELESCOPICA P/ VALVULAS DE DESAGÜE</t>
  </si>
  <si>
    <t>SUM. DE PIEZAS ESPECIALES, TUBERIAS DE REBOSE Y DESAGÜE, ENTRADA, SALIDA, BY PASS</t>
  </si>
  <si>
    <t>1.3.1</t>
  </si>
  <si>
    <t>1.3.2</t>
  </si>
  <si>
    <t>1.3.3</t>
  </si>
  <si>
    <t>1.3.4</t>
  </si>
  <si>
    <t>1.3.5</t>
  </si>
  <si>
    <t>1.3.6</t>
  </si>
  <si>
    <t>1.3.7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</si>
  <si>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</si>
  <si>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</si>
  <si>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</si>
  <si>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</si>
  <si>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</si>
  <si>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</si>
  <si>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</si>
  <si>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</si>
  <si>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1.6.1</t>
  </si>
  <si>
    <t>1.6.2</t>
  </si>
  <si>
    <t>1.6.3</t>
  </si>
  <si>
    <t>COLLARIN EN POLIETILENO Ø3" (ABRAZADERA)</t>
  </si>
  <si>
    <t xml:space="preserve">LIMPIEZA FINAL Y CONTINUA </t>
  </si>
  <si>
    <t>BOTE DE MATERIAL C/CAMON (D= 5 KM) INCL. ESPARCIMIENTO EN BOTADERO</t>
  </si>
  <si>
    <t>BOTE DE MATERIAL SOBRANTE (D= 5 KM) INCL. ESPARCIMIENTO EN BOTADERO</t>
  </si>
  <si>
    <t>BOTE DE MATERIAL  C/CAMION (D= DE 5 KM) INCL. ESPARCIMIENTO EN BOTADERO</t>
  </si>
  <si>
    <t>BOTE DE MATERIAL  C/CAMION (D= 5 KM) INCL. ESPARCIMIENTO EN BOTADERO</t>
  </si>
  <si>
    <t>BOTE  DE ESCOMBROS C/CAMION (D= 5 KM) INCL. ESPARCIMIENTO EN BOTADERO</t>
  </si>
  <si>
    <t>CORTE Y EXTRACCION DE ASFALTO L=6,721.08M</t>
  </si>
  <si>
    <t>CORTE Y EXTRACCION DE ASFALTO L=1620.35M</t>
  </si>
  <si>
    <t>CORTE Y EXTRACCION DE ASFALTO L=8,527.14M</t>
  </si>
  <si>
    <t>REGISTRO P/VALVULAS DE AIRE SEGUN DETALLE</t>
  </si>
  <si>
    <t>ANCLAJE (SEGUN DISEÑO)</t>
  </si>
  <si>
    <t>JUNTA MECANICA TIPO DRESSER 8"</t>
  </si>
  <si>
    <t>JUNTA MECANICA TIPO DRESSER 6"</t>
  </si>
  <si>
    <t>ANCLAJES PARA PIEZA EN ACERO, SEGUN DISEÑO</t>
  </si>
  <si>
    <t>ALQUILER ANDAMIOS TUBULARES, (INCL. 6 PUNTOS DE ESCALERA INTERNA), TODO COSTO:ALQUILER, TRANSPORTE, ARMADO Y DESARMADO</t>
  </si>
  <si>
    <t xml:space="preserve">SUMI. TUBERIA DE Ø6" ACERO SCH-40 SIN COSTURA  CON PROTECCION ANTICORROSIVA </t>
  </si>
  <si>
    <t xml:space="preserve">SUMI. TUBERIA DE Ø6" PVC SDR-26 REBOSE Y DESAGÜE, ENTRADA Y SALIDA  </t>
  </si>
  <si>
    <t>ANCLAJE SEGUN DISEÑO</t>
  </si>
  <si>
    <t xml:space="preserve">MEDIDA DE COMPENSACION AMBIENTAL </t>
  </si>
  <si>
    <t>RELLENO COMPACTADO C/COMPACTADOR MECANICO EN CAPAS DE 0.20M</t>
  </si>
  <si>
    <t>SUMINISTRO ELECTROBOMBAS CENTRIFUGA EN LINEA CON MOTOR VERTICAL DE 25 HP TIPO CR-45, 000 GPM</t>
  </si>
  <si>
    <t>CUERPO/
MES</t>
  </si>
  <si>
    <t>SUB-TOTAL F</t>
  </si>
  <si>
    <t>SUB TOTAL FASE G</t>
  </si>
  <si>
    <t>INAPA</t>
  </si>
  <si>
    <t>Ud</t>
  </si>
  <si>
    <t>%</t>
  </si>
  <si>
    <t>Pies</t>
  </si>
  <si>
    <t>DIA</t>
  </si>
  <si>
    <t>POSTES EN H.A,V 35´ 500 DAN</t>
  </si>
  <si>
    <t>POSTES EN H.A,V 35´ 800 DAN</t>
  </si>
  <si>
    <t>POSTES EN H.A,V 40´ 800 DAN</t>
  </si>
  <si>
    <t>HOYO PARA VIENTOS Incluye: pesa para vientos.</t>
  </si>
  <si>
    <t>MANO DE OBRA ELECTRICA PRIMARIA</t>
  </si>
  <si>
    <t>ALIMENTADOR ELECTRICO DESDE TRANSFORMADORES HASTA MAIN BREAKER CON 3 CONDUCTORES THHN No.4 Y 2 CONDUCTORES THHN No.6 EN TUBERIA IMC DE 2".</t>
  </si>
  <si>
    <t>ALIMENTADOR ELECTRICO DESDE MAIN BREAKER HASTA REGISTRO DEBAJO DEL POSTE CON 3 CONDUCTORES THHN No.4 Y 2 CONDUCTORES THHN No.6 EN TUBERIA IMC DE 2".</t>
  </si>
  <si>
    <t>ALIMENTADOR ELECTRICO DESDE TRANSFORMADOR SECO HASTA PANEL DE BREAKERS 4/8 CIRCUITOS CON 2 CONDUCTORES THHN No.8  Y 1 CONDUCTOR THHN No.10</t>
  </si>
  <si>
    <t>ALIMENTADOR ELECTRICO DESDE PANEL CCM CON ARRANCADORES HASTA ELECTROBOMBAS CON 3 CONDUCTORES THHN No.8 Y 1 CONDUCTORES THHN No.10 PARA CADA BOMBAS (2), EN TUBERIA L. T. DE 3/4".</t>
  </si>
  <si>
    <t>MAIN BREAKER 70 AMP, 460 VOLTS, 3Ø, ENCLOSURE.</t>
  </si>
  <si>
    <t>TAPE PLASTICO</t>
  </si>
  <si>
    <t>TAPE DE GOMA</t>
  </si>
  <si>
    <t>POSTES H.A 30´ 300 DAN</t>
  </si>
  <si>
    <t>MANO DE OBRA ELECTRICA</t>
  </si>
  <si>
    <t>COLLARIN EN POLIETILENO Ø4" (ABRAZADERA)</t>
  </si>
  <si>
    <t>H</t>
  </si>
  <si>
    <t>CORTE Y EXTRACCION DE ASFALTO L=200M</t>
  </si>
  <si>
    <t>RELLENO COMPACTADO CON MATERIAL SELECCIONADO DE LA EXCAVACION C/COMPACTADOR MECANICO EN CAPAS DE 0.20M</t>
  </si>
  <si>
    <t>BOTE DE MATERIAL C/CAMION (D= 5 KM) INCL. ESPARCIMIENTO EN BOTADERO</t>
  </si>
  <si>
    <t>JUNTA TAPON MECANICAS TIPO DRESSER Ø6"(150PSI)</t>
  </si>
  <si>
    <t>HERRAMIENTAS Y EQUIPOS:</t>
  </si>
  <si>
    <t>USO DE RODILLO COMPACTADOR</t>
  </si>
  <si>
    <t>USO DE MOTOSOLDADORA</t>
  </si>
  <si>
    <t>USO DE EQUIPO DE CORTE (ACETILENO)</t>
  </si>
  <si>
    <t>MANO DE OBRA:</t>
  </si>
  <si>
    <t>MAESTRO PLOMERO</t>
  </si>
  <si>
    <t>OBREROS (10 UDS)</t>
  </si>
  <si>
    <t>DIAS</t>
  </si>
  <si>
    <t>MAESTRO SOLDADOR</t>
  </si>
  <si>
    <t>AYUDANTE DE SOLDADOR</t>
  </si>
  <si>
    <t>CONTROL DE TRANSITO Y SEÑALIZACION ESPECIAL</t>
  </si>
  <si>
    <t>ESTRUCTURA PR-101</t>
  </si>
  <si>
    <t>ESTRUCTURA PR-205</t>
  </si>
  <si>
    <t>ESTRUCTURA TR-306 (3 X 15 KVA)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</si>
  <si>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</si>
  <si>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</si>
  <si>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</si>
  <si>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</si>
  <si>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</si>
  <si>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</si>
  <si>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</si>
  <si>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</si>
  <si>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</si>
  <si>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</si>
  <si>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</si>
  <si>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</si>
  <si>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EXTRACCION DE ASFALTO C/EQUIPO E=4"</t>
  </si>
  <si>
    <t>INSTITUTO NACIONAL DE AGUAS POTABLES Y ALCANTARILLADOS</t>
  </si>
  <si>
    <t>DIRECCION DE SUPERVISION Y FISCALIZACION DE OBRAS</t>
  </si>
  <si>
    <t>OBRA:  RECONSTRUCCION SISTEMAS DE ABASTECIMIENTO DE LAS TABLAS-GALEON, PARTE LAS TABLAS, ACUEDUCTO PERAVIA.</t>
  </si>
  <si>
    <t>CONTRATO:  No. 030-2020</t>
  </si>
  <si>
    <t>ZONA: VI</t>
  </si>
  <si>
    <t>CODIGO</t>
  </si>
  <si>
    <t>PARTIDA</t>
  </si>
  <si>
    <t>COSTO UNITARIO RD$</t>
  </si>
  <si>
    <t>VALOR           RD$</t>
  </si>
  <si>
    <t>PUERTAS DE DOS (2) HOJAS EN BARRAS CUADRADAS DE Ø 1/2" Y PERFILES Ø 1/2" ( INCL. LLAVIN E INSTALACION ) ( 2.10 X 1.50 M)</t>
  </si>
  <si>
    <t xml:space="preserve"> </t>
  </si>
  <si>
    <t>POSTES EN H.A,V 35´ 800 DAM</t>
  </si>
  <si>
    <t>POSTES EN H.A,V 35´ 500 DAM</t>
  </si>
  <si>
    <t>PIE</t>
  </si>
  <si>
    <t>ESTRUCTURA HA-100B</t>
  </si>
  <si>
    <t>HOYO PARA VIENTOS</t>
  </si>
  <si>
    <t xml:space="preserve">MANO DE OBRA ELECTRICA PRIMARIA </t>
  </si>
  <si>
    <t xml:space="preserve">ALIMENTADOR ELECTRICO DESDE TRANSFORMADORES HASTA MAIN BREAKER CON 3 CONDUCTORES THW No.4 Y 2 CONDUCTORES THW No.6 IMC DE 2". </t>
  </si>
  <si>
    <t xml:space="preserve">ALIMENTADOR ELECTRICO DESDE MAIN BREAKER HASTA REGISTRO DEBAJO DEL POSTE CON 3 CONDUCTORES THW No.4 Y 2 CONDUCTORES THW No.6 IMC DE 2". </t>
  </si>
  <si>
    <t xml:space="preserve">ALIMENTADOR ELECTRICO DESDE REGISTRO DEBAJO DE POSTE HASTA EL CCM CON ARRANCADORES, CON 3 CONDUCTORES THW No.4 Y 2 CONDUCTORES THW No.6 EN TUBERIAS PVC DE 2". </t>
  </si>
  <si>
    <t xml:space="preserve">ALIMENTADOR ELECTRICO DESDE CCM CON ARRANCADORES HASTA GARITA DE OPERADOR CON 3 CONDUCTORES THW No.10 EN TUBERIAS PVC DE 1/2". </t>
  </si>
  <si>
    <t xml:space="preserve">ALIMENTADOR ELECTRICO DESDE CCM CON ARRANCADORES HASTA TRANSFORMADOR SECO CON 2 CONDUCTORES THW No.10  </t>
  </si>
  <si>
    <t>ALIMENTADOR ELECTRICO DESDE TRANSFORMADOR SECO HASTA PANEL DE BREAKERS 4/8 CIRCUITOS CON 2 CONDUCTORES THW No.8  Y 1 CONDUCTOR THW No.10</t>
  </si>
  <si>
    <t xml:space="preserve">ALIMENTADOR ELECTRICO DESDE PANEL CCM CON ARRANCADORES HASTA ELECTROBOMBAS CON 3 CONDUCTORES THW No.8 Y 1 CONDUCTORES THW No.10 PARA CADA BOMBAS (2), EN TUBERIA L. T. DE 3/4". </t>
  </si>
  <si>
    <t>MAIN BREAKER 70 AMP, 460 VOLTS, 3Ø, ENCLOSURE</t>
  </si>
  <si>
    <t xml:space="preserve">CENTRO DE CONTROL DE MOTORES, EN BARRA DE 100 AMP. 460 VOLTS, 3Ø, CON 2 ARRANCADORES VDF, INC. 2 BREAKER 70/3 AMP. Y 1 BREAKER 50/2 AMP. </t>
  </si>
  <si>
    <t>10</t>
  </si>
  <si>
    <t xml:space="preserve">TAPE PLASTICO </t>
  </si>
  <si>
    <t xml:space="preserve">TAPE DE GOMA </t>
  </si>
  <si>
    <t>SUB TOTAL  III</t>
  </si>
  <si>
    <t>SUMINISTRO E INSTALACION DE LAMPARA H.P.S TIPO COBRA DE 250 W, 220 V.</t>
  </si>
  <si>
    <t>POSTES H.A. 30´ 300 DAN</t>
  </si>
  <si>
    <t>ALIMENTADOR ELECTRICO PARA ILUMINACION CON ALAMBRE DE VINIL No. 10/2</t>
  </si>
  <si>
    <t>LINEA DE IMPULSION EN TUBERIA DE Ø8" DESDE ESTACION DE BOMBEO HACIA LOS DEPOSITOS LAS TABLAS Y GALEON Y EN TUBERIA DE Ø6" DESDE EL NUDO No. 9, HASTA DEPOSITO REGULADOR H.A 150 M3 ELEVADO A CONSTRUIR COMUNIDAD DE GALEON</t>
  </si>
  <si>
    <t>CAJA TELESCOPICA P/ VALVULAS DE COMPUERTA Ø2"</t>
  </si>
  <si>
    <t xml:space="preserve">JUNTAS TAPON Ø3" ACERO SCH-80 CON PROTECCION ANTICORROSIVA    </t>
  </si>
  <si>
    <t xml:space="preserve">JUNTAS TAPON Ø4" ACERO SCH-80 CON PROTECCION ANTICORROSIVA    </t>
  </si>
  <si>
    <t>ESCALERA INTERIOR Ø 3/4"</t>
  </si>
  <si>
    <t xml:space="preserve">         </t>
  </si>
  <si>
    <t xml:space="preserve">SUB-TOTAL GENERAL </t>
  </si>
  <si>
    <t>ELIMINACION DE PARTIDAS (E.P)</t>
  </si>
  <si>
    <t>SUB-TOTAL ELIMINACION DE PARTIDAS</t>
  </si>
  <si>
    <t>AUMENTO DE CANTIDAD (A.C)</t>
  </si>
  <si>
    <t>SUB TOTAL FASE D</t>
  </si>
  <si>
    <t>SUB- TOTAL FASE  E</t>
  </si>
  <si>
    <t>SUB- TOTAL AUMENTO DE CANTIDAD (A.C)</t>
  </si>
  <si>
    <t>NUEVAS PARTIDAS (N.P)</t>
  </si>
  <si>
    <t xml:space="preserve">DEMOLICION DE ALCANTARILLA EN DESHUSO </t>
  </si>
  <si>
    <t xml:space="preserve">ELECTRIFICACION PRIMARIA </t>
  </si>
  <si>
    <t>1,17</t>
  </si>
  <si>
    <t>1,18</t>
  </si>
  <si>
    <t>VARILLA DE TIERRA  (fabricación americana marca "Erico" 5/8" x 10 pies, Certificado por la UL)</t>
  </si>
  <si>
    <t>ELECTRIFICACION SECUNDARIA</t>
  </si>
  <si>
    <t>ALIMENTADOR ELECTRICO DESDE REGISTRO DEBAJO DE POSTE HASTA EL CCM CON ARRANCADORES, CON 3 CONDUCTORES THHN No.4 Y 2 CONDUCTORES THHN No.6 EN TUBERIA PVC DE 2".</t>
  </si>
  <si>
    <t>ALIMENTADOR ELECTRICO DESDE CCM CON ARRANCADORES HASTA GARITA DE OPERADOR CON 3 CONDUCTORES THHN No.10 EN TUBERIA PVC DE 1/2".</t>
  </si>
  <si>
    <t>ALIMENTADOR ELECTRICO DESDE CCM CON ARRANCADORES HASTA TRANSFORMADOR SECO CON 2 CONDUCTORES THHN No.10</t>
  </si>
  <si>
    <t>VARIADOR DE FRECUENCIA 25HP, TRIFASICO PARA OPERACIÓN DE BOMBA. INCLUYE: CAJA IP DE 65, CON KIT DE VENTILACION.</t>
  </si>
  <si>
    <t>PANEL BOARD 277/488V, NEMA 1( Incluye: MCB 80A, 3P. 2 Breaker de 50A, 3Polos. 1 Breaker 30A ,3 Polos. 1 Previsión de 15-30A)</t>
  </si>
  <si>
    <t>REPARACION DE AVERIAS (SUMINISTRO DE PIEZAS ESPECIALES)</t>
  </si>
  <si>
    <t>TRAMO ADICIONAL LINEA DE LINEA DE IMPULSION 6"  (CRUCE CARRETERA SANCHEZ)</t>
  </si>
  <si>
    <t>3,1</t>
  </si>
  <si>
    <t>3,2</t>
  </si>
  <si>
    <t>3,3</t>
  </si>
  <si>
    <t>BOTE DE MATERIAL  C/CAMION (D= DE 5 KM) INCL. CARGUIO Y ESPARCIMIENTO EN BOTADERO</t>
  </si>
  <si>
    <t>4,1</t>
  </si>
  <si>
    <t>4,2</t>
  </si>
  <si>
    <t>4,3</t>
  </si>
  <si>
    <t>SUMINISTRO DE MATERIAL DE MINA CON CEMENTO (2 FDAS/M3) PARA RELLENO DE LA CAPA SUPERIOR DEL CRUCE (SUJETO APROBACION DE SUPERVISION)</t>
  </si>
  <si>
    <t>4,4</t>
  </si>
  <si>
    <t>4,5</t>
  </si>
  <si>
    <t>4,6</t>
  </si>
  <si>
    <t>5,1</t>
  </si>
  <si>
    <t>6,1</t>
  </si>
  <si>
    <t>8,1</t>
  </si>
  <si>
    <t>8,2</t>
  </si>
  <si>
    <t>15,1</t>
  </si>
  <si>
    <t xml:space="preserve"> CRUCE DE CARRET. FRANCISCO DEL ROSARIO SANCHEZ  </t>
  </si>
  <si>
    <t>16,1</t>
  </si>
  <si>
    <t>16.1.1</t>
  </si>
  <si>
    <t>16.1.2</t>
  </si>
  <si>
    <t>16.1.3</t>
  </si>
  <si>
    <t>16.1.4</t>
  </si>
  <si>
    <t>16.1.5</t>
  </si>
  <si>
    <t xml:space="preserve">MATERIALES </t>
  </si>
  <si>
    <t xml:space="preserve"> 16.2.1</t>
  </si>
  <si>
    <t xml:space="preserve"> 16.3.2</t>
  </si>
  <si>
    <t xml:space="preserve"> 16.3.3</t>
  </si>
  <si>
    <t xml:space="preserve"> 16.3.5</t>
  </si>
  <si>
    <t xml:space="preserve"> 16.3.6</t>
  </si>
  <si>
    <t>PA</t>
  </si>
  <si>
    <t>SUB- TOTAL NUEVAS PARTIDAS (N.P)</t>
  </si>
  <si>
    <t>VARIACION DE  DE PRECIOS (V.P)</t>
  </si>
  <si>
    <t>1,1</t>
  </si>
  <si>
    <t>1,8</t>
  </si>
  <si>
    <t>1,9</t>
  </si>
  <si>
    <t xml:space="preserve">1,10  </t>
  </si>
  <si>
    <t>SUB- TOTAL FASE  A</t>
  </si>
  <si>
    <t>ZAPATA DE MUROS 0.60 X 0.25 (0.65 QQ)</t>
  </si>
  <si>
    <t>5,2</t>
  </si>
  <si>
    <t>5,3</t>
  </si>
  <si>
    <t>5,4</t>
  </si>
  <si>
    <t>1,2</t>
  </si>
  <si>
    <t>1,3</t>
  </si>
  <si>
    <t>1,4</t>
  </si>
  <si>
    <t>1,5</t>
  </si>
  <si>
    <t>1,6</t>
  </si>
  <si>
    <t>1,7</t>
  </si>
  <si>
    <t>1,13</t>
  </si>
  <si>
    <t>1,14</t>
  </si>
  <si>
    <t>1,15</t>
  </si>
  <si>
    <t>1,16</t>
  </si>
  <si>
    <t>SUB- TOTAL FASE  II</t>
  </si>
  <si>
    <t>SUB- TOTAL FASE  III</t>
  </si>
  <si>
    <t>SUB- TOTAL FASE  V</t>
  </si>
  <si>
    <t>2,1</t>
  </si>
  <si>
    <t>2,2</t>
  </si>
  <si>
    <t>2,3</t>
  </si>
  <si>
    <t>7,6</t>
  </si>
  <si>
    <t>7,8</t>
  </si>
  <si>
    <t>SUB- TOTAL FASE  VI</t>
  </si>
  <si>
    <t>SUB- TOTAL FASE  B</t>
  </si>
  <si>
    <t>SUB- TOTAL FASE  C</t>
  </si>
  <si>
    <t>12,1</t>
  </si>
  <si>
    <t>12,2</t>
  </si>
  <si>
    <t>12,3</t>
  </si>
  <si>
    <t>12,4</t>
  </si>
  <si>
    <t>12,5</t>
  </si>
  <si>
    <t>12,7</t>
  </si>
  <si>
    <t>12,8</t>
  </si>
  <si>
    <t>12,11</t>
  </si>
  <si>
    <t>SUB- TOTAL FASE  D</t>
  </si>
  <si>
    <t>10,1</t>
  </si>
  <si>
    <t>11,13</t>
  </si>
  <si>
    <t>SUB- TOTAL PRSUPUESTO BASE + ACTUALIZADO No. 1</t>
  </si>
  <si>
    <t>SUPERVISION DE LA OBRA</t>
  </si>
  <si>
    <t>GASTOS  ADMINISTRATIVOS</t>
  </si>
  <si>
    <t>SEGUROS,POLIZA Y FIANZA</t>
  </si>
  <si>
    <t>ITBIS DE HONORARIOS PROFESIONALES</t>
  </si>
  <si>
    <t>MANTENIMIENTO Y OPERACIÓN SISTEMAS DE INAPA</t>
  </si>
  <si>
    <t xml:space="preserve">ESTUDIOS (SOCIALES, AMBIENTALES, GEOTECNICO, TOPOGRAFICO, DE CALIDAD, ECT) </t>
  </si>
  <si>
    <t>TOTAL GASTOS INDIRECTOS</t>
  </si>
  <si>
    <t xml:space="preserve">USO DE COMPACTADOR MECANICO (MAQUITO) </t>
  </si>
  <si>
    <t xml:space="preserve">USO RETROEXCAVADORA 80 HP PARA EXCAVACION Y APOYO </t>
  </si>
  <si>
    <t>SUB-FASE E</t>
  </si>
  <si>
    <t>ZAPATAS 1.51 QQ/M3</t>
  </si>
  <si>
    <t>COLUMNAS 0.40X0.70 6.70 QQ/M3</t>
  </si>
  <si>
    <t>VIGA H.A ANILLO INFERIOR 0.40X0.30-6.47-QQ/M3</t>
  </si>
  <si>
    <t>VIGA H.A ANILLO SUPERIOR 0.40X0.30-3.00-Q/M3</t>
  </si>
  <si>
    <t>CUPULA DE FONDO E=0.20-3.35 QQ/M3</t>
  </si>
  <si>
    <t>VIGA RIOSTRA 0.30X0.60-3.88 QQ/M3</t>
  </si>
  <si>
    <t>VIGA RIOSTRA DE FUNDACION 0.30X0.60-3.88 QQ/M3</t>
  </si>
  <si>
    <t>MURO PARED-2.48QQ/M3</t>
  </si>
  <si>
    <t>CUPULA SUPERIOR E=0.10-2.19 QQ/M3</t>
  </si>
  <si>
    <t>SUB TOTAL FASE A</t>
  </si>
  <si>
    <t>SUB- TOTAL FASE I</t>
  </si>
  <si>
    <t>SUB- TOTAL  VARIACION DE PRECIO (V.P)</t>
  </si>
  <si>
    <t>PRESUPUESTO  ACTUALIZADO No. 1</t>
  </si>
  <si>
    <t>PRESUPUESTO ACTUALIZADO No. 1 D/F MARZO 2022</t>
  </si>
  <si>
    <t>Pres. Original</t>
  </si>
  <si>
    <t>Pres. act.1</t>
  </si>
  <si>
    <t xml:space="preserve"> ALCANTARILLA Ø32"  EN LA ESTACION 0 + 332 </t>
  </si>
  <si>
    <t>USO DE EQUIPOS (INCLUYE  MANO DE OBRA) EN CRUCES DE TUBERIAS BAJO ALCANTARILLAS</t>
  </si>
  <si>
    <t>CORTE DE ASFALTO E=4" (AMBOS LADOS)</t>
  </si>
  <si>
    <t>SUB- TOTAL FASE  H</t>
  </si>
  <si>
    <t>SUB TOTAL FASE B</t>
  </si>
  <si>
    <t>REDUCCION DE CANTIDAD (R.C)</t>
  </si>
  <si>
    <t xml:space="preserve">SUB-TOTAL REDUCCION DE CANTIDAD </t>
  </si>
  <si>
    <t>PRESUPUESTO MODIFICADO No.1  D/F MARZO 2022</t>
  </si>
  <si>
    <t xml:space="preserve">        ING. RAYDI CASTRO JIMÉNEZ </t>
  </si>
  <si>
    <t xml:space="preserve">                    ING. FIOR D'ALIZA GUILLÉN S</t>
  </si>
  <si>
    <t xml:space="preserve">                  INGENIERO CIVIL I</t>
  </si>
  <si>
    <t xml:space="preserve">                           INGENIERO CIVIL I</t>
  </si>
  <si>
    <t xml:space="preserve">                                                           DIRECTOR</t>
  </si>
  <si>
    <t xml:space="preserve">       DIRECCIÓN DE SUPERVISIÓN Y
           FISCALIZACIÓN DE OBRAS</t>
  </si>
  <si>
    <t xml:space="preserve">                  DIRECCIÓN DE SUPERVISIÓN Y
                      FISCALIZACIÓN DE OBRAS</t>
  </si>
  <si>
    <t xml:space="preserve">                                REVISADO POR:</t>
  </si>
  <si>
    <t xml:space="preserve">                 PREPARADO POR:</t>
  </si>
  <si>
    <t>PRESUPUESTO ACTUALIZADO NO. 01 D/F MARZO/2022</t>
  </si>
  <si>
    <r>
      <t>`</t>
    </r>
    <r>
      <rPr>
        <b/>
        <sz val="10"/>
        <rFont val="Arial"/>
        <family val="2"/>
      </rPr>
      <t>1-</t>
    </r>
    <r>
      <rPr>
        <sz val="10"/>
        <rFont val="Arial"/>
        <family val="2"/>
      </rPr>
      <t>ESTE PRESUPUESTO SE ELABORA DE ACUERDO A LA INFORMACIÓN SUMINISTRADA MEDIANTE MEMO COORD. NO.025/2022 D/F 09/02/2022.</t>
    </r>
  </si>
  <si>
    <t>CONTRATISTA: CONSULTORES Y CONSTRUCTORES SANITARIOS S.R.L</t>
  </si>
  <si>
    <t xml:space="preserve">             PROVINCIA: PERAVIA</t>
  </si>
  <si>
    <t xml:space="preserve">   ARQ. RENÈ GARCÌA VILLANUEVA</t>
  </si>
  <si>
    <t xml:space="preserve">     VISTO BUENO:</t>
  </si>
  <si>
    <t xml:space="preserve">                                                              DIRECCIÓN DE SUPERVISIÓN Y FISCALIZACIÓN DE OBRAS </t>
  </si>
  <si>
    <t>SUB- TOTAL FASE B</t>
  </si>
  <si>
    <t>A CUBICAR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</si>
</sst>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4">
    <numFmt numFmtId="8" formatCode="&quot;$&quot;#,##0.00;[Red]\-&quot;$&quot;#,##0.00"/>
    <numFmt numFmtId="43" formatCode="_-* #,##0.00_-;\-* #,##0.00_-;_-* &quot;-&quot;??_-;_-@_-"/>
    <numFmt numFmtId="164" formatCode="&quot;RD$&quot;#,##0.00_);\(&quot;RD$&quot;#,##0.00\)"/>
    <numFmt numFmtId="165" formatCode="_(&quot;RD$&quot;* #,##0.00_);_(&quot;RD$&quot;* \(#,##0.00\);_(&quot;RD$&quot;* &quot;-&quot;??_);_(@_)"/>
    <numFmt numFmtId="166" formatCode="_(* #,##0.00_);_(* \(#,##0.00\);_(* &quot;-&quot;??_);_(@_)"/>
    <numFmt numFmtId="167" formatCode="#,##0.00\ &quot;€&quot;;\-#,##0.00\ &quot;€&quot;"/>
    <numFmt numFmtId="168" formatCode="#,##0.00\ &quot;€&quot;;[Red]\-#,##0.00\ &quot;€&quot;"/>
    <numFmt numFmtId="169" formatCode="_-* #,##0\ &quot;€&quot;_-;\-* #,##0\ &quot;€&quot;_-;_-* &quot;-&quot;\ &quot;€&quot;_-;_-@_-"/>
    <numFmt numFmtId="170" formatCode="_-* #,##0\ _€_-;\-* #,##0\ _€_-;_-* &quot;-&quot;\ _€_-;_-@_-"/>
    <numFmt numFmtId="171" formatCode="_-* #,##0.00\ &quot;€&quot;_-;\-* #,##0.00\ &quot;€&quot;_-;_-* &quot;-&quot;??\ &quot;€&quot;_-;_-@_-"/>
    <numFmt numFmtId="172" formatCode="_-* #,##0.00\ _€_-;\-* #,##0.00\ _€_-;_-* &quot;-&quot;??\ _€_-;_-@_-"/>
    <numFmt numFmtId="173" formatCode="&quot;$&quot;#,##0_);[Red]\(&quot;$&quot;#,##0\)"/>
    <numFmt numFmtId="174" formatCode="&quot;$&quot;#,##0.00_);\(&quot;$&quot;#,##0.00\)"/>
    <numFmt numFmtId="175" formatCode="_(&quot;$&quot;* #,##0.00_);_(&quot;$&quot;* \(#,##0.00\);_(&quot;$&quot;* &quot;-&quot;??_);_(@_)"/>
    <numFmt numFmtId="176" formatCode="General_)"/>
    <numFmt numFmtId="177" formatCode="#,##0.0;\-#,##0.0"/>
    <numFmt numFmtId="178" formatCode="#,##0.00;[Red]#,##0.00"/>
    <numFmt numFmtId="179" formatCode="0.00_)"/>
    <numFmt numFmtId="180" formatCode="_-* #,##0.00\ _P_t_s_-;\-* #,##0.00\ _P_t_s_-;_-* &quot;-&quot;??\ _P_t_s_-;_-@_-"/>
    <numFmt numFmtId="181" formatCode="0.0%"/>
    <numFmt numFmtId="182" formatCode="#,##0.0_);\(#,##0.0\)"/>
    <numFmt numFmtId="183" formatCode="_-* #,##0.00\ _R_D_$_-;\-* #,##0.00\ _R_D_$_-;_-* &quot;-&quot;??\ _R_D_$_-;_-@_-"/>
    <numFmt numFmtId="184" formatCode="_-[$€]* #,##0.00_-;\-[$€]* #,##0.00_-;_-[$€]* &quot;-&quot;??_-;_-@_-"/>
    <numFmt numFmtId="185" formatCode="#."/>
    <numFmt numFmtId="186" formatCode="_-* #,##0.00\ &quot;Pts&quot;_-;\-* #,##0.00\ &quot;Pts&quot;_-;_-* &quot;-&quot;??\ &quot;Pts&quot;_-;_-@_-"/>
    <numFmt numFmtId="187" formatCode="#,##0.0"/>
    <numFmt numFmtId="188" formatCode="&quot;Sí&quot;;&quot;Sí&quot;;&quot;No&quot;"/>
    <numFmt numFmtId="189" formatCode="#.0"/>
    <numFmt numFmtId="190" formatCode="#.00"/>
    <numFmt numFmtId="191" formatCode="_([$€]* #,##0.00_);_([$€]* \(#,##0.00\);_([$€]* &quot;-&quot;??_);_(@_)"/>
    <numFmt numFmtId="192" formatCode="[$€]#,##0.00;[Red]\-[$€]#,##0.00"/>
    <numFmt numFmtId="193" formatCode="&quot;RD$ &quot;#,#00.00"/>
    <numFmt numFmtId="194" formatCode="_-[$€-2]* #,##0.00_-;\-[$€-2]* #,##0.00_-;_-[$€-2]* &quot;-&quot;??_-"/>
    <numFmt numFmtId="195" formatCode="0.000"/>
    <numFmt numFmtId="196" formatCode="#,##0.00_ ;\-#,##0.00\ "/>
    <numFmt numFmtId="197" formatCode="0.0"/>
    <numFmt numFmtId="198" formatCode="0.00000"/>
    <numFmt numFmtId="199" formatCode="[$$-409]#,##0.00"/>
    <numFmt numFmtId="200" formatCode="0_)"/>
    <numFmt numFmtId="201" formatCode="#,##0.00\ _€"/>
    <numFmt numFmtId="202" formatCode="#,##0.00\ &quot;/m3&quot;"/>
    <numFmt numFmtId="203" formatCode="&quot; &quot;#,##0.00&quot; &quot;;&quot; (&quot;#,##0.00&quot;)&quot;;&quot; -&quot;#&quot; &quot;;&quot; &quot;@&quot; &quot;"/>
    <numFmt numFmtId="204" formatCode="[$-409]General"/>
    <numFmt numFmtId="205" formatCode="_-* #,##0.0000_-;\-* #,##0.0000_-;_-* &quot;-&quot;??_-;_-@_-"/>
    <numFmt numFmtId="206" formatCode="#,##0.00\ &quot;M³S&quot;"/>
    <numFmt numFmtId="207" formatCode="#,##0.00\ &quot;KM&quot;"/>
    <numFmt numFmtId="208" formatCode="#,##0.00&quot; pta &quot;;\-#,##0.00&quot; pta &quot;;&quot; -&quot;#&quot; pta &quot;;@\ "/>
    <numFmt numFmtId="209" formatCode="_-&quot;RD$&quot;* #,##0.00_-;\-&quot;RD$&quot;* #,##0.00_-;_-&quot;RD$&quot;* &quot;-&quot;??_-;_-@_-"/>
    <numFmt numFmtId="210" formatCode="_(* #,##0\ &quot;pta&quot;_);_(* \(#,##0\ &quot;pta&quot;\);_(* &quot;-&quot;??\ &quot;pta&quot;_);_(@_)"/>
    <numFmt numFmtId="211" formatCode="&quot;$&quot;#,##0.00"/>
    <numFmt numFmtId="212" formatCode="0.000%"/>
    <numFmt numFmtId="213" formatCode="_ * #,##0.00_ ;_ * \-#,##0.00_ ;_ * &quot;-&quot;??_ ;_ @_ "/>
    <numFmt numFmtId="214" formatCode="#,##0.0\ _€;\-#,##0.0\ _€"/>
    <numFmt numFmtId="215" formatCode="#,##0.0_ ;\-#,##0.0\ "/>
    <numFmt numFmtId="216" formatCode="_(* #,##0.0_);_(* \(#,##0.0\);_(* &quot;-&quot;??_);_(@_)"/>
    <numFmt numFmtId="217" formatCode="#,##0.000"/>
    <numFmt numFmtId="218" formatCode="#,##0.0000000000"/>
    <numFmt numFmtId="219" formatCode="#,##0.0000000000;[Red]#,##0.0000000000"/>
    <numFmt numFmtId="220" formatCode="#,##0.0000000000000"/>
    <numFmt numFmtId="221" formatCode="#,##0.0000"/>
    <numFmt numFmtId="222" formatCode="#,##0.000000000000"/>
    <numFmt numFmtId="223" formatCode="#,##0.00000000000"/>
    <numFmt numFmtId="224" formatCode="#,##0.000000"/>
    <numFmt numFmtId="225" formatCode="#,##0.000000000000;[Red]#,##0.000000000000"/>
    <numFmt numFmtId="226" formatCode="#,##0.00000000000;[Red]#,##0.00000000000"/>
    <numFmt numFmtId="227" formatCode="#,##0.0000;[Red]#,##0.0000"/>
    <numFmt numFmtId="228" formatCode="#,##0.00000;[Red]#,##0.00000"/>
    <numFmt numFmtId="229" formatCode="#,##0.000000;[Red]#,##0.000000"/>
    <numFmt numFmtId="230" formatCode="#,##0.0000000;[Red]#,##0.0000000"/>
    <numFmt numFmtId="231" formatCode="0.00;[Red]0.00"/>
    <numFmt numFmtId="232" formatCode="#,##0.000000000;[Red]#,##0.000000000"/>
    <numFmt numFmtId="233" formatCode="#,##0.000;[Red]#,##0.000"/>
    <numFmt numFmtId="234" formatCode="#,##0.0000000000000;[Red]#,##0.0000000000000"/>
    <numFmt numFmtId="235" formatCode="_([$$-409]* #,##0.00_);_([$$-409]* \(#,##0.00\);_([$$-409]* &quot;-&quot;??_);_(@_)"/>
  </numFmts>
  <fonts count="7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name val="Tms Rmn"/>
    </font>
    <font>
      <sz val="10"/>
      <color indexed="14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theme="1"/>
      <name val="Arial1"/>
    </font>
    <font>
      <u/>
      <sz val="10"/>
      <color indexed="36"/>
      <name val="Arial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b/>
      <sz val="11"/>
      <color indexed="19"/>
      <name val="Calibri"/>
      <family val="2"/>
    </font>
    <font>
      <u/>
      <sz val="11"/>
      <color indexed="12"/>
      <name val="Calibri"/>
      <family val="2"/>
    </font>
    <font>
      <sz val="11"/>
      <color indexed="63"/>
      <name val="Calibri"/>
      <family val="2"/>
    </font>
    <font>
      <sz val="10"/>
      <color indexed="64"/>
      <name val="Arial"/>
      <family val="2"/>
    </font>
    <font>
      <sz val="11"/>
      <color rgb="FF000000"/>
      <name val="Calibri"/>
      <family val="2"/>
      <charset val="204"/>
    </font>
    <font>
      <b/>
      <sz val="11"/>
      <name val="Arial"/>
      <family val="2"/>
    </font>
    <font>
      <sz val="10"/>
      <name val="MS Sans Serif"/>
    </font>
    <font>
      <b/>
      <sz val="11"/>
      <color theme="1"/>
      <name val="Calibri"/>
      <family val="2"/>
      <scheme val="minor"/>
    </font>
    <font>
      <sz val="10"/>
      <color indexed="14"/>
      <name val="Tms Rmn"/>
    </font>
    <font>
      <b/>
      <sz val="12"/>
      <color rgb="FFFF0000"/>
      <name val="Tms Rmn"/>
    </font>
    <font>
      <sz val="10"/>
      <color rgb="FFFF0000"/>
      <name val="Tms Rmn"/>
    </font>
    <font>
      <b/>
      <sz val="10"/>
      <color indexed="14"/>
      <name val="Cambria"/>
      <family val="1"/>
    </font>
    <font>
      <sz val="10"/>
      <color theme="1"/>
      <name val="Tms Rmn"/>
    </font>
    <font>
      <b/>
      <sz val="10"/>
      <color indexed="14"/>
      <name val="Tms Rmn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Tms Rmn"/>
    </font>
    <font>
      <b/>
      <sz val="10"/>
      <color rgb="FFFF0000"/>
      <name val="Cambria"/>
      <family val="1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31"/>
        <bgColor indexed="31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</borders>
  <cellStyleXfs count="724">
    <xf numFmtId="0" fontId="0" fillId="0" borderId="0"/>
    <xf numFmtId="172" fontId="8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76" fontId="11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2" applyNumberFormat="0" applyAlignment="0" applyProtection="0"/>
    <xf numFmtId="0" fontId="18" fillId="18" borderId="3" applyNumberFormat="0" applyAlignment="0" applyProtection="0"/>
    <xf numFmtId="166" fontId="14" fillId="0" borderId="0" applyFont="0" applyFill="0" applyBorder="0" applyAlignment="0" applyProtection="0"/>
    <xf numFmtId="17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85" fontId="20" fillId="0" borderId="0">
      <protection locked="0"/>
    </xf>
    <xf numFmtId="185" fontId="21" fillId="0" borderId="0">
      <protection locked="0"/>
    </xf>
    <xf numFmtId="185" fontId="21" fillId="0" borderId="0">
      <protection locked="0"/>
    </xf>
    <xf numFmtId="185" fontId="21" fillId="0" borderId="0">
      <protection locked="0"/>
    </xf>
    <xf numFmtId="185" fontId="21" fillId="0" borderId="0">
      <protection locked="0"/>
    </xf>
    <xf numFmtId="185" fontId="21" fillId="0" borderId="0">
      <protection locked="0"/>
    </xf>
    <xf numFmtId="185" fontId="21" fillId="0" borderId="0">
      <protection locked="0"/>
    </xf>
    <xf numFmtId="0" fontId="22" fillId="7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2" applyNumberFormat="0" applyAlignment="0" applyProtection="0"/>
    <xf numFmtId="0" fontId="27" fillId="0" borderId="7" applyNumberFormat="0" applyFill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28" fillId="0" borderId="0"/>
    <xf numFmtId="179" fontId="29" fillId="0" borderId="0"/>
    <xf numFmtId="0" fontId="5" fillId="0" borderId="0"/>
    <xf numFmtId="0" fontId="5" fillId="0" borderId="0"/>
    <xf numFmtId="176" fontId="11" fillId="0" borderId="0"/>
    <xf numFmtId="189" fontId="28" fillId="0" borderId="0"/>
    <xf numFmtId="181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9" fontId="28" fillId="0" borderId="0"/>
    <xf numFmtId="190" fontId="28" fillId="0" borderId="0"/>
    <xf numFmtId="0" fontId="5" fillId="5" borderId="8" applyNumberFormat="0" applyFont="0" applyAlignment="0" applyProtection="0"/>
    <xf numFmtId="0" fontId="30" fillId="17" borderId="9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24" borderId="0" applyNumberFormat="0" applyBorder="0" applyAlignment="0" applyProtection="0"/>
    <xf numFmtId="0" fontId="22" fillId="20" borderId="0" applyNumberFormat="0" applyBorder="0" applyAlignment="0" applyProtection="0"/>
    <xf numFmtId="0" fontId="36" fillId="25" borderId="2" applyNumberFormat="0" applyAlignment="0" applyProtection="0"/>
    <xf numFmtId="0" fontId="18" fillId="18" borderId="3" applyNumberFormat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15" fillId="26" borderId="0" applyNumberFormat="0" applyBorder="0" applyAlignment="0" applyProtection="0"/>
    <xf numFmtId="0" fontId="15" fillId="15" borderId="0" applyNumberFormat="0" applyBorder="0" applyAlignment="0" applyProtection="0"/>
    <xf numFmtId="0" fontId="15" fillId="27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26" fillId="6" borderId="2" applyNumberFormat="0" applyAlignment="0" applyProtection="0"/>
    <xf numFmtId="191" fontId="5" fillId="0" borderId="0" applyFont="0" applyFill="0" applyBorder="0" applyAlignment="0" applyProtection="0"/>
    <xf numFmtId="185" fontId="20" fillId="0" borderId="0">
      <protection locked="0"/>
    </xf>
    <xf numFmtId="185" fontId="20" fillId="0" borderId="0">
      <protection locked="0"/>
    </xf>
    <xf numFmtId="185" fontId="21" fillId="0" borderId="0">
      <protection locked="0"/>
    </xf>
    <xf numFmtId="185" fontId="21" fillId="0" borderId="0">
      <protection locked="0"/>
    </xf>
    <xf numFmtId="185" fontId="21" fillId="0" borderId="0">
      <protection locked="0"/>
    </xf>
    <xf numFmtId="185" fontId="21" fillId="0" borderId="0">
      <protection locked="0"/>
    </xf>
    <xf numFmtId="185" fontId="21" fillId="0" borderId="0">
      <protection locked="0"/>
    </xf>
    <xf numFmtId="185" fontId="21" fillId="0" borderId="0">
      <protection locked="0"/>
    </xf>
    <xf numFmtId="185" fontId="21" fillId="0" borderId="0">
      <protection locked="0"/>
    </xf>
    <xf numFmtId="185" fontId="21" fillId="0" borderId="0">
      <protection locked="0"/>
    </xf>
    <xf numFmtId="185" fontId="21" fillId="0" borderId="0">
      <protection locked="0"/>
    </xf>
    <xf numFmtId="185" fontId="21" fillId="0" borderId="0">
      <protection locked="0"/>
    </xf>
    <xf numFmtId="185" fontId="21" fillId="0" borderId="0">
      <protection locked="0"/>
    </xf>
    <xf numFmtId="185" fontId="21" fillId="0" borderId="0">
      <protection locked="0"/>
    </xf>
    <xf numFmtId="0" fontId="16" fillId="9" borderId="0" applyNumberFormat="0" applyBorder="0" applyAlignment="0" applyProtection="0"/>
    <xf numFmtId="19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0" fillId="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" borderId="8" applyNumberFormat="0" applyFont="0" applyAlignment="0" applyProtection="0"/>
    <xf numFmtId="9" fontId="5" fillId="0" borderId="0" applyFont="0" applyFill="0" applyBorder="0" applyAlignment="0" applyProtection="0"/>
    <xf numFmtId="0" fontId="30" fillId="25" borderId="9" applyNumberFormat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3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173" fontId="5" fillId="0" borderId="0" applyFont="0" applyFill="0" applyBorder="0" applyAlignment="0" applyProtection="0"/>
    <xf numFmtId="0" fontId="4" fillId="0" borderId="0"/>
    <xf numFmtId="166" fontId="5" fillId="0" borderId="0" applyFont="0" applyFill="0" applyBorder="0" applyAlignment="0" applyProtection="0"/>
    <xf numFmtId="0" fontId="14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24" borderId="0" applyNumberFormat="0" applyBorder="0" applyAlignment="0" applyProtection="0"/>
    <xf numFmtId="0" fontId="15" fillId="26" borderId="0" applyNumberFormat="0" applyBorder="0" applyAlignment="0" applyProtection="0"/>
    <xf numFmtId="0" fontId="15" fillId="15" borderId="0" applyNumberFormat="0" applyBorder="0" applyAlignment="0" applyProtection="0"/>
    <xf numFmtId="0" fontId="15" fillId="27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6" fillId="9" borderId="0" applyNumberFormat="0" applyBorder="0" applyAlignment="0" applyProtection="0"/>
    <xf numFmtId="0" fontId="36" fillId="25" borderId="2" applyNumberFormat="0" applyAlignment="0" applyProtection="0"/>
    <xf numFmtId="0" fontId="18" fillId="18" borderId="3" applyNumberFormat="0" applyAlignment="0" applyProtection="0"/>
    <xf numFmtId="170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6" fillId="6" borderId="2" applyNumberFormat="0" applyAlignment="0" applyProtection="0"/>
    <xf numFmtId="0" fontId="37" fillId="0" borderId="11" applyNumberFormat="0" applyFill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0" fontId="30" fillId="25" borderId="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46" fillId="0" borderId="0"/>
    <xf numFmtId="39" fontId="12" fillId="0" borderId="0"/>
    <xf numFmtId="0" fontId="5" fillId="0" borderId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199" fontId="14" fillId="3" borderId="0" applyNumberFormat="0" applyBorder="0" applyAlignment="0" applyProtection="0"/>
    <xf numFmtId="199" fontId="14" fillId="3" borderId="0" applyNumberFormat="0" applyBorder="0" applyAlignment="0" applyProtection="0"/>
    <xf numFmtId="199" fontId="14" fillId="4" borderId="0" applyNumberFormat="0" applyBorder="0" applyAlignment="0" applyProtection="0"/>
    <xf numFmtId="199" fontId="14" fillId="4" borderId="0" applyNumberFormat="0" applyBorder="0" applyAlignment="0" applyProtection="0"/>
    <xf numFmtId="199" fontId="14" fillId="5" borderId="0" applyNumberFormat="0" applyBorder="0" applyAlignment="0" applyProtection="0"/>
    <xf numFmtId="199" fontId="14" fillId="5" borderId="0" applyNumberFormat="0" applyBorder="0" applyAlignment="0" applyProtection="0"/>
    <xf numFmtId="199" fontId="14" fillId="6" borderId="0" applyNumberFormat="0" applyBorder="0" applyAlignment="0" applyProtection="0"/>
    <xf numFmtId="199" fontId="14" fillId="6" borderId="0" applyNumberFormat="0" applyBorder="0" applyAlignment="0" applyProtection="0"/>
    <xf numFmtId="199" fontId="14" fillId="7" borderId="0" applyNumberFormat="0" applyBorder="0" applyAlignment="0" applyProtection="0"/>
    <xf numFmtId="199" fontId="14" fillId="7" borderId="0" applyNumberFormat="0" applyBorder="0" applyAlignment="0" applyProtection="0"/>
    <xf numFmtId="199" fontId="14" fillId="5" borderId="0" applyNumberFormat="0" applyBorder="0" applyAlignment="0" applyProtection="0"/>
    <xf numFmtId="199" fontId="14" fillId="5" borderId="0" applyNumberFormat="0" applyBorder="0" applyAlignment="0" applyProtection="0"/>
    <xf numFmtId="199" fontId="14" fillId="7" borderId="0" applyNumberFormat="0" applyBorder="0" applyAlignment="0" applyProtection="0"/>
    <xf numFmtId="199" fontId="14" fillId="7" borderId="0" applyNumberFormat="0" applyBorder="0" applyAlignment="0" applyProtection="0"/>
    <xf numFmtId="199" fontId="14" fillId="4" borderId="0" applyNumberFormat="0" applyBorder="0" applyAlignment="0" applyProtection="0"/>
    <xf numFmtId="199" fontId="14" fillId="4" borderId="0" applyNumberFormat="0" applyBorder="0" applyAlignment="0" applyProtection="0"/>
    <xf numFmtId="199" fontId="14" fillId="8" borderId="0" applyNumberFormat="0" applyBorder="0" applyAlignment="0" applyProtection="0"/>
    <xf numFmtId="199" fontId="14" fillId="8" borderId="0" applyNumberFormat="0" applyBorder="0" applyAlignment="0" applyProtection="0"/>
    <xf numFmtId="199" fontId="14" fillId="9" borderId="0" applyNumberFormat="0" applyBorder="0" applyAlignment="0" applyProtection="0"/>
    <xf numFmtId="199" fontId="14" fillId="9" borderId="0" applyNumberFormat="0" applyBorder="0" applyAlignment="0" applyProtection="0"/>
    <xf numFmtId="199" fontId="14" fillId="7" borderId="0" applyNumberFormat="0" applyBorder="0" applyAlignment="0" applyProtection="0"/>
    <xf numFmtId="199" fontId="14" fillId="7" borderId="0" applyNumberFormat="0" applyBorder="0" applyAlignment="0" applyProtection="0"/>
    <xf numFmtId="199" fontId="14" fillId="5" borderId="0" applyNumberFormat="0" applyBorder="0" applyAlignment="0" applyProtection="0"/>
    <xf numFmtId="199" fontId="14" fillId="5" borderId="0" applyNumberFormat="0" applyBorder="0" applyAlignment="0" applyProtection="0"/>
    <xf numFmtId="199" fontId="15" fillId="7" borderId="0" applyNumberFormat="0" applyBorder="0" applyAlignment="0" applyProtection="0"/>
    <xf numFmtId="199" fontId="15" fillId="7" borderId="0" applyNumberFormat="0" applyBorder="0" applyAlignment="0" applyProtection="0"/>
    <xf numFmtId="199" fontId="15" fillId="10" borderId="0" applyNumberFormat="0" applyBorder="0" applyAlignment="0" applyProtection="0"/>
    <xf numFmtId="199" fontId="15" fillId="10" borderId="0" applyNumberFormat="0" applyBorder="0" applyAlignment="0" applyProtection="0"/>
    <xf numFmtId="199" fontId="15" fillId="11" borderId="0" applyNumberFormat="0" applyBorder="0" applyAlignment="0" applyProtection="0"/>
    <xf numFmtId="199" fontId="15" fillId="11" borderId="0" applyNumberFormat="0" applyBorder="0" applyAlignment="0" applyProtection="0"/>
    <xf numFmtId="199" fontId="15" fillId="9" borderId="0" applyNumberFormat="0" applyBorder="0" applyAlignment="0" applyProtection="0"/>
    <xf numFmtId="199" fontId="15" fillId="9" borderId="0" applyNumberFormat="0" applyBorder="0" applyAlignment="0" applyProtection="0"/>
    <xf numFmtId="199" fontId="15" fillId="7" borderId="0" applyNumberFormat="0" applyBorder="0" applyAlignment="0" applyProtection="0"/>
    <xf numFmtId="199" fontId="15" fillId="7" borderId="0" applyNumberFormat="0" applyBorder="0" applyAlignment="0" applyProtection="0"/>
    <xf numFmtId="199" fontId="15" fillId="4" borderId="0" applyNumberFormat="0" applyBorder="0" applyAlignment="0" applyProtection="0"/>
    <xf numFmtId="199" fontId="15" fillId="4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15" fillId="26" borderId="0" applyNumberFormat="0" applyBorder="0" applyAlignment="0" applyProtection="0"/>
    <xf numFmtId="0" fontId="48" fillId="31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0" fontId="15" fillId="15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34" borderId="0" applyNumberFormat="0" applyBorder="0" applyAlignment="0" applyProtection="0"/>
    <xf numFmtId="0" fontId="15" fillId="27" borderId="0" applyNumberFormat="0" applyBorder="0" applyAlignment="0" applyProtection="0"/>
    <xf numFmtId="0" fontId="48" fillId="31" borderId="0" applyNumberFormat="0" applyBorder="0" applyAlignment="0" applyProtection="0"/>
    <xf numFmtId="0" fontId="48" fillId="34" borderId="0" applyNumberFormat="0" applyBorder="0" applyAlignment="0" applyProtection="0"/>
    <xf numFmtId="0" fontId="49" fillId="36" borderId="0" applyNumberFormat="0" applyBorder="0" applyAlignment="0" applyProtection="0"/>
    <xf numFmtId="0" fontId="15" fillId="23" borderId="0" applyNumberFormat="0" applyBorder="0" applyAlignment="0" applyProtection="0"/>
    <xf numFmtId="0" fontId="48" fillId="31" borderId="0" applyNumberFormat="0" applyBorder="0" applyAlignment="0" applyProtection="0"/>
    <xf numFmtId="0" fontId="48" fillId="33" borderId="0" applyNumberFormat="0" applyBorder="0" applyAlignment="0" applyProtection="0"/>
    <xf numFmtId="0" fontId="49" fillId="33" borderId="0" applyNumberFormat="0" applyBorder="0" applyAlignment="0" applyProtection="0"/>
    <xf numFmtId="0" fontId="15" fillId="14" borderId="0" applyNumberFormat="0" applyBorder="0" applyAlignment="0" applyProtection="0"/>
    <xf numFmtId="0" fontId="48" fillId="31" borderId="0" applyNumberFormat="0" applyBorder="0" applyAlignment="0" applyProtection="0"/>
    <xf numFmtId="0" fontId="48" fillId="37" borderId="0" applyNumberFormat="0" applyBorder="0" applyAlignment="0" applyProtection="0"/>
    <xf numFmtId="0" fontId="49" fillId="38" borderId="0" applyNumberFormat="0" applyBorder="0" applyAlignment="0" applyProtection="0"/>
    <xf numFmtId="0" fontId="15" fillId="10" borderId="0" applyNumberFormat="0" applyBorder="0" applyAlignment="0" applyProtection="0"/>
    <xf numFmtId="199" fontId="22" fillId="7" borderId="0" applyNumberFormat="0" applyBorder="0" applyAlignment="0" applyProtection="0"/>
    <xf numFmtId="199" fontId="22" fillId="7" borderId="0" applyNumberFormat="0" applyBorder="0" applyAlignment="0" applyProtection="0"/>
    <xf numFmtId="199" fontId="17" fillId="17" borderId="16" applyNumberFormat="0" applyAlignment="0" applyProtection="0"/>
    <xf numFmtId="199" fontId="17" fillId="17" borderId="16" applyNumberFormat="0" applyAlignment="0" applyProtection="0"/>
    <xf numFmtId="199" fontId="18" fillId="18" borderId="17" applyNumberFormat="0" applyAlignment="0" applyProtection="0"/>
    <xf numFmtId="199" fontId="18" fillId="18" borderId="17" applyNumberFormat="0" applyAlignment="0" applyProtection="0"/>
    <xf numFmtId="199" fontId="27" fillId="0" borderId="18" applyNumberFormat="0" applyFill="0" applyAlignment="0" applyProtection="0"/>
    <xf numFmtId="199" fontId="27" fillId="0" borderId="18" applyNumberFormat="0" applyFill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5" fontId="5" fillId="0" borderId="0" applyFont="0" applyFill="0" applyAlignment="0" applyProtection="0"/>
    <xf numFmtId="20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5" fontId="5" fillId="0" borderId="0" applyFont="0" applyFill="0" applyAlignment="0" applyProtection="0"/>
    <xf numFmtId="175" fontId="5" fillId="0" borderId="0" applyFont="0" applyFill="0" applyAlignment="0" applyProtection="0"/>
    <xf numFmtId="198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79" fontId="39" fillId="0" borderId="0" applyFont="0" applyFill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199" fontId="25" fillId="0" borderId="0" applyNumberFormat="0" applyFill="0" applyBorder="0" applyAlignment="0" applyProtection="0"/>
    <xf numFmtId="199" fontId="25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42" borderId="0" applyNumberFormat="0" applyBorder="0" applyAlignment="0" applyProtection="0"/>
    <xf numFmtId="0" fontId="44" fillId="41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5" fillId="32" borderId="0" applyNumberFormat="0" applyBorder="0" applyAlignment="0" applyProtection="0"/>
    <xf numFmtId="199" fontId="15" fillId="12" borderId="0" applyNumberFormat="0" applyBorder="0" applyAlignment="0" applyProtection="0"/>
    <xf numFmtId="199" fontId="15" fillId="12" borderId="0" applyNumberFormat="0" applyBorder="0" applyAlignment="0" applyProtection="0"/>
    <xf numFmtId="0" fontId="14" fillId="37" borderId="0" applyNumberFormat="0" applyBorder="0" applyAlignment="0" applyProtection="0"/>
    <xf numFmtId="0" fontId="14" fillId="34" borderId="0" applyNumberFormat="0" applyBorder="0" applyAlignment="0" applyProtection="0"/>
    <xf numFmtId="0" fontId="15" fillId="35" borderId="0" applyNumberFormat="0" applyBorder="0" applyAlignment="0" applyProtection="0"/>
    <xf numFmtId="199" fontId="15" fillId="10" borderId="0" applyNumberFormat="0" applyBorder="0" applyAlignment="0" applyProtection="0"/>
    <xf numFmtId="199" fontId="15" fillId="10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5" fillId="34" borderId="0" applyNumberFormat="0" applyBorder="0" applyAlignment="0" applyProtection="0"/>
    <xf numFmtId="199" fontId="15" fillId="11" borderId="0" applyNumberFormat="0" applyBorder="0" applyAlignment="0" applyProtection="0"/>
    <xf numFmtId="199" fontId="15" fillId="11" borderId="0" applyNumberFormat="0" applyBorder="0" applyAlignment="0" applyProtection="0"/>
    <xf numFmtId="0" fontId="14" fillId="43" borderId="0" applyNumberFormat="0" applyBorder="0" applyAlignment="0" applyProtection="0"/>
    <xf numFmtId="0" fontId="14" fillId="34" borderId="0" applyNumberFormat="0" applyBorder="0" applyAlignment="0" applyProtection="0"/>
    <xf numFmtId="0" fontId="15" fillId="34" borderId="0" applyNumberFormat="0" applyBorder="0" applyAlignment="0" applyProtection="0"/>
    <xf numFmtId="199" fontId="15" fillId="13" borderId="0" applyNumberFormat="0" applyBorder="0" applyAlignment="0" applyProtection="0"/>
    <xf numFmtId="199" fontId="15" fillId="13" borderId="0" applyNumberFormat="0" applyBorder="0" applyAlignment="0" applyProtection="0"/>
    <xf numFmtId="0" fontId="14" fillId="33" borderId="0" applyNumberFormat="0" applyBorder="0" applyAlignment="0" applyProtection="0"/>
    <xf numFmtId="0" fontId="14" fillId="43" borderId="0" applyNumberFormat="0" applyBorder="0" applyAlignment="0" applyProtection="0"/>
    <xf numFmtId="0" fontId="15" fillId="32" borderId="0" applyNumberFormat="0" applyBorder="0" applyAlignment="0" applyProtection="0"/>
    <xf numFmtId="199" fontId="15" fillId="14" borderId="0" applyNumberFormat="0" applyBorder="0" applyAlignment="0" applyProtection="0"/>
    <xf numFmtId="199" fontId="15" fillId="14" borderId="0" applyNumberFormat="0" applyBorder="0" applyAlignment="0" applyProtection="0"/>
    <xf numFmtId="0" fontId="14" fillId="37" borderId="0" applyNumberFormat="0" applyBorder="0" applyAlignment="0" applyProtection="0"/>
    <xf numFmtId="0" fontId="14" fillId="31" borderId="0" applyNumberFormat="0" applyBorder="0" applyAlignment="0" applyProtection="0"/>
    <xf numFmtId="0" fontId="15" fillId="31" borderId="0" applyNumberFormat="0" applyBorder="0" applyAlignment="0" applyProtection="0"/>
    <xf numFmtId="199" fontId="15" fillId="15" borderId="0" applyNumberFormat="0" applyBorder="0" applyAlignment="0" applyProtection="0"/>
    <xf numFmtId="199" fontId="15" fillId="15" borderId="0" applyNumberFormat="0" applyBorder="0" applyAlignment="0" applyProtection="0"/>
    <xf numFmtId="199" fontId="26" fillId="8" borderId="16" applyNumberFormat="0" applyAlignment="0" applyProtection="0"/>
    <xf numFmtId="199" fontId="26" fillId="8" borderId="16" applyNumberFormat="0" applyAlignment="0" applyProtection="0"/>
    <xf numFmtId="165" fontId="5" fillId="0" borderId="0" applyFont="0" applyFill="0" applyBorder="0" applyAlignment="0" applyProtection="0"/>
    <xf numFmtId="203" fontId="51" fillId="0" borderId="0"/>
    <xf numFmtId="204" fontId="51" fillId="0" borderId="0"/>
    <xf numFmtId="0" fontId="52" fillId="0" borderId="0" applyNumberFormat="0" applyFill="0" applyBorder="0" applyAlignment="0" applyProtection="0">
      <alignment vertical="top"/>
      <protection locked="0"/>
    </xf>
    <xf numFmtId="199" fontId="53" fillId="0" borderId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199" fontId="16" fillId="16" borderId="0" applyNumberFormat="0" applyBorder="0" applyAlignment="0" applyProtection="0"/>
    <xf numFmtId="199" fontId="16" fillId="16" borderId="0" applyNumberFormat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0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5" fontId="5" fillId="0" borderId="0" applyFont="0" applyFill="0" applyBorder="0" applyAlignment="0" applyProtection="0"/>
    <xf numFmtId="206" fontId="39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207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208" fontId="5" fillId="0" borderId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14" fillId="0" borderId="0" applyFont="0" applyFill="0" applyBorder="0" applyAlignment="0" applyProtection="0"/>
    <xf numFmtId="210" fontId="5" fillId="0" borderId="0" applyFont="0" applyFill="0" applyBorder="0" applyAlignment="0" applyProtection="0"/>
    <xf numFmtId="199" fontId="55" fillId="8" borderId="0" applyNumberFormat="0" applyBorder="0" applyAlignment="0" applyProtection="0"/>
    <xf numFmtId="199" fontId="55" fillId="8" borderId="0" applyNumberFormat="0" applyBorder="0" applyAlignment="0" applyProtection="0"/>
    <xf numFmtId="199" fontId="14" fillId="0" borderId="0"/>
    <xf numFmtId="199" fontId="14" fillId="0" borderId="0"/>
    <xf numFmtId="199" fontId="14" fillId="0" borderId="0"/>
    <xf numFmtId="0" fontId="39" fillId="0" borderId="0"/>
    <xf numFmtId="199" fontId="14" fillId="0" borderId="0"/>
    <xf numFmtId="0" fontId="3" fillId="0" borderId="0"/>
    <xf numFmtId="0" fontId="5" fillId="0" borderId="0"/>
    <xf numFmtId="0" fontId="5" fillId="0" borderId="0"/>
    <xf numFmtId="199" fontId="3" fillId="0" borderId="0"/>
    <xf numFmtId="199" fontId="5" fillId="0" borderId="0"/>
    <xf numFmtId="0" fontId="5" fillId="0" borderId="0"/>
    <xf numFmtId="0" fontId="5" fillId="0" borderId="0"/>
    <xf numFmtId="0" fontId="39" fillId="0" borderId="0"/>
    <xf numFmtId="0" fontId="3" fillId="0" borderId="0"/>
    <xf numFmtId="0" fontId="3" fillId="0" borderId="0"/>
    <xf numFmtId="179" fontId="11" fillId="0" borderId="0"/>
    <xf numFmtId="0" fontId="35" fillId="0" borderId="0"/>
    <xf numFmtId="0" fontId="5" fillId="0" borderId="0"/>
    <xf numFmtId="0" fontId="3" fillId="0" borderId="0"/>
    <xf numFmtId="0" fontId="3" fillId="0" borderId="0"/>
    <xf numFmtId="0" fontId="5" fillId="0" borderId="0"/>
    <xf numFmtId="199" fontId="39" fillId="0" borderId="0"/>
    <xf numFmtId="199" fontId="39" fillId="0" borderId="0"/>
    <xf numFmtId="199" fontId="39" fillId="0" borderId="0"/>
    <xf numFmtId="199" fontId="39" fillId="0" borderId="0"/>
    <xf numFmtId="199" fontId="39" fillId="0" borderId="0"/>
    <xf numFmtId="0" fontId="5" fillId="0" borderId="0"/>
    <xf numFmtId="199" fontId="39" fillId="0" borderId="0"/>
    <xf numFmtId="199" fontId="39" fillId="0" borderId="0"/>
    <xf numFmtId="199" fontId="39" fillId="0" borderId="0"/>
    <xf numFmtId="199" fontId="39" fillId="0" borderId="0"/>
    <xf numFmtId="199" fontId="39" fillId="0" borderId="0"/>
    <xf numFmtId="199" fontId="39" fillId="0" borderId="0"/>
    <xf numFmtId="199" fontId="39" fillId="0" borderId="0"/>
    <xf numFmtId="199" fontId="39" fillId="0" borderId="0"/>
    <xf numFmtId="0" fontId="5" fillId="0" borderId="0"/>
    <xf numFmtId="199" fontId="39" fillId="0" borderId="0"/>
    <xf numFmtId="199" fontId="39" fillId="0" borderId="0"/>
    <xf numFmtId="199" fontId="39" fillId="0" borderId="0"/>
    <xf numFmtId="199" fontId="39" fillId="0" borderId="0"/>
    <xf numFmtId="199" fontId="39" fillId="0" borderId="0"/>
    <xf numFmtId="205" fontId="11" fillId="0" borderId="0"/>
    <xf numFmtId="199" fontId="39" fillId="0" borderId="0"/>
    <xf numFmtId="199" fontId="39" fillId="0" borderId="0"/>
    <xf numFmtId="199" fontId="39" fillId="0" borderId="0"/>
    <xf numFmtId="199" fontId="39" fillId="0" borderId="0"/>
    <xf numFmtId="199" fontId="39" fillId="0" borderId="0"/>
    <xf numFmtId="199" fontId="39" fillId="0" borderId="0"/>
    <xf numFmtId="199" fontId="39" fillId="0" borderId="0"/>
    <xf numFmtId="199" fontId="39" fillId="0" borderId="0"/>
    <xf numFmtId="199" fontId="39" fillId="5" borderId="19" applyNumberFormat="0" applyFont="0" applyAlignment="0" applyProtection="0"/>
    <xf numFmtId="199" fontId="39" fillId="5" borderId="19" applyNumberFormat="0" applyFon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199" fontId="30" fillId="17" borderId="20" applyNumberFormat="0" applyAlignment="0" applyProtection="0"/>
    <xf numFmtId="199" fontId="30" fillId="17" borderId="20" applyNumberFormat="0" applyAlignment="0" applyProtection="0"/>
    <xf numFmtId="0" fontId="31" fillId="0" borderId="0" applyNumberFormat="0" applyFill="0" applyBorder="0" applyAlignment="0" applyProtection="0"/>
    <xf numFmtId="199" fontId="27" fillId="0" borderId="0" applyNumberFormat="0" applyFill="0" applyBorder="0" applyAlignment="0" applyProtection="0"/>
    <xf numFmtId="199" fontId="27" fillId="0" borderId="0" applyNumberFormat="0" applyFill="0" applyBorder="0" applyAlignment="0" applyProtection="0"/>
    <xf numFmtId="199" fontId="19" fillId="0" borderId="0" applyNumberFormat="0" applyFill="0" applyBorder="0" applyAlignment="0" applyProtection="0"/>
    <xf numFmtId="199" fontId="19" fillId="0" borderId="0" applyNumberFormat="0" applyFill="0" applyBorder="0" applyAlignment="0" applyProtection="0"/>
    <xf numFmtId="199" fontId="23" fillId="0" borderId="4" applyNumberFormat="0" applyFill="0" applyAlignment="0" applyProtection="0"/>
    <xf numFmtId="199" fontId="23" fillId="0" borderId="4" applyNumberFormat="0" applyFill="0" applyAlignment="0" applyProtection="0"/>
    <xf numFmtId="199" fontId="24" fillId="0" borderId="5" applyNumberFormat="0" applyFill="0" applyAlignment="0" applyProtection="0"/>
    <xf numFmtId="199" fontId="24" fillId="0" borderId="5" applyNumberFormat="0" applyFill="0" applyAlignment="0" applyProtection="0"/>
    <xf numFmtId="199" fontId="25" fillId="0" borderId="6" applyNumberFormat="0" applyFill="0" applyAlignment="0" applyProtection="0"/>
    <xf numFmtId="199" fontId="25" fillId="0" borderId="6" applyNumberFormat="0" applyFill="0" applyAlignment="0" applyProtection="0"/>
    <xf numFmtId="199" fontId="31" fillId="0" borderId="0" applyNumberFormat="0" applyFill="0" applyBorder="0" applyAlignment="0" applyProtection="0"/>
    <xf numFmtId="199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9" fontId="44" fillId="0" borderId="21" applyNumberFormat="0" applyFill="0" applyAlignment="0" applyProtection="0"/>
    <xf numFmtId="199" fontId="44" fillId="0" borderId="21" applyNumberFormat="0" applyFill="0" applyAlignment="0" applyProtection="0"/>
    <xf numFmtId="210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5" fillId="0" borderId="0"/>
    <xf numFmtId="0" fontId="14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24" borderId="0" applyNumberFormat="0" applyBorder="0" applyAlignment="0" applyProtection="0"/>
    <xf numFmtId="0" fontId="15" fillId="26" borderId="0" applyNumberFormat="0" applyBorder="0" applyAlignment="0" applyProtection="0"/>
    <xf numFmtId="0" fontId="15" fillId="15" borderId="0" applyNumberFormat="0" applyBorder="0" applyAlignment="0" applyProtection="0"/>
    <xf numFmtId="0" fontId="15" fillId="27" borderId="0" applyNumberFormat="0" applyBorder="0" applyAlignment="0" applyProtection="0"/>
    <xf numFmtId="0" fontId="15" fillId="23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36" fillId="25" borderId="23" applyNumberFormat="0" applyAlignment="0" applyProtection="0"/>
    <xf numFmtId="0" fontId="36" fillId="25" borderId="23" applyNumberFormat="0" applyAlignment="0" applyProtection="0"/>
    <xf numFmtId="0" fontId="36" fillId="25" borderId="23" applyNumberFormat="0" applyAlignment="0" applyProtection="0"/>
    <xf numFmtId="0" fontId="56" fillId="45" borderId="23" applyNumberFormat="0" applyAlignment="0" applyProtection="0"/>
    <xf numFmtId="0" fontId="56" fillId="45" borderId="23" applyNumberFormat="0" applyAlignment="0" applyProtection="0"/>
    <xf numFmtId="0" fontId="36" fillId="25" borderId="23" applyNumberFormat="0" applyAlignment="0" applyProtection="0"/>
    <xf numFmtId="0" fontId="36" fillId="25" borderId="23" applyNumberFormat="0" applyAlignment="0" applyProtection="0"/>
    <xf numFmtId="0" fontId="36" fillId="25" borderId="23" applyNumberFormat="0" applyAlignment="0" applyProtection="0"/>
    <xf numFmtId="0" fontId="17" fillId="17" borderId="23" applyNumberFormat="0" applyAlignment="0" applyProtection="0"/>
    <xf numFmtId="0" fontId="17" fillId="17" borderId="23" applyNumberFormat="0" applyAlignment="0" applyProtection="0"/>
    <xf numFmtId="0" fontId="36" fillId="25" borderId="23" applyNumberFormat="0" applyAlignment="0" applyProtection="0"/>
    <xf numFmtId="0" fontId="36" fillId="25" borderId="23" applyNumberFormat="0" applyAlignment="0" applyProtection="0"/>
    <xf numFmtId="0" fontId="36" fillId="25" borderId="23" applyNumberFormat="0" applyAlignment="0" applyProtection="0"/>
    <xf numFmtId="0" fontId="36" fillId="25" borderId="23" applyNumberFormat="0" applyAlignment="0" applyProtection="0"/>
    <xf numFmtId="0" fontId="17" fillId="17" borderId="23" applyNumberFormat="0" applyAlignment="0" applyProtection="0"/>
    <xf numFmtId="0" fontId="17" fillId="17" borderId="23" applyNumberFormat="0" applyAlignment="0" applyProtection="0"/>
    <xf numFmtId="0" fontId="37" fillId="0" borderId="24" applyNumberFormat="0" applyFill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14" fillId="5" borderId="25" applyNumberFormat="0" applyFont="0" applyAlignment="0" applyProtection="0"/>
    <xf numFmtId="0" fontId="14" fillId="5" borderId="25" applyNumberFormat="0" applyFont="0" applyAlignment="0" applyProtection="0"/>
    <xf numFmtId="0" fontId="14" fillId="5" borderId="25" applyNumberFormat="0" applyFont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11" fontId="14" fillId="0" borderId="0" applyFont="0" applyFill="0" applyBorder="0" applyAlignment="0" applyProtection="0"/>
    <xf numFmtId="209" fontId="5" fillId="0" borderId="0" applyFont="0" applyFill="0" applyBorder="0" applyAlignment="0" applyProtection="0"/>
    <xf numFmtId="8" fontId="39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26" fillId="6" borderId="23" applyNumberFormat="0" applyAlignment="0" applyProtection="0"/>
    <xf numFmtId="0" fontId="26" fillId="6" borderId="23" applyNumberFormat="0" applyAlignment="0" applyProtection="0"/>
    <xf numFmtId="0" fontId="26" fillId="6" borderId="23" applyNumberFormat="0" applyAlignment="0" applyProtection="0"/>
    <xf numFmtId="0" fontId="26" fillId="6" borderId="23" applyNumberFormat="0" applyAlignment="0" applyProtection="0"/>
    <xf numFmtId="0" fontId="26" fillId="8" borderId="23" applyNumberFormat="0" applyAlignment="0" applyProtection="0"/>
    <xf numFmtId="0" fontId="26" fillId="8" borderId="23" applyNumberFormat="0" applyAlignment="0" applyProtection="0"/>
    <xf numFmtId="0" fontId="26" fillId="6" borderId="23" applyNumberFormat="0" applyAlignment="0" applyProtection="0"/>
    <xf numFmtId="0" fontId="26" fillId="6" borderId="23" applyNumberFormat="0" applyAlignment="0" applyProtection="0"/>
    <xf numFmtId="0" fontId="26" fillId="6" borderId="23" applyNumberFormat="0" applyAlignment="0" applyProtection="0"/>
    <xf numFmtId="171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2" fontId="39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38" fillId="0" borderId="14" applyNumberFormat="0" applyFill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38" borderId="23" applyNumberFormat="0" applyAlignment="0" applyProtection="0"/>
    <xf numFmtId="0" fontId="58" fillId="38" borderId="23" applyNumberFormat="0" applyAlignment="0" applyProtection="0"/>
    <xf numFmtId="0" fontId="26" fillId="8" borderId="23" applyNumberFormat="0" applyAlignment="0" applyProtection="0"/>
    <xf numFmtId="0" fontId="26" fillId="8" borderId="23" applyNumberFormat="0" applyAlignment="0" applyProtection="0"/>
    <xf numFmtId="0" fontId="16" fillId="9" borderId="0" applyNumberFormat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0" fillId="8" borderId="0" applyNumberFormat="0" applyBorder="0" applyAlignment="0" applyProtection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39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189" fontId="28" fillId="0" borderId="0"/>
    <xf numFmtId="0" fontId="5" fillId="5" borderId="25" applyNumberFormat="0" applyFont="0" applyAlignment="0" applyProtection="0"/>
    <xf numFmtId="0" fontId="5" fillId="5" borderId="25" applyNumberFormat="0" applyFont="0" applyAlignment="0" applyProtection="0"/>
    <xf numFmtId="0" fontId="5" fillId="5" borderId="25" applyNumberFormat="0" applyFont="0" applyAlignment="0" applyProtection="0"/>
    <xf numFmtId="0" fontId="5" fillId="5" borderId="25" applyNumberFormat="0" applyFont="0" applyAlignment="0" applyProtection="0"/>
    <xf numFmtId="0" fontId="12" fillId="5" borderId="25" applyNumberFormat="0" applyFont="0" applyAlignment="0" applyProtection="0"/>
    <xf numFmtId="0" fontId="12" fillId="5" borderId="25" applyNumberFormat="0" applyFont="0" applyAlignment="0" applyProtection="0"/>
    <xf numFmtId="0" fontId="5" fillId="37" borderId="25" applyNumberFormat="0" applyFont="0" applyAlignment="0" applyProtection="0"/>
    <xf numFmtId="0" fontId="5" fillId="37" borderId="25" applyNumberFormat="0" applyFont="0" applyAlignment="0" applyProtection="0"/>
    <xf numFmtId="0" fontId="5" fillId="5" borderId="25" applyNumberFormat="0" applyFont="0" applyAlignment="0" applyProtection="0"/>
    <xf numFmtId="0" fontId="30" fillId="45" borderId="26" applyNumberFormat="0" applyAlignment="0" applyProtection="0"/>
    <xf numFmtId="0" fontId="30" fillId="45" borderId="26" applyNumberFormat="0" applyAlignment="0" applyProtection="0"/>
    <xf numFmtId="0" fontId="30" fillId="25" borderId="26" applyNumberFormat="0" applyAlignment="0" applyProtection="0"/>
    <xf numFmtId="0" fontId="30" fillId="25" borderId="26" applyNumberFormat="0" applyAlignment="0" applyProtection="0"/>
    <xf numFmtId="0" fontId="30" fillId="25" borderId="26" applyNumberFormat="0" applyAlignment="0" applyProtection="0"/>
    <xf numFmtId="0" fontId="30" fillId="17" borderId="26" applyNumberFormat="0" applyAlignment="0" applyProtection="0"/>
    <xf numFmtId="0" fontId="30" fillId="17" borderId="2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0" fillId="25" borderId="26" applyNumberFormat="0" applyAlignment="0" applyProtection="0"/>
    <xf numFmtId="0" fontId="30" fillId="25" borderId="26" applyNumberFormat="0" applyAlignment="0" applyProtection="0"/>
    <xf numFmtId="0" fontId="30" fillId="25" borderId="26" applyNumberFormat="0" applyAlignment="0" applyProtection="0"/>
    <xf numFmtId="0" fontId="30" fillId="25" borderId="26" applyNumberFormat="0" applyAlignment="0" applyProtection="0"/>
    <xf numFmtId="0" fontId="30" fillId="17" borderId="26" applyNumberFormat="0" applyAlignment="0" applyProtection="0"/>
    <xf numFmtId="0" fontId="30" fillId="17" borderId="26" applyNumberFormat="0" applyAlignment="0" applyProtection="0"/>
    <xf numFmtId="0" fontId="22" fillId="20" borderId="0" applyNumberFormat="0" applyBorder="0" applyAlignment="0" applyProtection="0"/>
    <xf numFmtId="0" fontId="30" fillId="25" borderId="26" applyNumberFormat="0" applyAlignment="0" applyProtection="0"/>
    <xf numFmtId="0" fontId="30" fillId="25" borderId="26" applyNumberFormat="0" applyAlignment="0" applyProtection="0"/>
    <xf numFmtId="0" fontId="30" fillId="25" borderId="26" applyNumberFormat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18" fillId="18" borderId="17" applyNumberFormat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39" fontId="12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59" fillId="0" borderId="0"/>
    <xf numFmtId="0" fontId="60" fillId="0" borderId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2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39" fontId="32" fillId="0" borderId="0"/>
    <xf numFmtId="9" fontId="32" fillId="0" borderId="0" applyFont="0" applyFill="0" applyBorder="0" applyAlignment="0" applyProtection="0"/>
    <xf numFmtId="39" fontId="12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39" fillId="0" borderId="0"/>
    <xf numFmtId="181" fontId="11" fillId="0" borderId="0"/>
  </cellStyleXfs>
  <cellXfs count="849">
    <xf numFmtId="0" fontId="0" fillId="0" borderId="0" xfId="0"/>
    <xf numFmtId="0" fontId="5" fillId="2" borderId="0" xfId="0" applyFont="1" applyFill="1"/>
    <xf numFmtId="0" fontId="5" fillId="0" borderId="0" xfId="0" applyFont="1" applyFill="1" applyBorder="1"/>
    <xf numFmtId="0" fontId="5" fillId="0" borderId="0" xfId="0" applyFont="1" applyFill="1"/>
    <xf numFmtId="39" fontId="64" fillId="0" borderId="0" xfId="716" applyFont="1" applyAlignment="1">
      <alignment vertical="top"/>
    </xf>
    <xf numFmtId="10" fontId="65" fillId="0" borderId="0" xfId="717" applyNumberFormat="1" applyFont="1" applyAlignment="1">
      <alignment vertical="top"/>
    </xf>
    <xf numFmtId="39" fontId="67" fillId="46" borderId="33" xfId="716" applyNumberFormat="1" applyFont="1" applyFill="1" applyBorder="1" applyAlignment="1">
      <alignment vertical="top"/>
    </xf>
    <xf numFmtId="2" fontId="10" fillId="2" borderId="22" xfId="229" applyNumberFormat="1" applyFont="1" applyFill="1" applyBorder="1" applyAlignment="1">
      <alignment horizontal="right" vertical="top"/>
    </xf>
    <xf numFmtId="176" fontId="10" fillId="2" borderId="22" xfId="205" applyNumberFormat="1" applyFont="1" applyFill="1" applyBorder="1" applyAlignment="1">
      <alignment horizontal="center" vertical="top"/>
    </xf>
    <xf numFmtId="196" fontId="10" fillId="2" borderId="22" xfId="205" applyNumberFormat="1" applyFont="1" applyFill="1" applyBorder="1" applyAlignment="1">
      <alignment horizontal="right" vertical="top"/>
    </xf>
    <xf numFmtId="196" fontId="9" fillId="2" borderId="22" xfId="205" applyNumberFormat="1" applyFont="1" applyFill="1" applyBorder="1" applyAlignment="1">
      <alignment vertical="top" wrapText="1"/>
    </xf>
    <xf numFmtId="178" fontId="5" fillId="2" borderId="22" xfId="205" applyNumberFormat="1" applyFont="1" applyFill="1" applyBorder="1" applyAlignment="1">
      <alignment vertical="top"/>
    </xf>
    <xf numFmtId="178" fontId="5" fillId="2" borderId="22" xfId="205" applyNumberFormat="1" applyFont="1" applyFill="1" applyBorder="1" applyAlignment="1">
      <alignment horizontal="center" vertical="top"/>
    </xf>
    <xf numFmtId="178" fontId="6" fillId="2" borderId="22" xfId="205" applyNumberFormat="1" applyFont="1" applyFill="1" applyBorder="1" applyAlignment="1">
      <alignment vertical="top"/>
    </xf>
    <xf numFmtId="178" fontId="5" fillId="2" borderId="22" xfId="205" applyNumberFormat="1" applyFont="1" applyFill="1" applyBorder="1" applyAlignment="1">
      <alignment horizontal="right" vertical="top"/>
    </xf>
    <xf numFmtId="0" fontId="5" fillId="2" borderId="22" xfId="205" applyNumberFormat="1" applyFont="1" applyFill="1" applyBorder="1" applyAlignment="1">
      <alignment horizontal="center" vertical="top"/>
    </xf>
    <xf numFmtId="0" fontId="34" fillId="2" borderId="22" xfId="205" applyFont="1" applyFill="1" applyBorder="1" applyAlignment="1">
      <alignment vertical="top" wrapText="1"/>
    </xf>
    <xf numFmtId="4" fontId="34" fillId="2" borderId="22" xfId="226" applyNumberFormat="1" applyFont="1" applyFill="1" applyBorder="1" applyAlignment="1">
      <alignment vertical="top" wrapText="1"/>
    </xf>
    <xf numFmtId="4" fontId="34" fillId="2" borderId="22" xfId="205" applyNumberFormat="1" applyFont="1" applyFill="1" applyBorder="1" applyAlignment="1">
      <alignment horizontal="center" vertical="top" wrapText="1"/>
    </xf>
    <xf numFmtId="232" fontId="34" fillId="2" borderId="22" xfId="205" applyNumberFormat="1" applyFont="1" applyFill="1" applyBorder="1" applyAlignment="1">
      <alignment horizontal="right" vertical="top" wrapText="1"/>
    </xf>
    <xf numFmtId="4" fontId="34" fillId="2" borderId="22" xfId="153" applyNumberFormat="1" applyFont="1" applyFill="1" applyBorder="1" applyAlignment="1">
      <alignment horizontal="right" vertical="top" wrapText="1"/>
    </xf>
    <xf numFmtId="4" fontId="34" fillId="2" borderId="30" xfId="205" applyNumberFormat="1" applyFont="1" applyFill="1" applyBorder="1" applyAlignment="1">
      <alignment horizontal="right" vertical="top" wrapText="1"/>
    </xf>
    <xf numFmtId="4" fontId="34" fillId="2" borderId="30" xfId="721" applyNumberFormat="1" applyFont="1" applyFill="1" applyBorder="1" applyAlignment="1">
      <alignment horizontal="center" vertical="top" wrapText="1"/>
    </xf>
    <xf numFmtId="166" fontId="34" fillId="2" borderId="30" xfId="193" applyFont="1" applyFill="1" applyBorder="1" applyAlignment="1">
      <alignment horizontal="right" vertical="top" wrapText="1"/>
    </xf>
    <xf numFmtId="178" fontId="34" fillId="2" borderId="30" xfId="721" applyNumberFormat="1" applyFont="1" applyFill="1" applyBorder="1" applyAlignment="1">
      <alignment vertical="top" wrapText="1"/>
    </xf>
    <xf numFmtId="4" fontId="5" fillId="2" borderId="22" xfId="8" applyNumberFormat="1" applyFont="1" applyFill="1" applyBorder="1" applyAlignment="1">
      <alignment vertical="top"/>
    </xf>
    <xf numFmtId="181" fontId="5" fillId="2" borderId="22" xfId="723" applyFont="1" applyFill="1" applyBorder="1" applyAlignment="1">
      <alignment vertical="top"/>
    </xf>
    <xf numFmtId="0" fontId="5" fillId="2" borderId="22" xfId="205" applyFont="1" applyFill="1" applyBorder="1" applyAlignment="1">
      <alignment vertical="top" wrapText="1"/>
    </xf>
    <xf numFmtId="4" fontId="5" fillId="2" borderId="22" xfId="8" applyNumberFormat="1" applyFont="1" applyFill="1" applyBorder="1" applyAlignment="1">
      <alignment vertical="top" wrapText="1"/>
    </xf>
    <xf numFmtId="4" fontId="5" fillId="2" borderId="22" xfId="205" applyNumberFormat="1" applyFont="1" applyFill="1" applyBorder="1" applyAlignment="1">
      <alignment horizontal="center" vertical="top" wrapText="1"/>
    </xf>
    <xf numFmtId="226" fontId="5" fillId="2" borderId="22" xfId="205" applyNumberFormat="1" applyFont="1" applyFill="1" applyBorder="1" applyAlignment="1">
      <alignment horizontal="right" vertical="top" wrapText="1"/>
    </xf>
    <xf numFmtId="172" fontId="5" fillId="2" borderId="22" xfId="229" applyFont="1" applyFill="1" applyBorder="1" applyAlignment="1">
      <alignment horizontal="right" vertical="top" wrapText="1"/>
    </xf>
    <xf numFmtId="0" fontId="5" fillId="2" borderId="22" xfId="205" applyFont="1" applyFill="1" applyBorder="1" applyAlignment="1">
      <alignment horizontal="center" vertical="top" wrapText="1"/>
    </xf>
    <xf numFmtId="172" fontId="10" fillId="2" borderId="22" xfId="229" applyFont="1" applyFill="1" applyBorder="1" applyAlignment="1">
      <alignment horizontal="right" vertical="top"/>
    </xf>
    <xf numFmtId="178" fontId="5" fillId="2" borderId="22" xfId="205" applyNumberFormat="1" applyFont="1" applyFill="1" applyBorder="1" applyAlignment="1">
      <alignment horizontal="right" vertical="top" wrapText="1"/>
    </xf>
    <xf numFmtId="178" fontId="5" fillId="2" borderId="22" xfId="205" applyNumberFormat="1" applyFont="1" applyFill="1" applyBorder="1" applyAlignment="1">
      <alignment horizontal="center" vertical="top" wrapText="1"/>
    </xf>
    <xf numFmtId="39" fontId="5" fillId="2" borderId="22" xfId="205" applyNumberFormat="1" applyFont="1" applyFill="1" applyBorder="1" applyAlignment="1" applyProtection="1">
      <alignment vertical="top" wrapText="1"/>
      <protection locked="0"/>
    </xf>
    <xf numFmtId="4" fontId="5" fillId="2" borderId="22" xfId="205" applyNumberFormat="1" applyFont="1" applyFill="1" applyBorder="1" applyAlignment="1">
      <alignment horizontal="right" vertical="top" wrapText="1"/>
    </xf>
    <xf numFmtId="166" fontId="5" fillId="2" borderId="22" xfId="193" applyFont="1" applyFill="1" applyBorder="1" applyAlignment="1">
      <alignment horizontal="center" vertical="top" wrapText="1"/>
    </xf>
    <xf numFmtId="181" fontId="5" fillId="2" borderId="22" xfId="723" applyFont="1" applyFill="1" applyBorder="1" applyAlignment="1">
      <alignment vertical="top" wrapText="1"/>
    </xf>
    <xf numFmtId="178" fontId="5" fillId="2" borderId="22" xfId="205" applyNumberFormat="1" applyFont="1" applyFill="1" applyBorder="1" applyAlignment="1">
      <alignment vertical="top" wrapText="1"/>
    </xf>
    <xf numFmtId="0" fontId="5" fillId="30" borderId="22" xfId="205" applyFont="1" applyFill="1" applyBorder="1" applyAlignment="1">
      <alignment horizontal="right" vertical="top" wrapText="1"/>
    </xf>
    <xf numFmtId="166" fontId="5" fillId="30" borderId="0" xfId="205" applyNumberFormat="1" applyFont="1" applyFill="1" applyBorder="1" applyAlignment="1">
      <alignment vertical="top"/>
    </xf>
    <xf numFmtId="172" fontId="5" fillId="30" borderId="22" xfId="229" applyFont="1" applyFill="1" applyBorder="1" applyAlignment="1">
      <alignment horizontal="center" vertical="top"/>
    </xf>
    <xf numFmtId="39" fontId="6" fillId="30" borderId="22" xfId="205" applyNumberFormat="1" applyFont="1" applyFill="1" applyBorder="1" applyAlignment="1">
      <alignment vertical="top" wrapText="1"/>
    </xf>
    <xf numFmtId="4" fontId="6" fillId="2" borderId="22" xfId="138" applyNumberFormat="1" applyFont="1" applyFill="1" applyBorder="1" applyAlignment="1" applyProtection="1">
      <alignment horizontal="right" vertical="top" wrapText="1"/>
    </xf>
    <xf numFmtId="4" fontId="6" fillId="2" borderId="22" xfId="205" applyNumberFormat="1" applyFont="1" applyFill="1" applyBorder="1" applyAlignment="1">
      <alignment horizontal="center" vertical="top"/>
    </xf>
    <xf numFmtId="4" fontId="6" fillId="2" borderId="22" xfId="138" applyNumberFormat="1" applyFont="1" applyFill="1" applyBorder="1" applyAlignment="1" applyProtection="1">
      <alignment horizontal="right" vertical="top" wrapText="1"/>
      <protection locked="0"/>
    </xf>
    <xf numFmtId="177" fontId="6" fillId="2" borderId="22" xfId="205" applyNumberFormat="1" applyFont="1" applyFill="1" applyBorder="1" applyAlignment="1">
      <alignment horizontal="right" vertical="top"/>
    </xf>
    <xf numFmtId="4" fontId="5" fillId="0" borderId="22" xfId="205" applyNumberFormat="1" applyFont="1" applyFill="1" applyBorder="1" applyAlignment="1">
      <alignment horizontal="right" vertical="top" wrapText="1"/>
    </xf>
    <xf numFmtId="4" fontId="5" fillId="2" borderId="22" xfId="721" applyNumberFormat="1" applyFont="1" applyFill="1" applyBorder="1" applyAlignment="1">
      <alignment horizontal="center" vertical="top" wrapText="1"/>
    </xf>
    <xf numFmtId="166" fontId="5" fillId="0" borderId="22" xfId="193" applyFont="1" applyFill="1" applyBorder="1" applyAlignment="1">
      <alignment horizontal="right" vertical="top" wrapText="1"/>
    </xf>
    <xf numFmtId="178" fontId="5" fillId="2" borderId="22" xfId="721" applyNumberFormat="1" applyFont="1" applyFill="1" applyBorder="1" applyAlignment="1">
      <alignment vertical="top" wrapText="1"/>
    </xf>
    <xf numFmtId="176" fontId="10" fillId="2" borderId="10" xfId="205" applyNumberFormat="1" applyFont="1" applyFill="1" applyBorder="1" applyAlignment="1">
      <alignment horizontal="center" vertical="top"/>
    </xf>
    <xf numFmtId="178" fontId="5" fillId="2" borderId="10" xfId="205" applyNumberFormat="1" applyFont="1" applyFill="1" applyBorder="1" applyAlignment="1">
      <alignment horizontal="center" vertical="top" wrapText="1"/>
    </xf>
    <xf numFmtId="4" fontId="5" fillId="0" borderId="22" xfId="205" applyNumberFormat="1" applyFont="1" applyBorder="1" applyAlignment="1">
      <alignment vertical="top"/>
    </xf>
    <xf numFmtId="0" fontId="5" fillId="0" borderId="22" xfId="205" applyFont="1" applyBorder="1" applyAlignment="1">
      <alignment horizontal="right" vertical="center"/>
    </xf>
    <xf numFmtId="0" fontId="5" fillId="47" borderId="0" xfId="205" applyFont="1" applyFill="1" applyBorder="1" applyAlignment="1">
      <alignment horizontal="center" vertical="center"/>
    </xf>
    <xf numFmtId="0" fontId="5" fillId="30" borderId="1" xfId="205" applyFont="1" applyFill="1" applyBorder="1" applyAlignment="1">
      <alignment horizontal="right" vertical="top" wrapText="1"/>
    </xf>
    <xf numFmtId="166" fontId="5" fillId="30" borderId="22" xfId="205" applyNumberFormat="1" applyFont="1" applyFill="1" applyBorder="1" applyAlignment="1">
      <alignment vertical="top"/>
    </xf>
    <xf numFmtId="172" fontId="5" fillId="30" borderId="10" xfId="229" applyFont="1" applyFill="1" applyBorder="1" applyAlignment="1">
      <alignment horizontal="center" vertical="top"/>
    </xf>
    <xf numFmtId="0" fontId="45" fillId="2" borderId="22" xfId="205" applyFont="1" applyFill="1" applyBorder="1" applyAlignment="1">
      <alignment vertical="center"/>
    </xf>
    <xf numFmtId="172" fontId="5" fillId="0" borderId="22" xfId="229" applyFont="1" applyFill="1" applyBorder="1" applyAlignment="1">
      <alignment horizontal="right" vertical="center" wrapText="1"/>
    </xf>
    <xf numFmtId="0" fontId="5" fillId="0" borderId="0" xfId="205" applyFont="1" applyFill="1" applyBorder="1" applyAlignment="1">
      <alignment horizontal="center" vertical="center"/>
    </xf>
    <xf numFmtId="0" fontId="45" fillId="0" borderId="22" xfId="205" applyFont="1" applyFill="1" applyBorder="1" applyAlignment="1">
      <alignment vertical="center"/>
    </xf>
    <xf numFmtId="172" fontId="5" fillId="0" borderId="22" xfId="229" applyFont="1" applyBorder="1" applyAlignment="1">
      <alignment horizontal="right" vertical="center" wrapText="1"/>
    </xf>
    <xf numFmtId="0" fontId="46" fillId="0" borderId="22" xfId="205" applyFont="1" applyFill="1" applyBorder="1" applyAlignment="1">
      <alignment vertical="center" wrapText="1"/>
    </xf>
    <xf numFmtId="172" fontId="46" fillId="0" borderId="22" xfId="229" applyFont="1" applyFill="1" applyBorder="1" applyAlignment="1">
      <alignment horizontal="right" vertical="center" wrapText="1"/>
    </xf>
    <xf numFmtId="0" fontId="46" fillId="0" borderId="0" xfId="205" applyFont="1" applyFill="1" applyBorder="1" applyAlignment="1">
      <alignment horizontal="center" vertical="center"/>
    </xf>
    <xf numFmtId="178" fontId="46" fillId="0" borderId="22" xfId="721" applyNumberFormat="1" applyFont="1" applyFill="1" applyBorder="1" applyAlignment="1">
      <alignment vertical="top" wrapText="1"/>
    </xf>
    <xf numFmtId="39" fontId="68" fillId="0" borderId="0" xfId="716" applyFont="1" applyFill="1" applyAlignment="1">
      <alignment vertical="top"/>
    </xf>
    <xf numFmtId="0" fontId="46" fillId="0" borderId="22" xfId="205" applyFont="1" applyFill="1" applyBorder="1" applyAlignment="1">
      <alignment horizontal="right" vertical="top"/>
    </xf>
    <xf numFmtId="0" fontId="46" fillId="0" borderId="0" xfId="205" applyFont="1" applyFill="1" applyBorder="1" applyAlignment="1">
      <alignment horizontal="center" vertical="top"/>
    </xf>
    <xf numFmtId="178" fontId="46" fillId="0" borderId="22" xfId="721" applyNumberFormat="1" applyFont="1" applyFill="1" applyBorder="1" applyAlignment="1">
      <alignment horizontal="right" vertical="top" wrapText="1"/>
    </xf>
    <xf numFmtId="178" fontId="5" fillId="0" borderId="22" xfId="721" applyNumberFormat="1" applyFont="1" applyFill="1" applyBorder="1" applyAlignment="1">
      <alignment vertical="top" wrapText="1"/>
    </xf>
    <xf numFmtId="39" fontId="64" fillId="0" borderId="0" xfId="716" applyFont="1" applyFill="1" applyAlignment="1">
      <alignment vertical="top"/>
    </xf>
    <xf numFmtId="172" fontId="5" fillId="2" borderId="22" xfId="229" applyFont="1" applyFill="1" applyBorder="1" applyAlignment="1">
      <alignment horizontal="right" vertical="center" wrapText="1"/>
    </xf>
    <xf numFmtId="0" fontId="5" fillId="2" borderId="0" xfId="205" applyFont="1" applyFill="1" applyBorder="1" applyAlignment="1">
      <alignment horizontal="center" vertical="center"/>
    </xf>
    <xf numFmtId="39" fontId="64" fillId="2" borderId="0" xfId="716" applyFont="1" applyFill="1" applyAlignment="1">
      <alignment vertical="top"/>
    </xf>
    <xf numFmtId="178" fontId="5" fillId="2" borderId="22" xfId="721" applyNumberFormat="1" applyFont="1" applyFill="1" applyBorder="1" applyAlignment="1">
      <alignment wrapText="1"/>
    </xf>
    <xf numFmtId="172" fontId="5" fillId="0" borderId="22" xfId="229" applyFont="1" applyFill="1" applyBorder="1" applyAlignment="1">
      <alignment horizontal="right" wrapText="1"/>
    </xf>
    <xf numFmtId="0" fontId="5" fillId="0" borderId="0" xfId="205" applyFont="1" applyFill="1" applyBorder="1" applyAlignment="1">
      <alignment horizontal="center"/>
    </xf>
    <xf numFmtId="172" fontId="45" fillId="0" borderId="22" xfId="229" applyFont="1" applyFill="1" applyBorder="1" applyAlignment="1">
      <alignment vertical="center" wrapText="1"/>
    </xf>
    <xf numFmtId="166" fontId="5" fillId="0" borderId="22" xfId="205" applyNumberFormat="1" applyFont="1" applyFill="1" applyBorder="1" applyAlignment="1">
      <alignment vertical="top"/>
    </xf>
    <xf numFmtId="39" fontId="6" fillId="0" borderId="22" xfId="205" applyNumberFormat="1" applyFont="1" applyFill="1" applyBorder="1" applyAlignment="1">
      <alignment vertical="top" wrapText="1"/>
    </xf>
    <xf numFmtId="0" fontId="34" fillId="47" borderId="22" xfId="205" applyFont="1" applyFill="1" applyBorder="1" applyAlignment="1">
      <alignment horizontal="center" vertical="center"/>
    </xf>
    <xf numFmtId="4" fontId="34" fillId="0" borderId="22" xfId="205" applyNumberFormat="1" applyFont="1" applyBorder="1" applyAlignment="1">
      <alignment vertical="top"/>
    </xf>
    <xf numFmtId="39" fontId="66" fillId="0" borderId="0" xfId="716" applyFont="1" applyAlignment="1">
      <alignment vertical="top"/>
    </xf>
    <xf numFmtId="0" fontId="5" fillId="0" borderId="22" xfId="205" applyFont="1" applyFill="1" applyBorder="1" applyAlignment="1">
      <alignment vertical="top"/>
    </xf>
    <xf numFmtId="172" fontId="5" fillId="0" borderId="22" xfId="229" applyFont="1" applyFill="1" applyBorder="1" applyAlignment="1">
      <alignment horizontal="center" vertical="top"/>
    </xf>
    <xf numFmtId="4" fontId="5" fillId="0" borderId="22" xfId="205" applyNumberFormat="1" applyFont="1" applyFill="1" applyBorder="1" applyAlignment="1">
      <alignment vertical="top"/>
    </xf>
    <xf numFmtId="0" fontId="5" fillId="47" borderId="22" xfId="205" applyFont="1" applyFill="1" applyBorder="1" applyAlignment="1">
      <alignment horizontal="center" vertical="center"/>
    </xf>
    <xf numFmtId="0" fontId="5" fillId="47" borderId="22" xfId="205" applyFont="1" applyFill="1" applyBorder="1" applyAlignment="1">
      <alignment horizontal="center" vertical="center" wrapText="1"/>
    </xf>
    <xf numFmtId="0" fontId="5" fillId="0" borderId="22" xfId="205" applyFont="1" applyFill="1" applyBorder="1" applyAlignment="1">
      <alignment horizontal="right" vertical="center"/>
    </xf>
    <xf numFmtId="0" fontId="5" fillId="0" borderId="22" xfId="205" applyFont="1" applyFill="1" applyBorder="1" applyAlignment="1">
      <alignment horizontal="center" vertical="center"/>
    </xf>
    <xf numFmtId="2" fontId="5" fillId="0" borderId="22" xfId="205" applyNumberFormat="1" applyFont="1" applyBorder="1" applyAlignment="1">
      <alignment horizontal="right" vertical="center"/>
    </xf>
    <xf numFmtId="39" fontId="64" fillId="46" borderId="37" xfId="716" applyFont="1" applyFill="1" applyBorder="1" applyAlignment="1">
      <alignment vertical="top"/>
    </xf>
    <xf numFmtId="39" fontId="69" fillId="46" borderId="0" xfId="716" applyFont="1" applyFill="1" applyBorder="1" applyAlignment="1">
      <alignment vertical="top"/>
    </xf>
    <xf numFmtId="39" fontId="64" fillId="0" borderId="29" xfId="716" applyFont="1" applyBorder="1" applyAlignment="1">
      <alignment vertical="top"/>
    </xf>
    <xf numFmtId="2" fontId="5" fillId="0" borderId="22" xfId="205" applyNumberFormat="1" applyFont="1" applyFill="1" applyBorder="1" applyAlignment="1">
      <alignment horizontal="right" vertical="center"/>
    </xf>
    <xf numFmtId="39" fontId="64" fillId="0" borderId="0" xfId="716" applyFont="1" applyBorder="1" applyAlignment="1">
      <alignment vertical="top"/>
    </xf>
    <xf numFmtId="166" fontId="6" fillId="30" borderId="22" xfId="205" applyNumberFormat="1" applyFont="1" applyFill="1" applyBorder="1" applyAlignment="1">
      <alignment vertical="top"/>
    </xf>
    <xf numFmtId="0" fontId="5" fillId="0" borderId="22" xfId="205" applyFont="1" applyFill="1" applyBorder="1" applyAlignment="1">
      <alignment horizontal="right" vertical="top" wrapText="1"/>
    </xf>
    <xf numFmtId="166" fontId="5" fillId="0" borderId="0" xfId="205" applyNumberFormat="1" applyFont="1" applyFill="1" applyBorder="1" applyAlignment="1">
      <alignment vertical="top"/>
    </xf>
    <xf numFmtId="0" fontId="46" fillId="2" borderId="22" xfId="205" applyFont="1" applyFill="1" applyBorder="1" applyAlignment="1">
      <alignment vertical="center" wrapText="1"/>
    </xf>
    <xf numFmtId="0" fontId="46" fillId="2" borderId="0" xfId="205" applyFont="1" applyFill="1" applyBorder="1" applyAlignment="1">
      <alignment horizontal="center" vertical="center"/>
    </xf>
    <xf numFmtId="178" fontId="46" fillId="2" borderId="22" xfId="721" applyNumberFormat="1" applyFont="1" applyFill="1" applyBorder="1" applyAlignment="1">
      <alignment vertical="center" wrapText="1"/>
    </xf>
    <xf numFmtId="39" fontId="68" fillId="2" borderId="0" xfId="716" applyFont="1" applyFill="1" applyAlignment="1">
      <alignment vertical="top"/>
    </xf>
    <xf numFmtId="4" fontId="5" fillId="2" borderId="22" xfId="205" applyNumberFormat="1" applyFont="1" applyFill="1" applyBorder="1" applyAlignment="1">
      <alignment vertical="top"/>
    </xf>
    <xf numFmtId="172" fontId="46" fillId="2" borderId="22" xfId="229" applyFont="1" applyFill="1" applyBorder="1" applyAlignment="1">
      <alignment horizontal="right" vertical="center" wrapText="1"/>
    </xf>
    <xf numFmtId="178" fontId="46" fillId="2" borderId="22" xfId="721" applyNumberFormat="1" applyFont="1" applyFill="1" applyBorder="1" applyAlignment="1">
      <alignment vertical="top" wrapText="1"/>
    </xf>
    <xf numFmtId="172" fontId="6" fillId="30" borderId="22" xfId="229" applyFont="1" applyFill="1" applyBorder="1" applyAlignment="1">
      <alignment horizontal="center" vertical="top"/>
    </xf>
    <xf numFmtId="172" fontId="6" fillId="30" borderId="22" xfId="229" applyFont="1" applyFill="1" applyBorder="1" applyAlignment="1">
      <alignment horizontal="right" vertical="top"/>
    </xf>
    <xf numFmtId="2" fontId="34" fillId="0" borderId="22" xfId="205" applyNumberFormat="1" applyFont="1" applyBorder="1" applyAlignment="1">
      <alignment horizontal="right" vertical="center"/>
    </xf>
    <xf numFmtId="0" fontId="5" fillId="0" borderId="22" xfId="205" applyFont="1" applyFill="1" applyBorder="1" applyAlignment="1">
      <alignment horizontal="right" vertical="top"/>
    </xf>
    <xf numFmtId="0" fontId="5" fillId="0" borderId="22" xfId="205" applyFont="1" applyFill="1" applyBorder="1" applyAlignment="1">
      <alignment horizontal="center" vertical="top"/>
    </xf>
    <xf numFmtId="4" fontId="6" fillId="30" borderId="22" xfId="205" applyNumberFormat="1" applyFont="1" applyFill="1" applyBorder="1" applyAlignment="1">
      <alignment vertical="top"/>
    </xf>
    <xf numFmtId="172" fontId="5" fillId="0" borderId="10" xfId="229" applyFont="1" applyFill="1" applyBorder="1" applyAlignment="1">
      <alignment horizontal="right" vertical="center"/>
    </xf>
    <xf numFmtId="4" fontId="5" fillId="0" borderId="22" xfId="8" applyNumberFormat="1" applyFont="1" applyFill="1" applyBorder="1" applyAlignment="1">
      <alignment vertical="top" wrapText="1"/>
    </xf>
    <xf numFmtId="39" fontId="69" fillId="0" borderId="0" xfId="716" applyFont="1" applyAlignment="1">
      <alignment vertical="top"/>
    </xf>
    <xf numFmtId="178" fontId="6" fillId="2" borderId="22" xfId="716" applyNumberFormat="1" applyFont="1" applyFill="1" applyBorder="1" applyAlignment="1">
      <alignment vertical="top"/>
    </xf>
    <xf numFmtId="178" fontId="6" fillId="2" borderId="22" xfId="716" applyNumberFormat="1" applyFont="1" applyFill="1" applyBorder="1" applyAlignment="1">
      <alignment horizontal="center" vertical="top"/>
    </xf>
    <xf numFmtId="0" fontId="6" fillId="2" borderId="22" xfId="205" applyFont="1" applyFill="1" applyBorder="1" applyAlignment="1">
      <alignment horizontal="right" vertical="top" wrapText="1"/>
    </xf>
    <xf numFmtId="0" fontId="6" fillId="2" borderId="22" xfId="205" applyNumberFormat="1" applyFont="1" applyFill="1" applyBorder="1" applyAlignment="1">
      <alignment horizontal="right" vertical="top" wrapText="1"/>
    </xf>
    <xf numFmtId="37" fontId="34" fillId="2" borderId="22" xfId="205" applyNumberFormat="1" applyFont="1" applyFill="1" applyBorder="1" applyAlignment="1" applyProtection="1">
      <alignment horizontal="right" vertical="top" wrapText="1"/>
    </xf>
    <xf numFmtId="37" fontId="34" fillId="2" borderId="30" xfId="205" applyNumberFormat="1" applyFont="1" applyFill="1" applyBorder="1" applyAlignment="1" applyProtection="1">
      <alignment horizontal="right" vertical="top" wrapText="1"/>
    </xf>
    <xf numFmtId="39" fontId="7" fillId="46" borderId="34" xfId="205" applyNumberFormat="1" applyFont="1" applyFill="1" applyBorder="1" applyAlignment="1" applyProtection="1">
      <alignment horizontal="right" vertical="top" wrapText="1"/>
    </xf>
    <xf numFmtId="39" fontId="7" fillId="46" borderId="38" xfId="205" applyNumberFormat="1" applyFont="1" applyFill="1" applyBorder="1" applyAlignment="1" applyProtection="1">
      <alignment horizontal="center" vertical="top" wrapText="1"/>
    </xf>
    <xf numFmtId="39" fontId="7" fillId="46" borderId="38" xfId="205" applyNumberFormat="1" applyFont="1" applyFill="1" applyBorder="1" applyAlignment="1" applyProtection="1">
      <alignment vertical="top" wrapText="1"/>
      <protection locked="0"/>
    </xf>
    <xf numFmtId="39" fontId="7" fillId="46" borderId="42" xfId="8" applyNumberFormat="1" applyFont="1" applyFill="1" applyBorder="1" applyAlignment="1" applyProtection="1">
      <alignment horizontal="right" vertical="top" wrapText="1"/>
      <protection locked="0"/>
    </xf>
    <xf numFmtId="39" fontId="6" fillId="46" borderId="34" xfId="205" applyNumberFormat="1" applyFont="1" applyFill="1" applyBorder="1" applyAlignment="1" applyProtection="1">
      <alignment horizontal="right" vertical="top" wrapText="1"/>
    </xf>
    <xf numFmtId="39" fontId="6" fillId="46" borderId="38" xfId="205" applyNumberFormat="1" applyFont="1" applyFill="1" applyBorder="1" applyAlignment="1" applyProtection="1">
      <alignment horizontal="center" vertical="top" wrapText="1"/>
    </xf>
    <xf numFmtId="39" fontId="6" fillId="46" borderId="38" xfId="205" applyNumberFormat="1" applyFont="1" applyFill="1" applyBorder="1" applyAlignment="1" applyProtection="1">
      <alignment vertical="top" wrapText="1"/>
      <protection locked="0"/>
    </xf>
    <xf numFmtId="39" fontId="6" fillId="46" borderId="42" xfId="8" applyNumberFormat="1" applyFont="1" applyFill="1" applyBorder="1" applyAlignment="1" applyProtection="1">
      <alignment horizontal="right" vertical="top" wrapText="1"/>
      <protection locked="0"/>
    </xf>
    <xf numFmtId="166" fontId="6" fillId="46" borderId="42" xfId="8" applyNumberFormat="1" applyFont="1" applyFill="1" applyBorder="1" applyAlignment="1" applyProtection="1">
      <alignment horizontal="right" vertical="top" wrapText="1"/>
      <protection locked="0"/>
    </xf>
    <xf numFmtId="0" fontId="5" fillId="2" borderId="22" xfId="205" applyFont="1" applyFill="1" applyBorder="1" applyAlignment="1">
      <alignment horizontal="right" vertical="top" wrapText="1"/>
    </xf>
    <xf numFmtId="37" fontId="6" fillId="2" borderId="22" xfId="205" applyNumberFormat="1" applyFont="1" applyFill="1" applyBorder="1" applyAlignment="1" applyProtection="1">
      <alignment horizontal="right" vertical="top" wrapText="1"/>
    </xf>
    <xf numFmtId="177" fontId="5" fillId="2" borderId="22" xfId="701" applyNumberFormat="1" applyFont="1" applyFill="1" applyBorder="1" applyAlignment="1" applyProtection="1">
      <alignment horizontal="right" vertical="top" wrapText="1"/>
    </xf>
    <xf numFmtId="2" fontId="5" fillId="2" borderId="22" xfId="205" applyNumberFormat="1" applyFont="1" applyFill="1" applyBorder="1" applyAlignment="1">
      <alignment horizontal="right" vertical="top" wrapText="1"/>
    </xf>
    <xf numFmtId="182" fontId="5" fillId="2" borderId="22" xfId="205" applyNumberFormat="1" applyFont="1" applyFill="1" applyBorder="1" applyAlignment="1">
      <alignment horizontal="right" vertical="top" wrapText="1"/>
    </xf>
    <xf numFmtId="196" fontId="5" fillId="2" borderId="22" xfId="205" applyNumberFormat="1" applyFont="1" applyFill="1" applyBorder="1" applyAlignment="1">
      <alignment horizontal="right" vertical="top" wrapText="1"/>
    </xf>
    <xf numFmtId="0" fontId="6" fillId="2" borderId="22" xfId="205" applyFont="1" applyFill="1" applyBorder="1" applyAlignment="1">
      <alignment horizontal="center" vertical="top" wrapText="1"/>
    </xf>
    <xf numFmtId="197" fontId="5" fillId="2" borderId="22" xfId="205" applyNumberFormat="1" applyFont="1" applyFill="1" applyBorder="1" applyAlignment="1">
      <alignment horizontal="right" vertical="top" wrapText="1"/>
    </xf>
    <xf numFmtId="1" fontId="6" fillId="2" borderId="22" xfId="205" applyNumberFormat="1" applyFont="1" applyFill="1" applyBorder="1" applyAlignment="1">
      <alignment horizontal="right" vertical="top" wrapText="1"/>
    </xf>
    <xf numFmtId="0" fontId="5" fillId="30" borderId="0" xfId="205" applyFont="1" applyFill="1" applyBorder="1" applyAlignment="1">
      <alignment vertical="top"/>
    </xf>
    <xf numFmtId="216" fontId="6" fillId="2" borderId="22" xfId="5" applyNumberFormat="1" applyFont="1" applyFill="1" applyBorder="1" applyAlignment="1" applyProtection="1">
      <alignment horizontal="center" vertical="top" wrapText="1"/>
    </xf>
    <xf numFmtId="1" fontId="5" fillId="2" borderId="22" xfId="205" applyNumberFormat="1" applyFont="1" applyFill="1" applyBorder="1" applyAlignment="1">
      <alignment horizontal="right" vertical="top" wrapText="1"/>
    </xf>
    <xf numFmtId="0" fontId="6" fillId="47" borderId="1" xfId="205" applyFont="1" applyFill="1" applyBorder="1" applyAlignment="1">
      <alignment horizontal="center" vertical="center"/>
    </xf>
    <xf numFmtId="0" fontId="5" fillId="0" borderId="1" xfId="205" applyFont="1" applyFill="1" applyBorder="1" applyAlignment="1">
      <alignment horizontal="center" vertical="center"/>
    </xf>
    <xf numFmtId="0" fontId="6" fillId="2" borderId="1" xfId="205" applyFont="1" applyFill="1" applyBorder="1" applyAlignment="1">
      <alignment horizontal="center" vertical="top" wrapText="1"/>
    </xf>
    <xf numFmtId="0" fontId="6" fillId="2" borderId="1" xfId="205" applyFont="1" applyFill="1" applyBorder="1" applyAlignment="1">
      <alignment horizontal="center" vertical="center"/>
    </xf>
    <xf numFmtId="172" fontId="34" fillId="0" borderId="0" xfId="229" applyFont="1" applyBorder="1" applyAlignment="1">
      <alignment vertical="top"/>
    </xf>
    <xf numFmtId="0" fontId="6" fillId="0" borderId="1" xfId="205" applyFont="1" applyFill="1" applyBorder="1" applyAlignment="1">
      <alignment horizontal="center" vertical="center"/>
    </xf>
    <xf numFmtId="0" fontId="34" fillId="47" borderId="1" xfId="205" applyFont="1" applyFill="1" applyBorder="1" applyAlignment="1">
      <alignment horizontal="center" vertical="center"/>
    </xf>
    <xf numFmtId="0" fontId="46" fillId="2" borderId="1" xfId="205" applyFont="1" applyFill="1" applyBorder="1" applyAlignment="1">
      <alignment horizontal="center" vertical="center"/>
    </xf>
    <xf numFmtId="0" fontId="46" fillId="0" borderId="1" xfId="205" applyFont="1" applyFill="1" applyBorder="1" applyAlignment="1">
      <alignment horizontal="center" vertical="center"/>
    </xf>
    <xf numFmtId="0" fontId="5" fillId="2" borderId="1" xfId="205" applyFont="1" applyFill="1" applyBorder="1" applyAlignment="1">
      <alignment horizontal="center" vertical="center"/>
    </xf>
    <xf numFmtId="0" fontId="5" fillId="0" borderId="1" xfId="205" applyFont="1" applyFill="1" applyBorder="1" applyAlignment="1">
      <alignment horizontal="center" vertical="center" wrapText="1"/>
    </xf>
    <xf numFmtId="0" fontId="5" fillId="47" borderId="1" xfId="205" applyFont="1" applyFill="1" applyBorder="1" applyAlignment="1">
      <alignment horizontal="center" vertical="center" wrapText="1"/>
    </xf>
    <xf numFmtId="0" fontId="5" fillId="0" borderId="1" xfId="205" applyFont="1" applyFill="1" applyBorder="1" applyAlignment="1">
      <alignment horizontal="right" vertical="top" wrapText="1"/>
    </xf>
    <xf numFmtId="0" fontId="5" fillId="0" borderId="0" xfId="205" applyFont="1" applyFill="1" applyBorder="1" applyAlignment="1">
      <alignment vertical="top"/>
    </xf>
    <xf numFmtId="0" fontId="6" fillId="2" borderId="1" xfId="205" applyFont="1" applyFill="1" applyBorder="1" applyAlignment="1">
      <alignment horizontal="center" vertical="center" wrapText="1"/>
    </xf>
    <xf numFmtId="39" fontId="6" fillId="2" borderId="22" xfId="716" applyFont="1" applyFill="1" applyBorder="1" applyAlignment="1">
      <alignment horizontal="right" vertical="top" wrapText="1"/>
    </xf>
    <xf numFmtId="2" fontId="46" fillId="0" borderId="22" xfId="205" applyNumberFormat="1" applyFont="1" applyBorder="1" applyAlignment="1">
      <alignment horizontal="right" vertical="center"/>
    </xf>
    <xf numFmtId="0" fontId="46" fillId="0" borderId="22" xfId="205" applyFont="1" applyFill="1" applyBorder="1" applyAlignment="1">
      <alignment horizontal="center" vertical="center"/>
    </xf>
    <xf numFmtId="4" fontId="46" fillId="0" borderId="22" xfId="205" applyNumberFormat="1" applyFont="1" applyBorder="1" applyAlignment="1">
      <alignment vertical="center"/>
    </xf>
    <xf numFmtId="4" fontId="46" fillId="0" borderId="22" xfId="205" applyNumberFormat="1" applyFont="1" applyFill="1" applyBorder="1" applyAlignment="1">
      <alignment vertical="top"/>
    </xf>
    <xf numFmtId="39" fontId="68" fillId="0" borderId="0" xfId="716" applyFont="1" applyAlignment="1">
      <alignment vertical="top"/>
    </xf>
    <xf numFmtId="0" fontId="46" fillId="47" borderId="1" xfId="205" applyFont="1" applyFill="1" applyBorder="1" applyAlignment="1">
      <alignment horizontal="center" vertical="center"/>
    </xf>
    <xf numFmtId="0" fontId="46" fillId="47" borderId="22" xfId="205" applyFont="1" applyFill="1" applyBorder="1" applyAlignment="1">
      <alignment vertical="center" wrapText="1"/>
    </xf>
    <xf numFmtId="0" fontId="46" fillId="47" borderId="22" xfId="205" applyFont="1" applyFill="1" applyBorder="1" applyAlignment="1">
      <alignment horizontal="center" vertical="center"/>
    </xf>
    <xf numFmtId="4" fontId="46" fillId="0" borderId="22" xfId="205" applyNumberFormat="1" applyFont="1" applyBorder="1" applyAlignment="1">
      <alignment vertical="top"/>
    </xf>
    <xf numFmtId="0" fontId="47" fillId="0" borderId="1" xfId="205" applyFont="1" applyFill="1" applyBorder="1" applyAlignment="1">
      <alignment horizontal="center" vertical="center"/>
    </xf>
    <xf numFmtId="0" fontId="47" fillId="0" borderId="22" xfId="205" applyFont="1" applyFill="1" applyBorder="1" applyAlignment="1">
      <alignment vertical="center" wrapText="1"/>
    </xf>
    <xf numFmtId="0" fontId="70" fillId="0" borderId="22" xfId="205" applyFont="1" applyFill="1" applyBorder="1" applyAlignment="1">
      <alignment vertical="center"/>
    </xf>
    <xf numFmtId="0" fontId="46" fillId="47" borderId="22" xfId="205" applyFont="1" applyFill="1" applyBorder="1" applyAlignment="1">
      <alignment vertical="center"/>
    </xf>
    <xf numFmtId="172" fontId="46" fillId="0" borderId="22" xfId="229" applyFont="1" applyFill="1" applyBorder="1" applyAlignment="1">
      <alignment horizontal="right" vertical="top" wrapText="1"/>
    </xf>
    <xf numFmtId="0" fontId="46" fillId="0" borderId="22" xfId="205" applyFont="1" applyFill="1" applyBorder="1" applyAlignment="1">
      <alignment vertical="center"/>
    </xf>
    <xf numFmtId="0" fontId="46" fillId="0" borderId="22" xfId="205" applyFont="1" applyFill="1" applyBorder="1" applyAlignment="1">
      <alignment horizontal="right" vertical="center"/>
    </xf>
    <xf numFmtId="172" fontId="34" fillId="0" borderId="0" xfId="229" applyFont="1" applyFill="1" applyBorder="1" applyAlignment="1">
      <alignment vertical="top"/>
    </xf>
    <xf numFmtId="196" fontId="10" fillId="0" borderId="22" xfId="205" applyNumberFormat="1" applyFont="1" applyFill="1" applyBorder="1" applyAlignment="1">
      <alignment horizontal="right" vertical="top"/>
    </xf>
    <xf numFmtId="176" fontId="47" fillId="2" borderId="22" xfId="205" applyNumberFormat="1" applyFont="1" applyFill="1" applyBorder="1" applyAlignment="1">
      <alignment horizontal="center" vertical="top" wrapText="1"/>
    </xf>
    <xf numFmtId="0" fontId="46" fillId="2" borderId="10" xfId="205" applyFont="1" applyFill="1" applyBorder="1" applyAlignment="1">
      <alignment vertical="top"/>
    </xf>
    <xf numFmtId="176" fontId="46" fillId="2" borderId="22" xfId="205" applyNumberFormat="1" applyFont="1" applyFill="1" applyBorder="1" applyAlignment="1">
      <alignment horizontal="center" vertical="top"/>
    </xf>
    <xf numFmtId="196" fontId="46" fillId="2" borderId="22" xfId="205" applyNumberFormat="1" applyFont="1" applyFill="1" applyBorder="1" applyAlignment="1">
      <alignment horizontal="right" vertical="top"/>
    </xf>
    <xf numFmtId="196" fontId="47" fillId="2" borderId="22" xfId="205" applyNumberFormat="1" applyFont="1" applyFill="1" applyBorder="1" applyAlignment="1">
      <alignment vertical="top" wrapText="1"/>
    </xf>
    <xf numFmtId="196" fontId="46" fillId="2" borderId="22" xfId="7" applyNumberFormat="1" applyFont="1" applyFill="1" applyBorder="1" applyAlignment="1">
      <alignment horizontal="right" vertical="top" wrapText="1"/>
    </xf>
    <xf numFmtId="0" fontId="46" fillId="2" borderId="22" xfId="205" applyFont="1" applyFill="1" applyBorder="1" applyAlignment="1">
      <alignment horizontal="left" vertical="top" wrapText="1"/>
    </xf>
    <xf numFmtId="4" fontId="46" fillId="0" borderId="22" xfId="198" applyNumberFormat="1" applyFont="1" applyFill="1" applyBorder="1" applyAlignment="1">
      <alignment horizontal="right" vertical="top"/>
    </xf>
    <xf numFmtId="166" fontId="46" fillId="0" borderId="22" xfId="700" applyFont="1" applyFill="1" applyBorder="1" applyAlignment="1">
      <alignment horizontal="right" vertical="top"/>
    </xf>
    <xf numFmtId="178" fontId="46" fillId="2" borderId="22" xfId="7" applyNumberFormat="1" applyFont="1" applyFill="1" applyBorder="1" applyAlignment="1">
      <alignment horizontal="center" vertical="top"/>
    </xf>
    <xf numFmtId="4" fontId="46" fillId="0" borderId="22" xfId="373" applyNumberFormat="1" applyFont="1" applyFill="1" applyBorder="1" applyAlignment="1">
      <alignment horizontal="right" vertical="top"/>
    </xf>
    <xf numFmtId="39" fontId="47" fillId="30" borderId="34" xfId="205" applyNumberFormat="1" applyFont="1" applyFill="1" applyBorder="1" applyAlignment="1" applyProtection="1">
      <alignment horizontal="center" vertical="top" wrapText="1"/>
    </xf>
    <xf numFmtId="39" fontId="47" fillId="30" borderId="38" xfId="205" applyNumberFormat="1" applyFont="1" applyFill="1" applyBorder="1" applyAlignment="1" applyProtection="1">
      <alignment horizontal="center" vertical="top" wrapText="1"/>
    </xf>
    <xf numFmtId="39" fontId="47" fillId="30" borderId="38" xfId="205" applyNumberFormat="1" applyFont="1" applyFill="1" applyBorder="1" applyAlignment="1" applyProtection="1">
      <alignment vertical="top" wrapText="1"/>
      <protection locked="0"/>
    </xf>
    <xf numFmtId="39" fontId="47" fillId="30" borderId="42" xfId="8" applyNumberFormat="1" applyFont="1" applyFill="1" applyBorder="1" applyAlignment="1" applyProtection="1">
      <alignment horizontal="right" vertical="top" wrapText="1"/>
      <protection locked="0"/>
    </xf>
    <xf numFmtId="49" fontId="46" fillId="2" borderId="22" xfId="205" applyNumberFormat="1" applyFont="1" applyFill="1" applyBorder="1" applyAlignment="1">
      <alignment horizontal="right" vertical="top" wrapText="1"/>
    </xf>
    <xf numFmtId="0" fontId="46" fillId="2" borderId="22" xfId="205" applyNumberFormat="1" applyFont="1" applyFill="1" applyBorder="1" applyAlignment="1">
      <alignment horizontal="left" vertical="top" wrapText="1"/>
    </xf>
    <xf numFmtId="0" fontId="46" fillId="2" borderId="22" xfId="205" applyNumberFormat="1" applyFont="1" applyFill="1" applyBorder="1" applyAlignment="1">
      <alignment horizontal="center" vertical="top" wrapText="1"/>
    </xf>
    <xf numFmtId="228" fontId="46" fillId="2" borderId="22" xfId="205" applyNumberFormat="1" applyFont="1" applyFill="1" applyBorder="1" applyAlignment="1">
      <alignment horizontal="right" vertical="top" wrapText="1"/>
    </xf>
    <xf numFmtId="166" fontId="46" fillId="2" borderId="22" xfId="700" applyFont="1" applyFill="1" applyBorder="1" applyAlignment="1">
      <alignment horizontal="right" vertical="top" wrapText="1"/>
    </xf>
    <xf numFmtId="229" fontId="46" fillId="2" borderId="22" xfId="205" applyNumberFormat="1" applyFont="1" applyFill="1" applyBorder="1" applyAlignment="1">
      <alignment horizontal="right" vertical="top" wrapText="1"/>
    </xf>
    <xf numFmtId="2" fontId="46" fillId="2" borderId="22" xfId="205" applyNumberFormat="1" applyFont="1" applyFill="1" applyBorder="1" applyAlignment="1">
      <alignment vertical="top" wrapText="1"/>
    </xf>
    <xf numFmtId="0" fontId="46" fillId="2" borderId="22" xfId="205" applyFont="1" applyFill="1" applyBorder="1" applyAlignment="1">
      <alignment horizontal="center" vertical="top" wrapText="1"/>
    </xf>
    <xf numFmtId="4" fontId="46" fillId="2" borderId="22" xfId="138" applyNumberFormat="1" applyFont="1" applyFill="1" applyBorder="1" applyAlignment="1">
      <alignment horizontal="right" vertical="top" wrapText="1"/>
    </xf>
    <xf numFmtId="49" fontId="47" fillId="2" borderId="22" xfId="722" applyNumberFormat="1" applyFont="1" applyFill="1" applyBorder="1" applyAlignment="1">
      <alignment horizontal="left" vertical="top" wrapText="1"/>
    </xf>
    <xf numFmtId="0" fontId="47" fillId="2" borderId="22" xfId="205" applyFont="1" applyFill="1" applyBorder="1" applyAlignment="1">
      <alignment horizontal="left" vertical="top" wrapText="1"/>
    </xf>
    <xf numFmtId="0" fontId="47" fillId="2" borderId="22" xfId="205" applyNumberFormat="1" applyFont="1" applyFill="1" applyBorder="1" applyAlignment="1">
      <alignment horizontal="left" vertical="top" wrapText="1"/>
    </xf>
    <xf numFmtId="0" fontId="46" fillId="2" borderId="22" xfId="205" applyFont="1" applyFill="1" applyBorder="1" applyAlignment="1">
      <alignment vertical="top" wrapText="1"/>
    </xf>
    <xf numFmtId="0" fontId="46" fillId="2" borderId="30" xfId="721" applyFont="1" applyFill="1" applyBorder="1" applyAlignment="1">
      <alignment vertical="top" wrapText="1"/>
    </xf>
    <xf numFmtId="39" fontId="47" fillId="46" borderId="38" xfId="205" applyNumberFormat="1" applyFont="1" applyFill="1" applyBorder="1" applyAlignment="1" applyProtection="1">
      <alignment horizontal="center" vertical="top" wrapText="1"/>
    </xf>
    <xf numFmtId="0" fontId="47" fillId="2" borderId="22" xfId="205" applyFont="1" applyFill="1" applyBorder="1" applyAlignment="1">
      <alignment vertical="top" wrapText="1"/>
    </xf>
    <xf numFmtId="0" fontId="46" fillId="2" borderId="22" xfId="205" applyFont="1" applyFill="1" applyBorder="1" applyAlignment="1">
      <alignment horizontal="left" vertical="top"/>
    </xf>
    <xf numFmtId="49" fontId="46" fillId="2" borderId="22" xfId="722" applyNumberFormat="1" applyFont="1" applyFill="1" applyBorder="1" applyAlignment="1">
      <alignment vertical="top" wrapText="1"/>
    </xf>
    <xf numFmtId="0" fontId="47" fillId="2" borderId="22" xfId="205" applyFont="1" applyFill="1" applyBorder="1" applyAlignment="1">
      <alignment horizontal="left" vertical="top"/>
    </xf>
    <xf numFmtId="181" fontId="47" fillId="2" borderId="22" xfId="723" applyFont="1" applyFill="1" applyBorder="1" applyAlignment="1">
      <alignment vertical="top" wrapText="1"/>
    </xf>
    <xf numFmtId="0" fontId="46" fillId="2" borderId="22" xfId="205" applyNumberFormat="1" applyFont="1" applyFill="1" applyBorder="1" applyAlignment="1">
      <alignment vertical="top" wrapText="1"/>
    </xf>
    <xf numFmtId="0" fontId="46" fillId="2" borderId="22" xfId="77" applyFont="1" applyFill="1" applyBorder="1" applyAlignment="1">
      <alignment vertical="top" wrapText="1"/>
    </xf>
    <xf numFmtId="0" fontId="47" fillId="30" borderId="22" xfId="205" applyNumberFormat="1" applyFont="1" applyFill="1" applyBorder="1" applyAlignment="1">
      <alignment horizontal="center" vertical="top" wrapText="1"/>
    </xf>
    <xf numFmtId="176" fontId="47" fillId="2" borderId="22" xfId="205" applyNumberFormat="1" applyFont="1" applyFill="1" applyBorder="1" applyAlignment="1">
      <alignment horizontal="left" vertical="top" wrapText="1"/>
    </xf>
    <xf numFmtId="0" fontId="47" fillId="2" borderId="22" xfId="205" applyFont="1" applyFill="1" applyBorder="1" applyAlignment="1">
      <alignment vertical="center" wrapText="1"/>
    </xf>
    <xf numFmtId="0" fontId="47" fillId="0" borderId="22" xfId="205" applyNumberFormat="1" applyFont="1" applyFill="1" applyBorder="1" applyAlignment="1">
      <alignment horizontal="center" vertical="top" wrapText="1"/>
    </xf>
    <xf numFmtId="0" fontId="47" fillId="0" borderId="22" xfId="205" applyFont="1" applyFill="1" applyBorder="1" applyAlignment="1">
      <alignment horizontal="center" vertical="center" wrapText="1"/>
    </xf>
    <xf numFmtId="49" fontId="47" fillId="2" borderId="22" xfId="718" applyNumberFormat="1" applyFont="1" applyFill="1" applyBorder="1" applyAlignment="1">
      <alignment horizontal="left" vertical="top" wrapText="1"/>
    </xf>
    <xf numFmtId="176" fontId="47" fillId="0" borderId="22" xfId="205" applyNumberFormat="1" applyFont="1" applyFill="1" applyBorder="1" applyAlignment="1">
      <alignment horizontal="center" vertical="top" wrapText="1"/>
    </xf>
    <xf numFmtId="0" fontId="63" fillId="28" borderId="36" xfId="0" applyFont="1" applyFill="1" applyBorder="1"/>
    <xf numFmtId="0" fontId="63" fillId="0" borderId="36" xfId="0" applyFont="1" applyBorder="1" applyAlignment="1">
      <alignment horizontal="center"/>
    </xf>
    <xf numFmtId="235" fontId="0" fillId="0" borderId="36" xfId="0" applyNumberFormat="1" applyBorder="1"/>
    <xf numFmtId="0" fontId="0" fillId="0" borderId="36" xfId="0" applyBorder="1"/>
    <xf numFmtId="175" fontId="0" fillId="0" borderId="36" xfId="0" applyNumberFormat="1" applyBorder="1"/>
    <xf numFmtId="9" fontId="71" fillId="0" borderId="36" xfId="0" applyNumberFormat="1" applyFont="1" applyBorder="1" applyAlignment="1">
      <alignment horizontal="center"/>
    </xf>
    <xf numFmtId="10" fontId="0" fillId="0" borderId="36" xfId="215" applyNumberFormat="1" applyFont="1" applyBorder="1"/>
    <xf numFmtId="2" fontId="47" fillId="2" borderId="22" xfId="229" applyNumberFormat="1" applyFont="1" applyFill="1" applyBorder="1" applyAlignment="1">
      <alignment horizontal="right" vertical="top"/>
    </xf>
    <xf numFmtId="2" fontId="46" fillId="0" borderId="1" xfId="205" applyNumberFormat="1" applyFont="1" applyFill="1" applyBorder="1" applyAlignment="1">
      <alignment horizontal="center" vertical="center"/>
    </xf>
    <xf numFmtId="39" fontId="6" fillId="2" borderId="34" xfId="205" applyNumberFormat="1" applyFont="1" applyFill="1" applyBorder="1" applyAlignment="1" applyProtection="1">
      <alignment horizontal="right" vertical="top" wrapText="1"/>
    </xf>
    <xf numFmtId="39" fontId="47" fillId="2" borderId="38" xfId="205" applyNumberFormat="1" applyFont="1" applyFill="1" applyBorder="1" applyAlignment="1" applyProtection="1">
      <alignment horizontal="center" vertical="top" wrapText="1"/>
    </xf>
    <xf numFmtId="39" fontId="6" fillId="2" borderId="38" xfId="205" applyNumberFormat="1" applyFont="1" applyFill="1" applyBorder="1" applyAlignment="1" applyProtection="1">
      <alignment horizontal="center" vertical="top" wrapText="1"/>
    </xf>
    <xf numFmtId="39" fontId="6" fillId="2" borderId="38" xfId="205" applyNumberFormat="1" applyFont="1" applyFill="1" applyBorder="1" applyAlignment="1" applyProtection="1">
      <alignment vertical="top" wrapText="1"/>
      <protection locked="0"/>
    </xf>
    <xf numFmtId="39" fontId="6" fillId="2" borderId="42" xfId="8" applyNumberFormat="1" applyFont="1" applyFill="1" applyBorder="1" applyAlignment="1" applyProtection="1">
      <alignment horizontal="right" vertical="top" wrapText="1"/>
      <protection locked="0"/>
    </xf>
    <xf numFmtId="172" fontId="5" fillId="0" borderId="22" xfId="1" applyFont="1" applyFill="1" applyBorder="1" applyAlignment="1">
      <alignment horizontal="right" vertical="center"/>
    </xf>
    <xf numFmtId="0" fontId="5" fillId="47" borderId="1" xfId="205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Alignment="1"/>
    <xf numFmtId="39" fontId="6" fillId="0" borderId="0" xfId="716" applyFont="1" applyBorder="1" applyAlignment="1" applyProtection="1">
      <alignment horizontal="justify" vertical="top"/>
    </xf>
    <xf numFmtId="39" fontId="6" fillId="2" borderId="22" xfId="716" applyNumberFormat="1" applyFont="1" applyFill="1" applyBorder="1" applyAlignment="1">
      <alignment horizontal="right" vertical="top"/>
    </xf>
    <xf numFmtId="39" fontId="47" fillId="0" borderId="22" xfId="716" applyNumberFormat="1" applyFont="1" applyFill="1" applyBorder="1" applyAlignment="1">
      <alignment horizontal="center" vertical="top" wrapText="1"/>
    </xf>
    <xf numFmtId="39" fontId="6" fillId="2" borderId="22" xfId="716" applyNumberFormat="1" applyFont="1" applyFill="1" applyBorder="1" applyAlignment="1">
      <alignment horizontal="center" vertical="top"/>
    </xf>
    <xf numFmtId="39" fontId="6" fillId="2" borderId="22" xfId="716" applyFont="1" applyFill="1" applyBorder="1" applyAlignment="1">
      <alignment horizontal="center" vertical="top" wrapText="1"/>
    </xf>
    <xf numFmtId="39" fontId="47" fillId="2" borderId="22" xfId="716" applyFont="1" applyFill="1" applyBorder="1" applyAlignment="1">
      <alignment vertical="top" wrapText="1"/>
    </xf>
    <xf numFmtId="4" fontId="5" fillId="2" borderId="22" xfId="8" applyNumberFormat="1" applyFont="1" applyFill="1" applyBorder="1" applyAlignment="1">
      <alignment horizontal="right" vertical="top"/>
    </xf>
    <xf numFmtId="4" fontId="6" fillId="2" borderId="22" xfId="8" applyNumberFormat="1" applyFont="1" applyFill="1" applyBorder="1" applyAlignment="1">
      <alignment vertical="top"/>
    </xf>
    <xf numFmtId="37" fontId="6" fillId="2" borderId="22" xfId="716" applyNumberFormat="1" applyFont="1" applyFill="1" applyBorder="1" applyAlignment="1" applyProtection="1">
      <alignment horizontal="right" vertical="top" wrapText="1"/>
    </xf>
    <xf numFmtId="4" fontId="34" fillId="2" borderId="22" xfId="716" applyNumberFormat="1" applyFont="1" applyFill="1" applyBorder="1" applyAlignment="1">
      <alignment vertical="top"/>
    </xf>
    <xf numFmtId="4" fontId="34" fillId="2" borderId="22" xfId="716" applyNumberFormat="1" applyFont="1" applyFill="1" applyBorder="1" applyAlignment="1">
      <alignment horizontal="center" vertical="top"/>
    </xf>
    <xf numFmtId="4" fontId="34" fillId="2" borderId="22" xfId="155" applyNumberFormat="1" applyFont="1" applyFill="1" applyBorder="1" applyAlignment="1" applyProtection="1">
      <alignment vertical="top"/>
    </xf>
    <xf numFmtId="178" fontId="5" fillId="2" borderId="22" xfId="8" applyNumberFormat="1" applyFont="1" applyFill="1" applyBorder="1" applyAlignment="1">
      <alignment vertical="top"/>
    </xf>
    <xf numFmtId="197" fontId="5" fillId="2" borderId="22" xfId="718" applyNumberFormat="1" applyFont="1" applyFill="1" applyBorder="1" applyAlignment="1">
      <alignment horizontal="right" vertical="top" wrapText="1"/>
    </xf>
    <xf numFmtId="49" fontId="46" fillId="2" borderId="22" xfId="718" applyNumberFormat="1" applyFont="1" applyFill="1" applyBorder="1" applyAlignment="1">
      <alignment vertical="top" wrapText="1"/>
    </xf>
    <xf numFmtId="4" fontId="10" fillId="2" borderId="22" xfId="716" applyNumberFormat="1" applyFont="1" applyFill="1" applyBorder="1" applyAlignment="1">
      <alignment vertical="top"/>
    </xf>
    <xf numFmtId="4" fontId="10" fillId="2" borderId="22" xfId="716" applyNumberFormat="1" applyFont="1" applyFill="1" applyBorder="1" applyAlignment="1">
      <alignment horizontal="center" vertical="top"/>
    </xf>
    <xf numFmtId="218" fontId="5" fillId="2" borderId="22" xfId="155" applyNumberFormat="1" applyFont="1" applyFill="1" applyBorder="1" applyAlignment="1" applyProtection="1">
      <alignment vertical="top"/>
    </xf>
    <xf numFmtId="178" fontId="5" fillId="2" borderId="22" xfId="229" applyNumberFormat="1" applyFont="1" applyFill="1" applyBorder="1" applyAlignment="1">
      <alignment horizontal="right" vertical="top"/>
    </xf>
    <xf numFmtId="39" fontId="46" fillId="2" borderId="22" xfId="716" applyFont="1" applyFill="1" applyBorder="1" applyAlignment="1">
      <alignment vertical="top" wrapText="1"/>
    </xf>
    <xf numFmtId="4" fontId="5" fillId="2" borderId="22" xfId="716" applyNumberFormat="1" applyFont="1" applyFill="1" applyBorder="1" applyAlignment="1">
      <alignment horizontal="center" vertical="top"/>
    </xf>
    <xf numFmtId="4" fontId="5" fillId="2" borderId="22" xfId="8" applyNumberFormat="1" applyFont="1" applyFill="1" applyBorder="1" applyAlignment="1" applyProtection="1">
      <alignment horizontal="right" vertical="top"/>
      <protection locked="0"/>
    </xf>
    <xf numFmtId="4" fontId="5" fillId="2" borderId="22" xfId="155" applyNumberFormat="1" applyFont="1" applyFill="1" applyBorder="1" applyAlignment="1" applyProtection="1">
      <alignment vertical="top"/>
      <protection locked="0"/>
    </xf>
    <xf numFmtId="4" fontId="5" fillId="0" borderId="22" xfId="155" applyNumberFormat="1" applyFont="1" applyFill="1" applyBorder="1" applyAlignment="1" applyProtection="1">
      <alignment vertical="top"/>
      <protection locked="0"/>
    </xf>
    <xf numFmtId="39" fontId="46" fillId="2" borderId="22" xfId="716" applyFont="1" applyFill="1" applyBorder="1" applyAlignment="1">
      <alignment horizontal="left" vertical="top"/>
    </xf>
    <xf numFmtId="178" fontId="5" fillId="2" borderId="22" xfId="716" applyNumberFormat="1" applyFont="1" applyFill="1" applyBorder="1" applyAlignment="1">
      <alignment horizontal="right" vertical="top"/>
    </xf>
    <xf numFmtId="178" fontId="5" fillId="2" borderId="22" xfId="716" applyNumberFormat="1" applyFont="1" applyFill="1" applyBorder="1" applyAlignment="1">
      <alignment horizontal="center" vertical="top"/>
    </xf>
    <xf numFmtId="219" fontId="5" fillId="2" borderId="22" xfId="716" applyNumberFormat="1" applyFont="1" applyFill="1" applyBorder="1" applyAlignment="1">
      <alignment horizontal="right" vertical="top"/>
    </xf>
    <xf numFmtId="217" fontId="5" fillId="2" borderId="22" xfId="155" applyNumberFormat="1" applyFont="1" applyFill="1" applyBorder="1" applyAlignment="1" applyProtection="1">
      <alignment vertical="top"/>
    </xf>
    <xf numFmtId="2" fontId="5" fillId="2" borderId="22" xfId="718" applyNumberFormat="1" applyFont="1" applyFill="1" applyBorder="1" applyAlignment="1">
      <alignment horizontal="right" vertical="top" wrapText="1"/>
    </xf>
    <xf numFmtId="4" fontId="5" fillId="2" borderId="22" xfId="155" applyNumberFormat="1" applyFont="1" applyFill="1" applyBorder="1" applyAlignment="1" applyProtection="1">
      <alignment vertical="top"/>
    </xf>
    <xf numFmtId="220" fontId="5" fillId="2" borderId="22" xfId="8" applyNumberFormat="1" applyFont="1" applyFill="1" applyBorder="1" applyAlignment="1">
      <alignment horizontal="right" vertical="top"/>
    </xf>
    <xf numFmtId="37" fontId="9" fillId="2" borderId="22" xfId="716" applyNumberFormat="1" applyFont="1" applyFill="1" applyBorder="1" applyAlignment="1" applyProtection="1">
      <alignment horizontal="right" vertical="top" wrapText="1"/>
    </xf>
    <xf numFmtId="0" fontId="47" fillId="2" borderId="22" xfId="76" applyFont="1" applyFill="1" applyBorder="1" applyAlignment="1">
      <alignment horizontal="left" vertical="top" wrapText="1"/>
    </xf>
    <xf numFmtId="4" fontId="10" fillId="2" borderId="22" xfId="614" applyNumberFormat="1" applyFont="1" applyFill="1" applyBorder="1" applyAlignment="1">
      <alignment horizontal="right" vertical="top" wrapText="1"/>
    </xf>
    <xf numFmtId="4" fontId="10" fillId="2" borderId="22" xfId="614" applyNumberFormat="1" applyFont="1" applyFill="1" applyBorder="1" applyAlignment="1">
      <alignment horizontal="center" vertical="top"/>
    </xf>
    <xf numFmtId="4" fontId="5" fillId="2" borderId="22" xfId="716" applyNumberFormat="1" applyFont="1" applyFill="1" applyBorder="1" applyAlignment="1">
      <alignment vertical="top" wrapText="1"/>
    </xf>
    <xf numFmtId="0" fontId="46" fillId="2" borderId="22" xfId="716" applyNumberFormat="1" applyFont="1" applyFill="1" applyBorder="1" applyAlignment="1">
      <alignment horizontal="left" vertical="top" wrapText="1"/>
    </xf>
    <xf numFmtId="4" fontId="5" fillId="2" borderId="22" xfId="614" applyNumberFormat="1" applyFont="1" applyFill="1" applyBorder="1" applyAlignment="1" applyProtection="1">
      <alignment horizontal="right" vertical="top" wrapText="1"/>
    </xf>
    <xf numFmtId="221" fontId="5" fillId="2" borderId="22" xfId="614" applyNumberFormat="1" applyFont="1" applyFill="1" applyBorder="1" applyAlignment="1" applyProtection="1">
      <alignment horizontal="right" vertical="top" wrapText="1"/>
      <protection locked="0"/>
    </xf>
    <xf numFmtId="177" fontId="5" fillId="2" borderId="22" xfId="716" applyNumberFormat="1" applyFont="1" applyFill="1" applyBorder="1" applyAlignment="1">
      <alignment horizontal="right" vertical="top" wrapText="1"/>
    </xf>
    <xf numFmtId="0" fontId="46" fillId="2" borderId="22" xfId="716" applyNumberFormat="1" applyFont="1" applyFill="1" applyBorder="1" applyAlignment="1">
      <alignment horizontal="left" vertical="top"/>
    </xf>
    <xf numFmtId="220" fontId="5" fillId="2" borderId="22" xfId="614" applyNumberFormat="1" applyFont="1" applyFill="1" applyBorder="1" applyAlignment="1" applyProtection="1">
      <alignment horizontal="right" vertical="top" wrapText="1"/>
      <protection locked="0"/>
    </xf>
    <xf numFmtId="4" fontId="5" fillId="2" borderId="22" xfId="716" applyNumberFormat="1" applyFont="1" applyFill="1" applyBorder="1" applyAlignment="1">
      <alignment vertical="top"/>
    </xf>
    <xf numFmtId="222" fontId="5" fillId="2" borderId="22" xfId="614" applyNumberFormat="1" applyFont="1" applyFill="1" applyBorder="1" applyAlignment="1" applyProtection="1">
      <alignment horizontal="right" vertical="top" wrapText="1"/>
      <protection locked="0"/>
    </xf>
    <xf numFmtId="39" fontId="46" fillId="2" borderId="22" xfId="716" applyFont="1" applyFill="1" applyBorder="1" applyAlignment="1">
      <alignment horizontal="left" vertical="top" wrapText="1"/>
    </xf>
    <xf numFmtId="4" fontId="5" fillId="2" borderId="22" xfId="716" applyNumberFormat="1" applyFont="1" applyFill="1" applyBorder="1" applyAlignment="1">
      <alignment horizontal="center" vertical="top" wrapText="1"/>
    </xf>
    <xf numFmtId="4" fontId="5" fillId="2" borderId="22" xfId="8" applyNumberFormat="1" applyFont="1" applyFill="1" applyBorder="1" applyAlignment="1">
      <alignment horizontal="right" vertical="top" wrapText="1"/>
    </xf>
    <xf numFmtId="0" fontId="46" fillId="2" borderId="22" xfId="716" applyNumberFormat="1" applyFont="1" applyFill="1" applyBorder="1" applyAlignment="1">
      <alignment vertical="top" wrapText="1"/>
    </xf>
    <xf numFmtId="196" fontId="10" fillId="2" borderId="22" xfId="716" applyNumberFormat="1" applyFont="1" applyFill="1" applyBorder="1" applyAlignment="1">
      <alignment vertical="top" wrapText="1"/>
    </xf>
    <xf numFmtId="4" fontId="10" fillId="2" borderId="22" xfId="716" applyNumberFormat="1" applyFont="1" applyFill="1" applyBorder="1" applyAlignment="1">
      <alignment horizontal="center" vertical="top" wrapText="1"/>
    </xf>
    <xf numFmtId="178" fontId="5" fillId="2" borderId="22" xfId="614" applyNumberFormat="1" applyFont="1" applyFill="1" applyBorder="1" applyAlignment="1">
      <alignment vertical="top" wrapText="1"/>
    </xf>
    <xf numFmtId="4" fontId="5" fillId="0" borderId="22" xfId="8" applyNumberFormat="1" applyFont="1" applyFill="1" applyBorder="1" applyAlignment="1">
      <alignment horizontal="right" vertical="top"/>
    </xf>
    <xf numFmtId="4" fontId="5" fillId="0" borderId="22" xfId="8" applyNumberFormat="1" applyFont="1" applyFill="1" applyBorder="1" applyAlignment="1">
      <alignment vertical="top"/>
    </xf>
    <xf numFmtId="39" fontId="5" fillId="2" borderId="22" xfId="716" applyFont="1" applyFill="1" applyBorder="1" applyAlignment="1">
      <alignment horizontal="center" vertical="top"/>
    </xf>
    <xf numFmtId="223" fontId="5" fillId="2" borderId="22" xfId="614" applyNumberFormat="1" applyFont="1" applyFill="1" applyBorder="1" applyAlignment="1" applyProtection="1">
      <alignment horizontal="right" vertical="top" wrapText="1"/>
      <protection locked="0"/>
    </xf>
    <xf numFmtId="39" fontId="5" fillId="2" borderId="22" xfId="716" applyFont="1" applyFill="1" applyBorder="1" applyAlignment="1">
      <alignment horizontal="right" vertical="top" wrapText="1"/>
    </xf>
    <xf numFmtId="4" fontId="5" fillId="0" borderId="22" xfId="716" applyNumberFormat="1" applyFont="1" applyFill="1" applyBorder="1" applyAlignment="1">
      <alignment vertical="top"/>
    </xf>
    <xf numFmtId="49" fontId="46" fillId="2" borderId="22" xfId="718" applyNumberFormat="1" applyFont="1" applyFill="1" applyBorder="1" applyAlignment="1">
      <alignment horizontal="left" vertical="top" wrapText="1"/>
    </xf>
    <xf numFmtId="217" fontId="5" fillId="2" borderId="22" xfId="614" applyNumberFormat="1" applyFont="1" applyFill="1" applyBorder="1" applyAlignment="1" applyProtection="1">
      <alignment horizontal="right" vertical="top" wrapText="1"/>
      <protection locked="0"/>
    </xf>
    <xf numFmtId="39" fontId="47" fillId="2" borderId="22" xfId="716" applyFont="1" applyFill="1" applyBorder="1" applyAlignment="1">
      <alignment horizontal="left" vertical="top"/>
    </xf>
    <xf numFmtId="218" fontId="5" fillId="2" borderId="22" xfId="614" applyNumberFormat="1" applyFont="1" applyFill="1" applyBorder="1" applyAlignment="1" applyProtection="1">
      <alignment horizontal="right" vertical="top" wrapText="1"/>
      <protection locked="0"/>
    </xf>
    <xf numFmtId="4" fontId="34" fillId="2" borderId="22" xfId="8" applyNumberFormat="1" applyFont="1" applyFill="1" applyBorder="1" applyAlignment="1">
      <alignment vertical="top"/>
    </xf>
    <xf numFmtId="39" fontId="47" fillId="2" borderId="22" xfId="716" applyFont="1" applyFill="1" applyBorder="1" applyAlignment="1">
      <alignment horizontal="left" vertical="top" wrapText="1"/>
    </xf>
    <xf numFmtId="178" fontId="6" fillId="2" borderId="22" xfId="716" applyNumberFormat="1" applyFont="1" applyFill="1" applyBorder="1" applyAlignment="1">
      <alignment horizontal="right" vertical="top"/>
    </xf>
    <xf numFmtId="178" fontId="5" fillId="0" borderId="22" xfId="8" applyNumberFormat="1" applyFont="1" applyFill="1" applyBorder="1" applyAlignment="1">
      <alignment vertical="top"/>
    </xf>
    <xf numFmtId="178" fontId="5" fillId="2" borderId="22" xfId="716" applyNumberFormat="1" applyFont="1" applyFill="1" applyBorder="1" applyAlignment="1">
      <alignment horizontal="right" vertical="top" wrapText="1"/>
    </xf>
    <xf numFmtId="178" fontId="5" fillId="2" borderId="22" xfId="716" applyNumberFormat="1" applyFont="1" applyFill="1" applyBorder="1" applyAlignment="1">
      <alignment horizontal="center" vertical="top" wrapText="1"/>
    </xf>
    <xf numFmtId="4" fontId="5" fillId="2" borderId="22" xfId="716" applyNumberFormat="1" applyFont="1" applyFill="1" applyBorder="1" applyAlignment="1">
      <alignment horizontal="right" vertical="top" wrapText="1"/>
    </xf>
    <xf numFmtId="166" fontId="5" fillId="2" borderId="22" xfId="716" applyNumberFormat="1" applyFont="1" applyFill="1" applyBorder="1" applyAlignment="1">
      <alignment horizontal="center" vertical="top" wrapText="1"/>
    </xf>
    <xf numFmtId="178" fontId="5" fillId="0" borderId="22" xfId="614" applyNumberFormat="1" applyFont="1" applyFill="1" applyBorder="1" applyAlignment="1">
      <alignment vertical="top" wrapText="1"/>
    </xf>
    <xf numFmtId="224" fontId="5" fillId="2" borderId="22" xfId="614" applyNumberFormat="1" applyFont="1" applyFill="1" applyBorder="1" applyAlignment="1" applyProtection="1">
      <alignment horizontal="right" vertical="top" wrapText="1"/>
      <protection locked="0"/>
    </xf>
    <xf numFmtId="37" fontId="5" fillId="2" borderId="22" xfId="716" applyNumberFormat="1" applyFont="1" applyFill="1" applyBorder="1" applyAlignment="1">
      <alignment horizontal="right" vertical="top" wrapText="1"/>
    </xf>
    <xf numFmtId="4" fontId="5" fillId="2" borderId="22" xfId="719" applyNumberFormat="1" applyFont="1" applyFill="1" applyBorder="1" applyAlignment="1">
      <alignment horizontal="right" vertical="top" wrapText="1"/>
    </xf>
    <xf numFmtId="4" fontId="5" fillId="0" borderId="22" xfId="716" applyNumberFormat="1" applyFont="1" applyFill="1" applyBorder="1" applyAlignment="1" applyProtection="1">
      <alignment horizontal="right" vertical="top"/>
      <protection locked="0"/>
    </xf>
    <xf numFmtId="4" fontId="5" fillId="0" borderId="22" xfId="716" applyNumberFormat="1" applyFont="1" applyFill="1" applyBorder="1" applyAlignment="1" applyProtection="1">
      <alignment horizontal="right" vertical="top" wrapText="1"/>
      <protection locked="0"/>
    </xf>
    <xf numFmtId="39" fontId="5" fillId="2" borderId="22" xfId="221" applyFont="1" applyFill="1" applyBorder="1" applyAlignment="1">
      <alignment vertical="top"/>
    </xf>
    <xf numFmtId="4" fontId="5" fillId="0" borderId="22" xfId="153" applyNumberFormat="1" applyFont="1" applyFill="1" applyBorder="1" applyAlignment="1">
      <alignment vertical="top" wrapText="1"/>
    </xf>
    <xf numFmtId="177" fontId="5" fillId="2" borderId="22" xfId="716" applyNumberFormat="1" applyFont="1" applyFill="1" applyBorder="1" applyAlignment="1" applyProtection="1">
      <alignment horizontal="right" vertical="top" wrapText="1"/>
    </xf>
    <xf numFmtId="3" fontId="5" fillId="2" borderId="22" xfId="701" applyNumberFormat="1" applyFont="1" applyFill="1" applyBorder="1" applyAlignment="1" applyProtection="1">
      <alignment horizontal="right" vertical="top" wrapText="1"/>
    </xf>
    <xf numFmtId="4" fontId="5" fillId="2" borderId="22" xfId="716" applyNumberFormat="1" applyFont="1" applyFill="1" applyBorder="1" applyAlignment="1" applyProtection="1">
      <alignment horizontal="right" vertical="top" wrapText="1"/>
      <protection locked="0"/>
    </xf>
    <xf numFmtId="4" fontId="5" fillId="2" borderId="30" xfId="716" applyNumberFormat="1" applyFont="1" applyFill="1" applyBorder="1" applyAlignment="1" applyProtection="1">
      <alignment horizontal="right" vertical="top" wrapText="1"/>
      <protection locked="0"/>
    </xf>
    <xf numFmtId="39" fontId="6" fillId="46" borderId="34" xfId="716" applyNumberFormat="1" applyFont="1" applyFill="1" applyBorder="1" applyAlignment="1" applyProtection="1">
      <alignment horizontal="right" vertical="top" wrapText="1"/>
    </xf>
    <xf numFmtId="39" fontId="47" fillId="46" borderId="38" xfId="716" applyNumberFormat="1" applyFont="1" applyFill="1" applyBorder="1" applyAlignment="1" applyProtection="1">
      <alignment horizontal="center" vertical="top" wrapText="1"/>
    </xf>
    <xf numFmtId="39" fontId="6" fillId="46" borderId="38" xfId="716" applyNumberFormat="1" applyFont="1" applyFill="1" applyBorder="1" applyAlignment="1" applyProtection="1">
      <alignment horizontal="center" vertical="top" wrapText="1"/>
    </xf>
    <xf numFmtId="39" fontId="6" fillId="46" borderId="38" xfId="716" applyNumberFormat="1" applyFont="1" applyFill="1" applyBorder="1" applyAlignment="1" applyProtection="1">
      <alignment vertical="top" wrapText="1"/>
      <protection locked="0"/>
    </xf>
    <xf numFmtId="39" fontId="6" fillId="46" borderId="42" xfId="720" applyNumberFormat="1" applyFont="1" applyFill="1" applyBorder="1" applyAlignment="1" applyProtection="1">
      <alignment horizontal="right" vertical="top" wrapText="1"/>
      <protection locked="0"/>
    </xf>
    <xf numFmtId="197" fontId="6" fillId="2" borderId="22" xfId="716" applyNumberFormat="1" applyFont="1" applyFill="1" applyBorder="1" applyAlignment="1">
      <alignment horizontal="center" vertical="top" wrapText="1"/>
    </xf>
    <xf numFmtId="178" fontId="34" fillId="2" borderId="22" xfId="716" applyNumberFormat="1" applyFont="1" applyFill="1" applyBorder="1" applyAlignment="1">
      <alignment vertical="top" wrapText="1"/>
    </xf>
    <xf numFmtId="178" fontId="34" fillId="2" borderId="22" xfId="716" applyNumberFormat="1" applyFont="1" applyFill="1" applyBorder="1" applyAlignment="1">
      <alignment horizontal="center" vertical="top" wrapText="1"/>
    </xf>
    <xf numFmtId="0" fontId="5" fillId="2" borderId="22" xfId="77" applyFont="1" applyFill="1" applyBorder="1" applyAlignment="1">
      <alignment vertical="top" wrapText="1"/>
    </xf>
    <xf numFmtId="178" fontId="5" fillId="2" borderId="22" xfId="716" applyNumberFormat="1" applyFont="1" applyFill="1" applyBorder="1" applyAlignment="1">
      <alignment vertical="top"/>
    </xf>
    <xf numFmtId="200" fontId="6" fillId="2" borderId="22" xfId="716" applyNumberFormat="1" applyFont="1" applyFill="1" applyBorder="1" applyAlignment="1">
      <alignment horizontal="right" vertical="top" wrapText="1"/>
    </xf>
    <xf numFmtId="39" fontId="47" fillId="2" borderId="22" xfId="716" applyFont="1" applyFill="1" applyBorder="1" applyAlignment="1">
      <alignment vertical="top"/>
    </xf>
    <xf numFmtId="4" fontId="5" fillId="2" borderId="22" xfId="716" applyNumberFormat="1" applyFont="1" applyFill="1" applyBorder="1" applyAlignment="1">
      <alignment horizontal="right" vertical="top"/>
    </xf>
    <xf numFmtId="4" fontId="5" fillId="2" borderId="22" xfId="229" applyNumberFormat="1" applyFont="1" applyFill="1" applyBorder="1" applyAlignment="1">
      <alignment vertical="top"/>
    </xf>
    <xf numFmtId="1" fontId="6" fillId="2" borderId="22" xfId="716" applyNumberFormat="1" applyFont="1" applyFill="1" applyBorder="1" applyAlignment="1">
      <alignment horizontal="right" vertical="top" wrapText="1"/>
    </xf>
    <xf numFmtId="4" fontId="5" fillId="2" borderId="22" xfId="716" applyNumberFormat="1" applyFont="1" applyFill="1" applyBorder="1" applyAlignment="1" applyProtection="1">
      <alignment horizontal="center" vertical="top"/>
    </xf>
    <xf numFmtId="182" fontId="5" fillId="2" borderId="22" xfId="716" applyNumberFormat="1" applyFont="1" applyFill="1" applyBorder="1" applyAlignment="1">
      <alignment horizontal="right" vertical="top" wrapText="1"/>
    </xf>
    <xf numFmtId="225" fontId="5" fillId="2" borderId="22" xfId="716" applyNumberFormat="1" applyFont="1" applyFill="1" applyBorder="1" applyAlignment="1">
      <alignment horizontal="right" vertical="top" wrapText="1"/>
    </xf>
    <xf numFmtId="178" fontId="5" fillId="2" borderId="22" xfId="196" applyNumberFormat="1" applyFont="1" applyFill="1" applyBorder="1" applyAlignment="1">
      <alignment horizontal="right" vertical="top" wrapText="1"/>
    </xf>
    <xf numFmtId="226" fontId="5" fillId="2" borderId="22" xfId="716" applyNumberFormat="1" applyFont="1" applyFill="1" applyBorder="1" applyAlignment="1">
      <alignment horizontal="right" vertical="top" wrapText="1"/>
    </xf>
    <xf numFmtId="4" fontId="5" fillId="2" borderId="22" xfId="229" applyNumberFormat="1" applyFont="1" applyFill="1" applyBorder="1" applyAlignment="1">
      <alignment vertical="top" wrapText="1"/>
    </xf>
    <xf numFmtId="178" fontId="5" fillId="2" borderId="22" xfId="229" applyNumberFormat="1" applyFont="1" applyFill="1" applyBorder="1" applyAlignment="1">
      <alignment horizontal="right" vertical="top" wrapText="1"/>
    </xf>
    <xf numFmtId="39" fontId="5" fillId="2" borderId="22" xfId="716" applyFont="1" applyFill="1" applyBorder="1" applyAlignment="1">
      <alignment horizontal="center" vertical="top" wrapText="1"/>
    </xf>
    <xf numFmtId="227" fontId="5" fillId="2" borderId="22" xfId="716" applyNumberFormat="1" applyFont="1" applyFill="1" applyBorder="1" applyAlignment="1">
      <alignment horizontal="right" vertical="top" wrapText="1"/>
    </xf>
    <xf numFmtId="228" fontId="5" fillId="2" borderId="22" xfId="716" applyNumberFormat="1" applyFont="1" applyFill="1" applyBorder="1" applyAlignment="1">
      <alignment horizontal="right" vertical="top" wrapText="1"/>
    </xf>
    <xf numFmtId="229" fontId="5" fillId="2" borderId="22" xfId="716" applyNumberFormat="1" applyFont="1" applyFill="1" applyBorder="1" applyAlignment="1">
      <alignment horizontal="right" vertical="top" wrapText="1"/>
    </xf>
    <xf numFmtId="197" fontId="5" fillId="2" borderId="22" xfId="716" applyNumberFormat="1" applyFont="1" applyFill="1" applyBorder="1" applyAlignment="1">
      <alignment horizontal="right" vertical="top" wrapText="1"/>
    </xf>
    <xf numFmtId="49" fontId="46" fillId="2" borderId="22" xfId="716" applyNumberFormat="1" applyFont="1" applyFill="1" applyBorder="1" applyAlignment="1">
      <alignment horizontal="left" vertical="top" wrapText="1"/>
    </xf>
    <xf numFmtId="230" fontId="5" fillId="2" borderId="22" xfId="716" applyNumberFormat="1" applyFont="1" applyFill="1" applyBorder="1" applyAlignment="1">
      <alignment horizontal="right" vertical="top" wrapText="1"/>
    </xf>
    <xf numFmtId="49" fontId="46" fillId="2" borderId="22" xfId="716" applyNumberFormat="1" applyFont="1" applyFill="1" applyBorder="1" applyAlignment="1">
      <alignment horizontal="left" vertical="top"/>
    </xf>
    <xf numFmtId="39" fontId="46" fillId="2" borderId="22" xfId="716" applyFont="1" applyFill="1" applyBorder="1" applyAlignment="1">
      <alignment vertical="top"/>
    </xf>
    <xf numFmtId="39" fontId="34" fillId="2" borderId="22" xfId="716" applyFont="1" applyFill="1" applyBorder="1" applyAlignment="1">
      <alignment horizontal="right" vertical="top" wrapText="1"/>
    </xf>
    <xf numFmtId="39" fontId="34" fillId="2" borderId="22" xfId="716" applyFont="1" applyFill="1" applyBorder="1" applyAlignment="1">
      <alignment horizontal="center" vertical="top" wrapText="1"/>
    </xf>
    <xf numFmtId="4" fontId="34" fillId="2" borderId="22" xfId="716" applyNumberFormat="1" applyFont="1" applyFill="1" applyBorder="1" applyAlignment="1">
      <alignment horizontal="right" vertical="top" wrapText="1"/>
    </xf>
    <xf numFmtId="4" fontId="34" fillId="2" borderId="22" xfId="716" applyNumberFormat="1" applyFont="1" applyFill="1" applyBorder="1" applyAlignment="1">
      <alignment horizontal="center" vertical="top" wrapText="1"/>
    </xf>
    <xf numFmtId="39" fontId="34" fillId="2" borderId="22" xfId="716" applyFont="1" applyFill="1" applyBorder="1" applyAlignment="1">
      <alignment vertical="top" wrapText="1"/>
    </xf>
    <xf numFmtId="39" fontId="34" fillId="0" borderId="22" xfId="716" applyFont="1" applyFill="1" applyBorder="1" applyAlignment="1">
      <alignment vertical="top" wrapText="1"/>
    </xf>
    <xf numFmtId="49" fontId="5" fillId="2" borderId="22" xfId="716" applyNumberFormat="1" applyFont="1" applyFill="1" applyBorder="1" applyAlignment="1">
      <alignment horizontal="right" vertical="top" wrapText="1"/>
    </xf>
    <xf numFmtId="178" fontId="5" fillId="0" borderId="22" xfId="196" applyNumberFormat="1" applyFont="1" applyFill="1" applyBorder="1" applyAlignment="1">
      <alignment horizontal="right" vertical="top" wrapText="1"/>
    </xf>
    <xf numFmtId="182" fontId="34" fillId="2" borderId="22" xfId="716" applyNumberFormat="1" applyFont="1" applyFill="1" applyBorder="1" applyAlignment="1">
      <alignment horizontal="right" vertical="top" wrapText="1"/>
    </xf>
    <xf numFmtId="39" fontId="47" fillId="2" borderId="22" xfId="716" applyNumberFormat="1" applyFont="1" applyFill="1" applyBorder="1" applyAlignment="1">
      <alignment vertical="top" wrapText="1"/>
    </xf>
    <xf numFmtId="4" fontId="5" fillId="2" borderId="22" xfId="502" applyNumberFormat="1" applyFont="1" applyFill="1" applyBorder="1" applyAlignment="1">
      <alignment vertical="top" wrapText="1"/>
    </xf>
    <xf numFmtId="39" fontId="46" fillId="2" borderId="22" xfId="716" applyNumberFormat="1" applyFont="1" applyFill="1" applyBorder="1" applyAlignment="1">
      <alignment vertical="top" wrapText="1"/>
    </xf>
    <xf numFmtId="4" fontId="34" fillId="2" borderId="22" xfId="720" applyNumberFormat="1" applyFont="1" applyFill="1" applyBorder="1" applyAlignment="1">
      <alignment vertical="top" wrapText="1"/>
    </xf>
    <xf numFmtId="4" fontId="5" fillId="2" borderId="22" xfId="720" applyNumberFormat="1" applyFont="1" applyFill="1" applyBorder="1" applyAlignment="1">
      <alignment vertical="top" wrapText="1"/>
    </xf>
    <xf numFmtId="1" fontId="5" fillId="2" borderId="30" xfId="716" applyNumberFormat="1" applyFont="1" applyFill="1" applyBorder="1" applyAlignment="1">
      <alignment horizontal="right" vertical="top" wrapText="1"/>
    </xf>
    <xf numFmtId="39" fontId="46" fillId="2" borderId="30" xfId="716" applyFont="1" applyFill="1" applyBorder="1" applyAlignment="1">
      <alignment horizontal="left" vertical="top" wrapText="1"/>
    </xf>
    <xf numFmtId="178" fontId="5" fillId="2" borderId="30" xfId="716" applyNumberFormat="1" applyFont="1" applyFill="1" applyBorder="1" applyAlignment="1">
      <alignment vertical="top" wrapText="1"/>
    </xf>
    <xf numFmtId="178" fontId="5" fillId="2" borderId="30" xfId="716" applyNumberFormat="1" applyFont="1" applyFill="1" applyBorder="1" applyAlignment="1">
      <alignment horizontal="center" vertical="top" wrapText="1"/>
    </xf>
    <xf numFmtId="39" fontId="5" fillId="0" borderId="22" xfId="716" applyFont="1" applyFill="1" applyBorder="1" applyAlignment="1" applyProtection="1">
      <alignment horizontal="right" vertical="top" wrapText="1"/>
    </xf>
    <xf numFmtId="39" fontId="46" fillId="0" borderId="22" xfId="716" applyFont="1" applyFill="1" applyBorder="1" applyAlignment="1" applyProtection="1">
      <alignment vertical="top" wrapText="1"/>
    </xf>
    <xf numFmtId="166" fontId="5" fillId="0" borderId="22" xfId="720" applyFont="1" applyFill="1" applyBorder="1" applyAlignment="1" applyProtection="1">
      <alignment horizontal="center" vertical="top" wrapText="1"/>
    </xf>
    <xf numFmtId="178" fontId="5" fillId="0" borderId="22" xfId="716" applyNumberFormat="1" applyFont="1" applyFill="1" applyBorder="1" applyAlignment="1" applyProtection="1">
      <alignment horizontal="center" vertical="top" wrapText="1"/>
    </xf>
    <xf numFmtId="166" fontId="5" fillId="0" borderId="22" xfId="720" applyFont="1" applyFill="1" applyBorder="1" applyAlignment="1" applyProtection="1">
      <alignment vertical="top" wrapText="1"/>
      <protection locked="0"/>
    </xf>
    <xf numFmtId="166" fontId="5" fillId="0" borderId="22" xfId="720" applyFont="1" applyFill="1" applyBorder="1" applyAlignment="1" applyProtection="1">
      <alignment horizontal="right" vertical="top" wrapText="1"/>
      <protection locked="0"/>
    </xf>
    <xf numFmtId="0" fontId="6" fillId="2" borderId="22" xfId="222" applyFont="1" applyFill="1" applyBorder="1" applyAlignment="1">
      <alignment horizontal="center" vertical="top" wrapText="1"/>
    </xf>
    <xf numFmtId="0" fontId="47" fillId="2" borderId="22" xfId="222" applyFont="1" applyFill="1" applyBorder="1" applyAlignment="1">
      <alignment vertical="top" wrapText="1"/>
    </xf>
    <xf numFmtId="4" fontId="5" fillId="2" borderId="22" xfId="710" applyNumberFormat="1" applyFont="1" applyFill="1" applyBorder="1" applyAlignment="1">
      <alignment vertical="top" wrapText="1"/>
    </xf>
    <xf numFmtId="4" fontId="5" fillId="2" borderId="22" xfId="222" applyNumberFormat="1" applyFont="1" applyFill="1" applyBorder="1" applyAlignment="1">
      <alignment horizontal="center" vertical="top" wrapText="1"/>
    </xf>
    <xf numFmtId="178" fontId="5" fillId="2" borderId="22" xfId="222" applyNumberFormat="1" applyFont="1" applyFill="1" applyBorder="1" applyAlignment="1">
      <alignment vertical="top" wrapText="1"/>
    </xf>
    <xf numFmtId="4" fontId="5" fillId="2" borderId="22" xfId="379" applyNumberFormat="1" applyFont="1" applyFill="1" applyBorder="1" applyAlignment="1">
      <alignment vertical="top" wrapText="1"/>
    </xf>
    <xf numFmtId="0" fontId="6" fillId="2" borderId="22" xfId="716" applyNumberFormat="1" applyFont="1" applyFill="1" applyBorder="1" applyAlignment="1">
      <alignment horizontal="right" vertical="top" wrapText="1"/>
    </xf>
    <xf numFmtId="0" fontId="47" fillId="2" borderId="22" xfId="716" applyNumberFormat="1" applyFont="1" applyFill="1" applyBorder="1" applyAlignment="1">
      <alignment horizontal="left" vertical="top" wrapText="1"/>
    </xf>
    <xf numFmtId="0" fontId="5" fillId="2" borderId="22" xfId="716" applyNumberFormat="1" applyFont="1" applyFill="1" applyBorder="1" applyAlignment="1">
      <alignment horizontal="center" vertical="top"/>
    </xf>
    <xf numFmtId="214" fontId="5" fillId="2" borderId="22" xfId="7" applyNumberFormat="1" applyFont="1" applyFill="1" applyBorder="1" applyAlignment="1">
      <alignment horizontal="right" vertical="top" wrapText="1"/>
    </xf>
    <xf numFmtId="0" fontId="46" fillId="2" borderId="22" xfId="7" applyFont="1" applyFill="1" applyBorder="1" applyAlignment="1">
      <alignment horizontal="left" vertical="top" wrapText="1"/>
    </xf>
    <xf numFmtId="4" fontId="5" fillId="2" borderId="22" xfId="373" applyNumberFormat="1" applyFont="1" applyFill="1" applyBorder="1" applyAlignment="1">
      <alignment horizontal="right" vertical="top"/>
    </xf>
    <xf numFmtId="178" fontId="5" fillId="2" borderId="22" xfId="7" applyNumberFormat="1" applyFont="1" applyFill="1" applyBorder="1" applyAlignment="1">
      <alignment horizontal="center" vertical="top"/>
    </xf>
    <xf numFmtId="4" fontId="5" fillId="0" borderId="22" xfId="373" applyNumberFormat="1" applyFont="1" applyFill="1" applyBorder="1" applyAlignment="1">
      <alignment horizontal="right" vertical="top"/>
    </xf>
    <xf numFmtId="4" fontId="5" fillId="0" borderId="22" xfId="7" applyNumberFormat="1" applyFont="1" applyFill="1" applyBorder="1" applyAlignment="1">
      <alignment vertical="top"/>
    </xf>
    <xf numFmtId="215" fontId="5" fillId="2" borderId="22" xfId="7" applyNumberFormat="1" applyFont="1" applyFill="1" applyBorder="1" applyAlignment="1">
      <alignment horizontal="right" vertical="top" wrapText="1"/>
    </xf>
    <xf numFmtId="0" fontId="46" fillId="2" borderId="22" xfId="7" applyFont="1" applyFill="1" applyBorder="1" applyAlignment="1">
      <alignment vertical="top" wrapText="1"/>
    </xf>
    <xf numFmtId="4" fontId="5" fillId="0" borderId="22" xfId="373" applyNumberFormat="1" applyFont="1" applyFill="1" applyBorder="1" applyAlignment="1">
      <alignment vertical="top"/>
    </xf>
    <xf numFmtId="166" fontId="5" fillId="0" borderId="22" xfId="700" applyFont="1" applyFill="1" applyBorder="1" applyAlignment="1">
      <alignment horizontal="right" vertical="top"/>
    </xf>
    <xf numFmtId="196" fontId="5" fillId="2" borderId="22" xfId="7" applyNumberFormat="1" applyFont="1" applyFill="1" applyBorder="1" applyAlignment="1">
      <alignment horizontal="right" vertical="top" wrapText="1"/>
    </xf>
    <xf numFmtId="176" fontId="5" fillId="2" borderId="22" xfId="716" applyNumberFormat="1" applyFont="1" applyFill="1" applyBorder="1" applyAlignment="1">
      <alignment horizontal="center" vertical="top"/>
    </xf>
    <xf numFmtId="4" fontId="5" fillId="0" borderId="22" xfId="198" applyNumberFormat="1" applyFont="1" applyFill="1" applyBorder="1" applyAlignment="1">
      <alignment horizontal="right" vertical="top"/>
    </xf>
    <xf numFmtId="176" fontId="46" fillId="2" borderId="22" xfId="716" applyNumberFormat="1" applyFont="1" applyFill="1" applyBorder="1" applyAlignment="1">
      <alignment horizontal="justify" vertical="top" wrapText="1"/>
    </xf>
    <xf numFmtId="226" fontId="5" fillId="2" borderId="22" xfId="716" applyNumberFormat="1" applyFont="1" applyFill="1" applyBorder="1" applyAlignment="1">
      <alignment horizontal="right" vertical="top"/>
    </xf>
    <xf numFmtId="39" fontId="5" fillId="0" borderId="22" xfId="716" applyNumberFormat="1" applyFont="1" applyFill="1" applyBorder="1" applyAlignment="1" applyProtection="1">
      <alignment horizontal="right" vertical="top"/>
      <protection locked="0"/>
    </xf>
    <xf numFmtId="39" fontId="46" fillId="2" borderId="22" xfId="716" applyNumberFormat="1" applyFont="1" applyFill="1" applyBorder="1" applyAlignment="1">
      <alignment horizontal="left" vertical="top"/>
    </xf>
    <xf numFmtId="39" fontId="5" fillId="2" borderId="22" xfId="716" applyNumberFormat="1" applyFont="1" applyFill="1" applyBorder="1" applyAlignment="1">
      <alignment horizontal="center" vertical="top"/>
    </xf>
    <xf numFmtId="4" fontId="5" fillId="2" borderId="22" xfId="614" applyNumberFormat="1" applyFont="1" applyFill="1" applyBorder="1" applyAlignment="1">
      <alignment horizontal="right" vertical="top"/>
    </xf>
    <xf numFmtId="166" fontId="5" fillId="2" borderId="22" xfId="700" applyFont="1" applyFill="1" applyBorder="1" applyAlignment="1">
      <alignment horizontal="right" vertical="top"/>
    </xf>
    <xf numFmtId="232" fontId="5" fillId="2" borderId="22" xfId="716" applyNumberFormat="1" applyFont="1" applyFill="1" applyBorder="1" applyAlignment="1">
      <alignment horizontal="right" vertical="top"/>
    </xf>
    <xf numFmtId="177" fontId="5" fillId="2" borderId="30" xfId="716" applyNumberFormat="1" applyFont="1" applyFill="1" applyBorder="1" applyAlignment="1">
      <alignment horizontal="right" vertical="top" wrapText="1"/>
    </xf>
    <xf numFmtId="39" fontId="46" fillId="2" borderId="30" xfId="716" applyFont="1" applyFill="1" applyBorder="1" applyAlignment="1">
      <alignment vertical="top" wrapText="1"/>
    </xf>
    <xf numFmtId="178" fontId="5" fillId="2" borderId="30" xfId="716" applyNumberFormat="1" applyFont="1" applyFill="1" applyBorder="1" applyAlignment="1">
      <alignment vertical="top"/>
    </xf>
    <xf numFmtId="4" fontId="5" fillId="2" borderId="30" xfId="716" applyNumberFormat="1" applyFont="1" applyFill="1" applyBorder="1" applyAlignment="1">
      <alignment horizontal="center" vertical="top"/>
    </xf>
    <xf numFmtId="178" fontId="5" fillId="2" borderId="30" xfId="614" applyNumberFormat="1" applyFont="1" applyFill="1" applyBorder="1" applyAlignment="1" applyProtection="1">
      <alignment horizontal="right" vertical="top"/>
      <protection locked="0"/>
    </xf>
    <xf numFmtId="39" fontId="5" fillId="2" borderId="30" xfId="716" applyNumberFormat="1" applyFont="1" applyFill="1" applyBorder="1" applyAlignment="1" applyProtection="1">
      <alignment vertical="top"/>
      <protection locked="0"/>
    </xf>
    <xf numFmtId="39" fontId="46" fillId="0" borderId="22" xfId="716" applyFont="1" applyFill="1" applyBorder="1" applyAlignment="1" applyProtection="1">
      <alignment horizontal="left" vertical="top" wrapText="1"/>
    </xf>
    <xf numFmtId="4" fontId="5" fillId="0" borderId="22" xfId="716" applyNumberFormat="1" applyFont="1" applyFill="1" applyBorder="1" applyAlignment="1" applyProtection="1">
      <alignment horizontal="center" vertical="top" wrapText="1"/>
    </xf>
    <xf numFmtId="39" fontId="5" fillId="0" borderId="22" xfId="716" applyFont="1" applyFill="1" applyBorder="1" applyAlignment="1" applyProtection="1">
      <alignment horizontal="center" vertical="top" wrapText="1"/>
    </xf>
    <xf numFmtId="178" fontId="5" fillId="2" borderId="22" xfId="716" applyNumberFormat="1" applyFont="1" applyFill="1" applyBorder="1" applyAlignment="1">
      <alignment vertical="top" wrapText="1"/>
    </xf>
    <xf numFmtId="0" fontId="5" fillId="2" borderId="22" xfId="716" applyNumberFormat="1" applyFont="1" applyFill="1" applyBorder="1" applyAlignment="1">
      <alignment horizontal="center" vertical="top" wrapText="1"/>
    </xf>
    <xf numFmtId="166" fontId="5" fillId="2" borderId="22" xfId="700" applyFont="1" applyFill="1" applyBorder="1" applyAlignment="1">
      <alignment horizontal="right" vertical="top" wrapText="1"/>
    </xf>
    <xf numFmtId="2" fontId="5" fillId="2" borderId="22" xfId="716" applyNumberFormat="1" applyFont="1" applyFill="1" applyBorder="1" applyAlignment="1">
      <alignment vertical="top" wrapText="1"/>
    </xf>
    <xf numFmtId="4" fontId="5" fillId="2" borderId="22" xfId="614" applyNumberFormat="1" applyFont="1" applyFill="1" applyBorder="1" applyAlignment="1">
      <alignment horizontal="right" vertical="top" wrapText="1"/>
    </xf>
    <xf numFmtId="1" fontId="5" fillId="2" borderId="22" xfId="614" applyNumberFormat="1" applyFont="1" applyFill="1" applyBorder="1" applyAlignment="1">
      <alignment horizontal="right" vertical="top" wrapText="1"/>
    </xf>
    <xf numFmtId="219" fontId="5" fillId="2" borderId="22" xfId="716" applyNumberFormat="1" applyFont="1" applyFill="1" applyBorder="1" applyAlignment="1">
      <alignment horizontal="right" vertical="top" wrapText="1"/>
    </xf>
    <xf numFmtId="37" fontId="5" fillId="2" borderId="22" xfId="716" applyNumberFormat="1" applyFont="1" applyFill="1" applyBorder="1" applyAlignment="1" applyProtection="1">
      <alignment horizontal="right" vertical="top" wrapText="1"/>
    </xf>
    <xf numFmtId="4" fontId="5" fillId="2" borderId="22" xfId="226" applyNumberFormat="1" applyFont="1" applyFill="1" applyBorder="1" applyAlignment="1">
      <alignment vertical="top" wrapText="1"/>
    </xf>
    <xf numFmtId="232" fontId="5" fillId="2" borderId="22" xfId="716" applyNumberFormat="1" applyFont="1" applyFill="1" applyBorder="1" applyAlignment="1">
      <alignment horizontal="right" vertical="top" wrapText="1"/>
    </xf>
    <xf numFmtId="4" fontId="5" fillId="2" borderId="22" xfId="153" applyNumberFormat="1" applyFont="1" applyFill="1" applyBorder="1" applyAlignment="1">
      <alignment horizontal="right" vertical="top" wrapText="1"/>
    </xf>
    <xf numFmtId="37" fontId="5" fillId="2" borderId="30" xfId="716" applyNumberFormat="1" applyFont="1" applyFill="1" applyBorder="1" applyAlignment="1" applyProtection="1">
      <alignment horizontal="right" vertical="top" wrapText="1"/>
    </xf>
    <xf numFmtId="4" fontId="46" fillId="2" borderId="30" xfId="716" applyNumberFormat="1" applyFont="1" applyFill="1" applyBorder="1" applyAlignment="1">
      <alignment horizontal="right" vertical="top" wrapText="1"/>
    </xf>
    <xf numFmtId="4" fontId="46" fillId="2" borderId="30" xfId="721" applyNumberFormat="1" applyFont="1" applyFill="1" applyBorder="1" applyAlignment="1">
      <alignment horizontal="center" vertical="top" wrapText="1"/>
    </xf>
    <xf numFmtId="43" fontId="46" fillId="2" borderId="30" xfId="719" applyFont="1" applyFill="1" applyBorder="1" applyAlignment="1">
      <alignment horizontal="right" vertical="top" wrapText="1"/>
    </xf>
    <xf numFmtId="178" fontId="46" fillId="2" borderId="30" xfId="721" applyNumberFormat="1" applyFont="1" applyFill="1" applyBorder="1" applyAlignment="1">
      <alignment vertical="top" wrapText="1"/>
    </xf>
    <xf numFmtId="3" fontId="6" fillId="2" borderId="22" xfId="718" applyNumberFormat="1" applyFont="1" applyFill="1" applyBorder="1" applyAlignment="1">
      <alignment horizontal="center" vertical="top" wrapText="1"/>
    </xf>
    <xf numFmtId="4" fontId="5" fillId="2" borderId="22" xfId="718" applyNumberFormat="1" applyFont="1" applyFill="1" applyBorder="1" applyAlignment="1">
      <alignment horizontal="right" vertical="top" wrapText="1"/>
    </xf>
    <xf numFmtId="39" fontId="5" fillId="2" borderId="22" xfId="718" applyNumberFormat="1" applyFont="1" applyFill="1" applyBorder="1" applyAlignment="1" applyProtection="1">
      <alignment vertical="top"/>
      <protection locked="0"/>
    </xf>
    <xf numFmtId="4" fontId="5" fillId="2" borderId="22" xfId="718" applyNumberFormat="1" applyFont="1" applyFill="1" applyBorder="1" applyAlignment="1" applyProtection="1">
      <alignment vertical="top"/>
    </xf>
    <xf numFmtId="43" fontId="6" fillId="2" borderId="22" xfId="8" applyNumberFormat="1" applyFont="1" applyFill="1" applyBorder="1" applyAlignment="1">
      <alignment vertical="top"/>
    </xf>
    <xf numFmtId="3" fontId="5" fillId="0" borderId="22" xfId="718" applyNumberFormat="1" applyFont="1" applyFill="1" applyBorder="1" applyAlignment="1">
      <alignment horizontal="right" vertical="top" wrapText="1"/>
    </xf>
    <xf numFmtId="49" fontId="46" fillId="0" borderId="22" xfId="718" applyNumberFormat="1" applyFont="1" applyFill="1" applyBorder="1" applyAlignment="1">
      <alignment horizontal="left" vertical="top" wrapText="1"/>
    </xf>
    <xf numFmtId="4" fontId="5" fillId="0" borderId="22" xfId="718" applyNumberFormat="1" applyFont="1" applyFill="1" applyBorder="1" applyAlignment="1">
      <alignment horizontal="right" vertical="top" wrapText="1"/>
    </xf>
    <xf numFmtId="39" fontId="5" fillId="0" borderId="22" xfId="718" applyNumberFormat="1" applyFont="1" applyFill="1" applyBorder="1" applyAlignment="1" applyProtection="1">
      <alignment horizontal="center" vertical="top"/>
      <protection locked="0"/>
    </xf>
    <xf numFmtId="4" fontId="5" fillId="0" borderId="22" xfId="718" applyNumberFormat="1" applyFont="1" applyFill="1" applyBorder="1" applyAlignment="1" applyProtection="1">
      <alignment vertical="top"/>
    </xf>
    <xf numFmtId="178" fontId="5" fillId="0" borderId="22" xfId="716" applyNumberFormat="1" applyFont="1" applyFill="1" applyBorder="1" applyAlignment="1">
      <alignment horizontal="right" vertical="top"/>
    </xf>
    <xf numFmtId="3" fontId="5" fillId="2" borderId="22" xfId="718" applyNumberFormat="1" applyFont="1" applyFill="1" applyBorder="1" applyAlignment="1">
      <alignment horizontal="right" vertical="top" wrapText="1"/>
    </xf>
    <xf numFmtId="39" fontId="5" fillId="2" borderId="22" xfId="718" applyNumberFormat="1" applyFont="1" applyFill="1" applyBorder="1" applyAlignment="1" applyProtection="1">
      <alignment horizontal="center" vertical="top"/>
      <protection locked="0"/>
    </xf>
    <xf numFmtId="43" fontId="5" fillId="2" borderId="22" xfId="8" applyNumberFormat="1" applyFont="1" applyFill="1" applyBorder="1" applyAlignment="1">
      <alignment vertical="top"/>
    </xf>
    <xf numFmtId="4" fontId="5" fillId="0" borderId="22" xfId="716" applyNumberFormat="1" applyFont="1" applyFill="1" applyBorder="1" applyAlignment="1" applyProtection="1">
      <alignment vertical="top"/>
      <protection locked="0"/>
    </xf>
    <xf numFmtId="4" fontId="5" fillId="0" borderId="22" xfId="716" applyNumberFormat="1" applyFont="1" applyFill="1" applyBorder="1" applyAlignment="1">
      <alignment horizontal="right" vertical="top" wrapText="1"/>
    </xf>
    <xf numFmtId="227" fontId="5" fillId="2" borderId="22" xfId="716" applyNumberFormat="1" applyFont="1" applyFill="1" applyBorder="1" applyAlignment="1">
      <alignment horizontal="right" vertical="top"/>
    </xf>
    <xf numFmtId="39" fontId="5" fillId="0" borderId="22" xfId="716" applyNumberFormat="1" applyFont="1" applyFill="1" applyBorder="1" applyAlignment="1" applyProtection="1">
      <alignment horizontal="right" vertical="top" wrapText="1"/>
      <protection locked="0"/>
    </xf>
    <xf numFmtId="225" fontId="5" fillId="2" borderId="22" xfId="716" applyNumberFormat="1" applyFont="1" applyFill="1" applyBorder="1" applyAlignment="1">
      <alignment horizontal="right" vertical="top"/>
    </xf>
    <xf numFmtId="0" fontId="6" fillId="2" borderId="22" xfId="716" applyNumberFormat="1" applyFont="1" applyFill="1" applyBorder="1" applyAlignment="1">
      <alignment horizontal="center" vertical="top" wrapText="1"/>
    </xf>
    <xf numFmtId="0" fontId="5" fillId="2" borderId="22" xfId="716" applyNumberFormat="1" applyFont="1" applyFill="1" applyBorder="1" applyAlignment="1">
      <alignment horizontal="right" vertical="top" wrapText="1"/>
    </xf>
    <xf numFmtId="178" fontId="5" fillId="0" borderId="22" xfId="716" applyNumberFormat="1" applyFont="1" applyFill="1" applyBorder="1" applyAlignment="1">
      <alignment horizontal="right" vertical="top" wrapText="1"/>
    </xf>
    <xf numFmtId="39" fontId="47" fillId="2" borderId="22" xfId="716" applyFont="1" applyFill="1" applyBorder="1" applyAlignment="1">
      <alignment horizontal="center" vertical="top" wrapText="1"/>
    </xf>
    <xf numFmtId="200" fontId="6" fillId="2" borderId="22" xfId="716" applyNumberFormat="1" applyFont="1" applyFill="1" applyBorder="1" applyAlignment="1">
      <alignment horizontal="center" vertical="top" wrapText="1"/>
    </xf>
    <xf numFmtId="1" fontId="9" fillId="2" borderId="22" xfId="716" applyNumberFormat="1" applyFont="1" applyFill="1" applyBorder="1" applyAlignment="1">
      <alignment horizontal="right" vertical="top" wrapText="1"/>
    </xf>
    <xf numFmtId="4" fontId="10" fillId="2" borderId="22" xfId="716" applyNumberFormat="1" applyFont="1" applyFill="1" applyBorder="1" applyAlignment="1">
      <alignment horizontal="right" vertical="top"/>
    </xf>
    <xf numFmtId="4" fontId="10" fillId="2" borderId="22" xfId="716" applyNumberFormat="1" applyFont="1" applyFill="1" applyBorder="1" applyAlignment="1" applyProtection="1">
      <alignment horizontal="center" vertical="top"/>
    </xf>
    <xf numFmtId="178" fontId="10" fillId="2" borderId="22" xfId="716" applyNumberFormat="1" applyFont="1" applyFill="1" applyBorder="1" applyAlignment="1">
      <alignment horizontal="right" vertical="top"/>
    </xf>
    <xf numFmtId="197" fontId="10" fillId="2" borderId="22" xfId="716" applyNumberFormat="1" applyFont="1" applyFill="1" applyBorder="1" applyAlignment="1">
      <alignment horizontal="right" vertical="top" wrapText="1"/>
    </xf>
    <xf numFmtId="182" fontId="10" fillId="2" borderId="22" xfId="716" applyNumberFormat="1" applyFont="1" applyFill="1" applyBorder="1" applyAlignment="1">
      <alignment horizontal="right" vertical="top" wrapText="1"/>
    </xf>
    <xf numFmtId="4" fontId="10" fillId="2" borderId="22" xfId="716" applyNumberFormat="1" applyFont="1" applyFill="1" applyBorder="1" applyAlignment="1">
      <alignment horizontal="right" vertical="top" wrapText="1"/>
    </xf>
    <xf numFmtId="39" fontId="46" fillId="2" borderId="22" xfId="716" applyFont="1" applyFill="1" applyBorder="1" applyAlignment="1">
      <alignment horizontal="center" vertical="top" wrapText="1"/>
    </xf>
    <xf numFmtId="197" fontId="46" fillId="2" borderId="22" xfId="716" applyNumberFormat="1" applyFont="1" applyFill="1" applyBorder="1" applyAlignment="1">
      <alignment horizontal="right" vertical="top" wrapText="1"/>
    </xf>
    <xf numFmtId="0" fontId="46" fillId="2" borderId="22" xfId="716" applyNumberFormat="1" applyFont="1" applyFill="1" applyBorder="1" applyAlignment="1">
      <alignment horizontal="right" vertical="top" wrapText="1"/>
    </xf>
    <xf numFmtId="172" fontId="46" fillId="2" borderId="22" xfId="229" applyFont="1" applyFill="1" applyBorder="1" applyAlignment="1">
      <alignment horizontal="right" vertical="top" wrapText="1"/>
    </xf>
    <xf numFmtId="39" fontId="46" fillId="2" borderId="22" xfId="716" applyFont="1" applyFill="1" applyBorder="1" applyAlignment="1">
      <alignment horizontal="right" vertical="top" wrapText="1"/>
    </xf>
    <xf numFmtId="1" fontId="47" fillId="2" borderId="22" xfId="716" applyNumberFormat="1" applyFont="1" applyFill="1" applyBorder="1" applyAlignment="1">
      <alignment horizontal="right" vertical="top" wrapText="1"/>
    </xf>
    <xf numFmtId="178" fontId="46" fillId="2" borderId="22" xfId="229" applyNumberFormat="1" applyFont="1" applyFill="1" applyBorder="1" applyAlignment="1">
      <alignment horizontal="right" vertical="top" wrapText="1"/>
    </xf>
    <xf numFmtId="233" fontId="5" fillId="2" borderId="22" xfId="716" applyNumberFormat="1" applyFont="1" applyFill="1" applyBorder="1" applyAlignment="1">
      <alignment horizontal="right" vertical="top" wrapText="1"/>
    </xf>
    <xf numFmtId="2" fontId="46" fillId="2" borderId="22" xfId="716" applyNumberFormat="1" applyFont="1" applyFill="1" applyBorder="1" applyAlignment="1">
      <alignment horizontal="right" vertical="top" wrapText="1"/>
    </xf>
    <xf numFmtId="39" fontId="10" fillId="2" borderId="22" xfId="716" applyFont="1" applyFill="1" applyBorder="1" applyAlignment="1">
      <alignment vertical="top" wrapText="1"/>
    </xf>
    <xf numFmtId="39" fontId="10" fillId="2" borderId="22" xfId="716" applyFont="1" applyFill="1" applyBorder="1" applyAlignment="1">
      <alignment horizontal="right" vertical="top" wrapText="1"/>
    </xf>
    <xf numFmtId="49" fontId="10" fillId="2" borderId="22" xfId="716" applyNumberFormat="1" applyFont="1" applyFill="1" applyBorder="1" applyAlignment="1">
      <alignment horizontal="right" vertical="top" wrapText="1"/>
    </xf>
    <xf numFmtId="4" fontId="5" fillId="2" borderId="22" xfId="503" applyNumberFormat="1" applyFont="1" applyFill="1" applyBorder="1" applyAlignment="1">
      <alignment vertical="top" wrapText="1"/>
    </xf>
    <xf numFmtId="39" fontId="47" fillId="2" borderId="22" xfId="716" applyFont="1" applyFill="1" applyBorder="1" applyAlignment="1">
      <alignment horizontal="center" vertical="top"/>
    </xf>
    <xf numFmtId="178" fontId="10" fillId="2" borderId="22" xfId="716" applyNumberFormat="1" applyFont="1" applyFill="1" applyBorder="1" applyAlignment="1">
      <alignment vertical="top"/>
    </xf>
    <xf numFmtId="39" fontId="10" fillId="2" borderId="22" xfId="716" applyFont="1" applyFill="1" applyBorder="1" applyAlignment="1">
      <alignment horizontal="center" vertical="top"/>
    </xf>
    <xf numFmtId="39" fontId="10" fillId="2" borderId="22" xfId="716" applyFont="1" applyFill="1" applyBorder="1" applyAlignment="1">
      <alignment vertical="top"/>
    </xf>
    <xf numFmtId="4" fontId="9" fillId="2" borderId="22" xfId="716" applyNumberFormat="1" applyFont="1" applyFill="1" applyBorder="1" applyAlignment="1">
      <alignment vertical="top"/>
    </xf>
    <xf numFmtId="0" fontId="47" fillId="2" borderId="22" xfId="76" applyFont="1" applyFill="1" applyBorder="1" applyAlignment="1">
      <alignment vertical="top" wrapText="1"/>
    </xf>
    <xf numFmtId="234" fontId="5" fillId="2" borderId="22" xfId="716" applyNumberFormat="1" applyFont="1" applyFill="1" applyBorder="1" applyAlignment="1">
      <alignment horizontal="right" vertical="top" wrapText="1"/>
    </xf>
    <xf numFmtId="4" fontId="34" fillId="2" borderId="22" xfId="8" applyNumberFormat="1" applyFont="1" applyFill="1" applyBorder="1" applyAlignment="1">
      <alignment vertical="top" wrapText="1"/>
    </xf>
    <xf numFmtId="4" fontId="5" fillId="2" borderId="22" xfId="614" applyNumberFormat="1" applyFont="1" applyFill="1" applyBorder="1" applyAlignment="1">
      <alignment horizontal="center" vertical="top" wrapText="1"/>
    </xf>
    <xf numFmtId="4" fontId="34" fillId="2" borderId="22" xfId="716" applyNumberFormat="1" applyFont="1" applyFill="1" applyBorder="1" applyAlignment="1">
      <alignment vertical="top" wrapText="1"/>
    </xf>
    <xf numFmtId="196" fontId="5" fillId="2" borderId="22" xfId="716" applyNumberFormat="1" applyFont="1" applyFill="1" applyBorder="1" applyAlignment="1">
      <alignment vertical="top" wrapText="1"/>
    </xf>
    <xf numFmtId="2" fontId="46" fillId="2" borderId="22" xfId="716" applyNumberFormat="1" applyFont="1" applyFill="1" applyBorder="1" applyAlignment="1">
      <alignment vertical="top" wrapText="1"/>
    </xf>
    <xf numFmtId="2" fontId="5" fillId="2" borderId="22" xfId="8" applyNumberFormat="1" applyFont="1" applyFill="1" applyBorder="1" applyAlignment="1">
      <alignment vertical="top" wrapText="1"/>
    </xf>
    <xf numFmtId="2" fontId="5" fillId="2" borderId="22" xfId="716" applyNumberFormat="1" applyFont="1" applyFill="1" applyBorder="1" applyAlignment="1">
      <alignment horizontal="center" vertical="top" wrapText="1"/>
    </xf>
    <xf numFmtId="2" fontId="34" fillId="2" borderId="22" xfId="716" applyNumberFormat="1" applyFont="1" applyFill="1" applyBorder="1" applyAlignment="1">
      <alignment horizontal="right" vertical="top" wrapText="1"/>
    </xf>
    <xf numFmtId="178" fontId="6" fillId="2" borderId="22" xfId="716" applyNumberFormat="1" applyFont="1" applyFill="1" applyBorder="1" applyAlignment="1">
      <alignment horizontal="right" vertical="top" wrapText="1"/>
    </xf>
    <xf numFmtId="178" fontId="6" fillId="2" borderId="22" xfId="716" applyNumberFormat="1" applyFont="1" applyFill="1" applyBorder="1" applyAlignment="1">
      <alignment horizontal="center" vertical="top" wrapText="1"/>
    </xf>
    <xf numFmtId="178" fontId="5" fillId="2" borderId="22" xfId="8" applyNumberFormat="1" applyFont="1" applyFill="1" applyBorder="1" applyAlignment="1">
      <alignment vertical="top" wrapText="1"/>
    </xf>
    <xf numFmtId="0" fontId="5" fillId="2" borderId="22" xfId="76" applyFont="1" applyFill="1" applyBorder="1" applyAlignment="1">
      <alignment vertical="top"/>
    </xf>
    <xf numFmtId="39" fontId="46" fillId="0" borderId="22" xfId="716" applyFont="1" applyFill="1" applyBorder="1" applyAlignment="1">
      <alignment vertical="top" wrapText="1"/>
    </xf>
    <xf numFmtId="2" fontId="5" fillId="2" borderId="22" xfId="716" applyNumberFormat="1" applyFont="1" applyFill="1" applyBorder="1" applyAlignment="1">
      <alignment horizontal="right" vertical="top" wrapText="1"/>
    </xf>
    <xf numFmtId="177" fontId="7" fillId="2" borderId="22" xfId="716" applyNumberFormat="1" applyFont="1" applyFill="1" applyBorder="1" applyAlignment="1" applyProtection="1">
      <alignment horizontal="right" vertical="top" wrapText="1"/>
    </xf>
    <xf numFmtId="4" fontId="7" fillId="2" borderId="22" xfId="229" applyNumberFormat="1" applyFont="1" applyFill="1" applyBorder="1" applyAlignment="1">
      <alignment vertical="top" wrapText="1"/>
    </xf>
    <xf numFmtId="4" fontId="7" fillId="2" borderId="22" xfId="229" applyNumberFormat="1" applyFont="1" applyFill="1" applyBorder="1" applyAlignment="1">
      <alignment horizontal="center" vertical="top" wrapText="1"/>
    </xf>
    <xf numFmtId="4" fontId="7" fillId="2" borderId="22" xfId="76" applyNumberFormat="1" applyFont="1" applyFill="1" applyBorder="1" applyAlignment="1">
      <alignment horizontal="center" vertical="top" wrapText="1"/>
    </xf>
    <xf numFmtId="178" fontId="7" fillId="2" borderId="22" xfId="716" applyNumberFormat="1" applyFont="1" applyFill="1" applyBorder="1" applyAlignment="1">
      <alignment horizontal="right" vertical="top" wrapText="1"/>
    </xf>
    <xf numFmtId="178" fontId="7" fillId="2" borderId="22" xfId="716" applyNumberFormat="1" applyFont="1" applyFill="1" applyBorder="1" applyAlignment="1">
      <alignment horizontal="center" vertical="top" wrapText="1"/>
    </xf>
    <xf numFmtId="178" fontId="34" fillId="2" borderId="22" xfId="8" applyNumberFormat="1" applyFont="1" applyFill="1" applyBorder="1" applyAlignment="1">
      <alignment vertical="top" wrapText="1"/>
    </xf>
    <xf numFmtId="39" fontId="5" fillId="2" borderId="22" xfId="716" applyFont="1" applyFill="1" applyBorder="1" applyAlignment="1">
      <alignment vertical="top" wrapText="1"/>
    </xf>
    <xf numFmtId="39" fontId="5" fillId="2" borderId="22" xfId="716" applyNumberFormat="1" applyFont="1" applyFill="1" applyBorder="1" applyAlignment="1" applyProtection="1">
      <alignment vertical="top" wrapText="1"/>
      <protection locked="0"/>
    </xf>
    <xf numFmtId="4" fontId="5" fillId="2" borderId="22" xfId="153" applyNumberFormat="1" applyFont="1" applyFill="1" applyBorder="1" applyAlignment="1">
      <alignment vertical="top" wrapText="1"/>
    </xf>
    <xf numFmtId="43" fontId="5" fillId="2" borderId="22" xfId="719" applyFont="1" applyFill="1" applyBorder="1" applyAlignment="1">
      <alignment horizontal="center" vertical="top" wrapText="1"/>
    </xf>
    <xf numFmtId="196" fontId="5" fillId="2" borderId="22" xfId="716" applyNumberFormat="1" applyFont="1" applyFill="1" applyBorder="1" applyAlignment="1">
      <alignment horizontal="right" vertical="top" wrapText="1"/>
    </xf>
    <xf numFmtId="4" fontId="10" fillId="2" borderId="22" xfId="716" applyNumberFormat="1" applyFont="1" applyFill="1" applyBorder="1" applyAlignment="1">
      <alignment vertical="top" wrapText="1"/>
    </xf>
    <xf numFmtId="178" fontId="34" fillId="2" borderId="22" xfId="196" applyNumberFormat="1" applyFont="1" applyFill="1" applyBorder="1" applyAlignment="1">
      <alignment horizontal="right" vertical="top" wrapText="1"/>
    </xf>
    <xf numFmtId="0" fontId="47" fillId="2" borderId="22" xfId="716" applyNumberFormat="1" applyFont="1" applyFill="1" applyBorder="1" applyAlignment="1">
      <alignment vertical="top" wrapText="1"/>
    </xf>
    <xf numFmtId="178" fontId="10" fillId="2" borderId="22" xfId="716" applyNumberFormat="1" applyFont="1" applyFill="1" applyBorder="1" applyAlignment="1">
      <alignment horizontal="right" vertical="top" wrapText="1"/>
    </xf>
    <xf numFmtId="39" fontId="34" fillId="2" borderId="22" xfId="716" applyFont="1" applyFill="1" applyBorder="1" applyAlignment="1">
      <alignment vertical="top"/>
    </xf>
    <xf numFmtId="0" fontId="5" fillId="2" borderId="22" xfId="76" applyFont="1" applyFill="1" applyBorder="1" applyAlignment="1">
      <alignment vertical="top" wrapText="1"/>
    </xf>
    <xf numFmtId="0" fontId="46" fillId="2" borderId="22" xfId="721" quotePrefix="1" applyFont="1" applyFill="1" applyBorder="1" applyAlignment="1" applyProtection="1">
      <alignment horizontal="left" vertical="top"/>
    </xf>
    <xf numFmtId="0" fontId="47" fillId="2" borderId="22" xfId="721" quotePrefix="1" applyFont="1" applyFill="1" applyBorder="1" applyAlignment="1" applyProtection="1">
      <alignment horizontal="left" vertical="top"/>
    </xf>
    <xf numFmtId="1" fontId="5" fillId="2" borderId="22" xfId="716" applyNumberFormat="1" applyFont="1" applyFill="1" applyBorder="1" applyAlignment="1">
      <alignment horizontal="right" vertical="top" wrapText="1"/>
    </xf>
    <xf numFmtId="0" fontId="5" fillId="2" borderId="22" xfId="77" applyFont="1" applyFill="1" applyBorder="1" applyAlignment="1">
      <alignment horizontal="right" vertical="top" wrapText="1"/>
    </xf>
    <xf numFmtId="4" fontId="5" fillId="2" borderId="22" xfId="229" applyNumberFormat="1" applyFont="1" applyFill="1" applyBorder="1" applyAlignment="1">
      <alignment horizontal="center" vertical="top" wrapText="1"/>
    </xf>
    <xf numFmtId="216" fontId="6" fillId="2" borderId="22" xfId="5" applyNumberFormat="1" applyFont="1" applyFill="1" applyBorder="1" applyAlignment="1" applyProtection="1">
      <alignment horizontal="right" vertical="top" wrapText="1"/>
    </xf>
    <xf numFmtId="4" fontId="6" fillId="2" borderId="22" xfId="614" applyNumberFormat="1" applyFont="1" applyFill="1" applyBorder="1" applyAlignment="1" applyProtection="1">
      <alignment horizontal="right" vertical="top" wrapText="1"/>
    </xf>
    <xf numFmtId="4" fontId="6" fillId="2" borderId="22" xfId="716" applyNumberFormat="1" applyFont="1" applyFill="1" applyBorder="1" applyAlignment="1">
      <alignment horizontal="center" vertical="top"/>
    </xf>
    <xf numFmtId="4" fontId="6" fillId="2" borderId="22" xfId="614" applyNumberFormat="1" applyFont="1" applyFill="1" applyBorder="1" applyAlignment="1" applyProtection="1">
      <alignment horizontal="right" vertical="top" wrapText="1"/>
      <protection locked="0"/>
    </xf>
    <xf numFmtId="177" fontId="6" fillId="2" borderId="22" xfId="716" applyNumberFormat="1" applyFont="1" applyFill="1" applyBorder="1" applyAlignment="1">
      <alignment horizontal="right" vertical="top"/>
    </xf>
    <xf numFmtId="4" fontId="5" fillId="2" borderId="22" xfId="710" applyNumberFormat="1" applyFont="1" applyFill="1" applyBorder="1" applyAlignment="1">
      <alignment vertical="top"/>
    </xf>
    <xf numFmtId="4" fontId="5" fillId="2" borderId="22" xfId="222" applyNumberFormat="1" applyFont="1" applyFill="1" applyBorder="1" applyAlignment="1">
      <alignment horizontal="center" vertical="top"/>
    </xf>
    <xf numFmtId="178" fontId="5" fillId="2" borderId="22" xfId="222" applyNumberFormat="1" applyFont="1" applyFill="1" applyBorder="1" applyAlignment="1">
      <alignment vertical="top"/>
    </xf>
    <xf numFmtId="37" fontId="6" fillId="2" borderId="22" xfId="716" applyNumberFormat="1" applyFont="1" applyFill="1" applyBorder="1" applyAlignment="1">
      <alignment horizontal="right" vertical="top" wrapText="1"/>
    </xf>
    <xf numFmtId="4" fontId="5" fillId="2" borderId="22" xfId="614" applyNumberFormat="1" applyFont="1" applyFill="1" applyBorder="1" applyAlignment="1">
      <alignment horizontal="center" vertical="top"/>
    </xf>
    <xf numFmtId="178" fontId="5" fillId="2" borderId="22" xfId="614" applyNumberFormat="1" applyFont="1" applyFill="1" applyBorder="1" applyAlignment="1">
      <alignment horizontal="right" vertical="top" wrapText="1"/>
    </xf>
    <xf numFmtId="4" fontId="5" fillId="2" borderId="22" xfId="5" applyNumberFormat="1" applyFont="1" applyFill="1" applyBorder="1" applyAlignment="1">
      <alignment horizontal="right" vertical="top" wrapText="1"/>
    </xf>
    <xf numFmtId="177" fontId="6" fillId="2" borderId="22" xfId="716" applyNumberFormat="1" applyFont="1" applyFill="1" applyBorder="1" applyAlignment="1">
      <alignment horizontal="right" vertical="top" wrapText="1"/>
    </xf>
    <xf numFmtId="4" fontId="6" fillId="2" borderId="22" xfId="716" applyNumberFormat="1" applyFont="1" applyFill="1" applyBorder="1" applyAlignment="1">
      <alignment horizontal="center" vertical="top" wrapText="1"/>
    </xf>
    <xf numFmtId="43" fontId="5" fillId="2" borderId="22" xfId="719" applyFont="1" applyFill="1" applyBorder="1" applyAlignment="1">
      <alignment horizontal="right" vertical="top" wrapText="1"/>
    </xf>
    <xf numFmtId="43" fontId="5" fillId="0" borderId="22" xfId="719" applyFont="1" applyFill="1" applyBorder="1" applyAlignment="1">
      <alignment horizontal="right" vertical="top" wrapText="1"/>
    </xf>
    <xf numFmtId="39" fontId="6" fillId="46" borderId="34" xfId="716" applyNumberFormat="1" applyFont="1" applyFill="1" applyBorder="1" applyAlignment="1" applyProtection="1">
      <alignment horizontal="right" vertical="top"/>
    </xf>
    <xf numFmtId="39" fontId="6" fillId="46" borderId="38" xfId="716" applyNumberFormat="1" applyFont="1" applyFill="1" applyBorder="1" applyAlignment="1" applyProtection="1">
      <alignment horizontal="center" vertical="top"/>
    </xf>
    <xf numFmtId="2" fontId="5" fillId="0" borderId="22" xfId="716" applyNumberFormat="1" applyFont="1" applyFill="1" applyBorder="1" applyAlignment="1" applyProtection="1">
      <alignment horizontal="right" vertical="top"/>
    </xf>
    <xf numFmtId="39" fontId="47" fillId="0" borderId="22" xfId="716" applyFont="1" applyFill="1" applyBorder="1" applyAlignment="1" applyProtection="1">
      <alignment horizontal="center" vertical="top" wrapText="1"/>
    </xf>
    <xf numFmtId="166" fontId="6" fillId="0" borderId="22" xfId="720" applyFont="1" applyFill="1" applyBorder="1" applyAlignment="1" applyProtection="1">
      <alignment horizontal="center" vertical="top" wrapText="1"/>
    </xf>
    <xf numFmtId="39" fontId="5" fillId="0" borderId="22" xfId="716" applyFont="1" applyFill="1" applyBorder="1" applyAlignment="1" applyProtection="1">
      <alignment horizontal="center" vertical="top"/>
    </xf>
    <xf numFmtId="4" fontId="6" fillId="0" borderId="22" xfId="716" applyNumberFormat="1" applyFont="1" applyFill="1" applyBorder="1" applyAlignment="1" applyProtection="1">
      <alignment vertical="top" wrapText="1"/>
      <protection locked="0"/>
    </xf>
    <xf numFmtId="166" fontId="6" fillId="0" borderId="22" xfId="720" applyFont="1" applyFill="1" applyBorder="1" applyAlignment="1" applyProtection="1">
      <alignment horizontal="right" vertical="top" wrapText="1"/>
      <protection locked="0"/>
    </xf>
    <xf numFmtId="0" fontId="5" fillId="2" borderId="10" xfId="205" applyFont="1" applyFill="1" applyBorder="1" applyAlignment="1">
      <alignment vertical="top"/>
    </xf>
    <xf numFmtId="177" fontId="5" fillId="2" borderId="45" xfId="716" applyNumberFormat="1" applyFont="1" applyFill="1" applyBorder="1" applyAlignment="1">
      <alignment horizontal="right" vertical="top" wrapText="1"/>
    </xf>
    <xf numFmtId="39" fontId="46" fillId="2" borderId="38" xfId="716" applyFont="1" applyFill="1" applyBorder="1" applyAlignment="1">
      <alignment vertical="top" wrapText="1"/>
    </xf>
    <xf numFmtId="178" fontId="5" fillId="2" borderId="38" xfId="716" applyNumberFormat="1" applyFont="1" applyFill="1" applyBorder="1" applyAlignment="1">
      <alignment vertical="top"/>
    </xf>
    <xf numFmtId="4" fontId="5" fillId="2" borderId="42" xfId="716" applyNumberFormat="1" applyFont="1" applyFill="1" applyBorder="1" applyAlignment="1">
      <alignment horizontal="center" vertical="top"/>
    </xf>
    <xf numFmtId="178" fontId="5" fillId="2" borderId="45" xfId="614" applyNumberFormat="1" applyFont="1" applyFill="1" applyBorder="1" applyAlignment="1" applyProtection="1">
      <alignment horizontal="right" vertical="top"/>
      <protection locked="0"/>
    </xf>
    <xf numFmtId="39" fontId="5" fillId="2" borderId="42" xfId="716" applyNumberFormat="1" applyFont="1" applyFill="1" applyBorder="1" applyAlignment="1" applyProtection="1">
      <alignment vertical="top"/>
      <protection locked="0"/>
    </xf>
    <xf numFmtId="177" fontId="5" fillId="2" borderId="43" xfId="716" applyNumberFormat="1" applyFont="1" applyFill="1" applyBorder="1" applyAlignment="1">
      <alignment horizontal="right" vertical="top" wrapText="1"/>
    </xf>
    <xf numFmtId="178" fontId="5" fillId="2" borderId="22" xfId="614" applyNumberFormat="1" applyFont="1" applyFill="1" applyBorder="1" applyAlignment="1" applyProtection="1">
      <alignment horizontal="right" vertical="top"/>
      <protection locked="0"/>
    </xf>
    <xf numFmtId="39" fontId="5" fillId="2" borderId="22" xfId="716" applyNumberFormat="1" applyFont="1" applyFill="1" applyBorder="1" applyAlignment="1" applyProtection="1">
      <alignment vertical="top"/>
      <protection locked="0"/>
    </xf>
    <xf numFmtId="0" fontId="5" fillId="2" borderId="22" xfId="205" applyFont="1" applyFill="1" applyBorder="1" applyAlignment="1">
      <alignment vertical="top"/>
    </xf>
    <xf numFmtId="39" fontId="46" fillId="2" borderId="29" xfId="716" applyFont="1" applyFill="1" applyBorder="1" applyAlignment="1">
      <alignment vertical="top" wrapText="1"/>
    </xf>
    <xf numFmtId="178" fontId="5" fillId="2" borderId="29" xfId="716" applyNumberFormat="1" applyFont="1" applyFill="1" applyBorder="1" applyAlignment="1">
      <alignment vertical="top"/>
    </xf>
    <xf numFmtId="4" fontId="5" fillId="2" borderId="29" xfId="716" applyNumberFormat="1" applyFont="1" applyFill="1" applyBorder="1" applyAlignment="1">
      <alignment horizontal="center" vertical="top"/>
    </xf>
    <xf numFmtId="178" fontId="5" fillId="2" borderId="29" xfId="614" applyNumberFormat="1" applyFont="1" applyFill="1" applyBorder="1" applyAlignment="1" applyProtection="1">
      <alignment horizontal="right" vertical="top"/>
      <protection locked="0"/>
    </xf>
    <xf numFmtId="39" fontId="5" fillId="2" borderId="46" xfId="716" applyNumberFormat="1" applyFont="1" applyFill="1" applyBorder="1" applyAlignment="1" applyProtection="1">
      <alignment vertical="top"/>
      <protection locked="0"/>
    </xf>
    <xf numFmtId="0" fontId="5" fillId="0" borderId="10" xfId="205" applyFont="1" applyFill="1" applyBorder="1" applyAlignment="1">
      <alignment vertical="top"/>
    </xf>
    <xf numFmtId="0" fontId="45" fillId="47" borderId="1" xfId="205" applyFont="1" applyFill="1" applyBorder="1" applyAlignment="1">
      <alignment vertical="center"/>
    </xf>
    <xf numFmtId="0" fontId="70" fillId="47" borderId="22" xfId="205" applyFont="1" applyFill="1" applyBorder="1" applyAlignment="1">
      <alignment vertical="center" wrapText="1"/>
    </xf>
    <xf numFmtId="0" fontId="45" fillId="47" borderId="1" xfId="205" applyFont="1" applyFill="1" applyBorder="1" applyAlignment="1">
      <alignment vertical="center" wrapText="1"/>
    </xf>
    <xf numFmtId="0" fontId="45" fillId="0" borderId="10" xfId="205" applyFont="1" applyFill="1" applyBorder="1" applyAlignment="1">
      <alignment vertical="center" wrapText="1"/>
    </xf>
    <xf numFmtId="0" fontId="45" fillId="0" borderId="22" xfId="205" applyFont="1" applyFill="1" applyBorder="1" applyAlignment="1">
      <alignment vertical="center" wrapText="1"/>
    </xf>
    <xf numFmtId="0" fontId="45" fillId="0" borderId="10" xfId="205" applyFont="1" applyFill="1" applyBorder="1" applyAlignment="1">
      <alignment vertical="center"/>
    </xf>
    <xf numFmtId="0" fontId="45" fillId="0" borderId="0" xfId="205" applyFont="1" applyFill="1" applyBorder="1" applyAlignment="1">
      <alignment vertical="center" wrapText="1"/>
    </xf>
    <xf numFmtId="0" fontId="45" fillId="2" borderId="1" xfId="205" applyFont="1" applyFill="1" applyBorder="1" applyAlignment="1">
      <alignment vertical="center" wrapText="1"/>
    </xf>
    <xf numFmtId="0" fontId="70" fillId="2" borderId="22" xfId="205" applyFont="1" applyFill="1" applyBorder="1" applyAlignment="1">
      <alignment vertical="center" wrapText="1"/>
    </xf>
    <xf numFmtId="0" fontId="45" fillId="2" borderId="0" xfId="205" applyFont="1" applyFill="1" applyBorder="1" applyAlignment="1">
      <alignment vertical="center"/>
    </xf>
    <xf numFmtId="0" fontId="45" fillId="2" borderId="22" xfId="205" applyFont="1" applyFill="1" applyBorder="1" applyAlignment="1">
      <alignment vertical="center" wrapText="1"/>
    </xf>
    <xf numFmtId="0" fontId="45" fillId="47" borderId="0" xfId="205" applyFont="1" applyFill="1" applyBorder="1" applyAlignment="1">
      <alignment vertical="center"/>
    </xf>
    <xf numFmtId="0" fontId="45" fillId="0" borderId="22" xfId="205" applyFont="1" applyBorder="1" applyAlignment="1">
      <alignment vertical="center" wrapText="1"/>
    </xf>
    <xf numFmtId="0" fontId="45" fillId="0" borderId="0" xfId="205" applyFont="1" applyFill="1" applyBorder="1" applyAlignment="1">
      <alignment vertical="center"/>
    </xf>
    <xf numFmtId="0" fontId="70" fillId="0" borderId="22" xfId="205" applyFont="1" applyBorder="1" applyAlignment="1">
      <alignment vertical="center" wrapText="1"/>
    </xf>
    <xf numFmtId="0" fontId="45" fillId="0" borderId="0" xfId="205" applyFont="1" applyFill="1" applyBorder="1" applyAlignment="1"/>
    <xf numFmtId="0" fontId="45" fillId="0" borderId="1" xfId="205" applyFont="1" applyFill="1" applyBorder="1" applyAlignment="1">
      <alignment vertical="center" wrapText="1"/>
    </xf>
    <xf numFmtId="0" fontId="70" fillId="0" borderId="22" xfId="205" applyFont="1" applyFill="1" applyBorder="1" applyAlignment="1">
      <alignment vertical="center" wrapText="1"/>
    </xf>
    <xf numFmtId="0" fontId="45" fillId="0" borderId="1" xfId="205" applyFont="1" applyFill="1" applyBorder="1" applyAlignment="1">
      <alignment vertical="center"/>
    </xf>
    <xf numFmtId="0" fontId="45" fillId="0" borderId="10" xfId="205" applyFont="1" applyBorder="1" applyAlignment="1">
      <alignment vertical="center" wrapText="1"/>
    </xf>
    <xf numFmtId="0" fontId="45" fillId="47" borderId="22" xfId="205" applyFont="1" applyFill="1" applyBorder="1" applyAlignment="1">
      <alignment vertical="center"/>
    </xf>
    <xf numFmtId="0" fontId="45" fillId="0" borderId="22" xfId="205" applyFont="1" applyFill="1" applyBorder="1" applyAlignment="1">
      <alignment horizontal="center" vertical="center"/>
    </xf>
    <xf numFmtId="0" fontId="70" fillId="47" borderId="22" xfId="205" applyFont="1" applyFill="1" applyBorder="1" applyAlignment="1">
      <alignment vertical="center"/>
    </xf>
    <xf numFmtId="0" fontId="45" fillId="30" borderId="22" xfId="205" applyFont="1" applyFill="1" applyBorder="1" applyAlignment="1">
      <alignment vertical="center" wrapText="1"/>
    </xf>
    <xf numFmtId="39" fontId="47" fillId="2" borderId="1" xfId="716" applyFont="1" applyFill="1" applyBorder="1" applyAlignment="1">
      <alignment horizontal="right" vertical="top" wrapText="1"/>
    </xf>
    <xf numFmtId="39" fontId="46" fillId="2" borderId="1" xfId="716" applyFont="1" applyFill="1" applyBorder="1" applyAlignment="1">
      <alignment horizontal="right" vertical="top" wrapText="1"/>
    </xf>
    <xf numFmtId="10" fontId="5" fillId="2" borderId="22" xfId="673" applyNumberFormat="1" applyFont="1" applyFill="1" applyBorder="1" applyAlignment="1" applyProtection="1">
      <alignment horizontal="right" vertical="top" wrapText="1"/>
    </xf>
    <xf numFmtId="166" fontId="5" fillId="2" borderId="22" xfId="720" applyFont="1" applyFill="1" applyBorder="1" applyAlignment="1" applyProtection="1">
      <alignment horizontal="right" vertical="top" wrapText="1"/>
      <protection locked="0"/>
    </xf>
    <xf numFmtId="4" fontId="5" fillId="0" borderId="22" xfId="716" applyNumberFormat="1" applyFont="1" applyFill="1" applyBorder="1" applyAlignment="1" applyProtection="1">
      <alignment vertical="top" wrapText="1"/>
      <protection locked="0"/>
    </xf>
    <xf numFmtId="197" fontId="46" fillId="2" borderId="1" xfId="415" applyNumberFormat="1" applyFont="1" applyFill="1" applyBorder="1" applyAlignment="1">
      <alignment horizontal="right" vertical="top" wrapText="1"/>
    </xf>
    <xf numFmtId="39" fontId="47" fillId="0" borderId="1" xfId="716" applyFont="1" applyFill="1" applyBorder="1" applyAlignment="1" applyProtection="1">
      <alignment horizontal="center" vertical="top" wrapText="1"/>
    </xf>
    <xf numFmtId="166" fontId="6" fillId="0" borderId="35" xfId="720" applyFont="1" applyFill="1" applyBorder="1" applyAlignment="1" applyProtection="1">
      <alignment horizontal="center" vertical="top" wrapText="1"/>
    </xf>
    <xf numFmtId="39" fontId="5" fillId="0" borderId="1" xfId="716" applyFont="1" applyBorder="1" applyAlignment="1">
      <alignment vertical="top"/>
    </xf>
    <xf numFmtId="39" fontId="6" fillId="0" borderId="0" xfId="716" applyFont="1" applyBorder="1" applyAlignment="1" applyProtection="1">
      <alignment horizontal="left" vertical="top"/>
    </xf>
    <xf numFmtId="176" fontId="47" fillId="48" borderId="22" xfId="205" applyNumberFormat="1" applyFont="1" applyFill="1" applyBorder="1" applyAlignment="1">
      <alignment horizontal="center" vertical="top" wrapText="1"/>
    </xf>
    <xf numFmtId="39" fontId="47" fillId="0" borderId="0" xfId="716" applyFont="1" applyBorder="1" applyAlignment="1" applyProtection="1">
      <alignment horizontal="left" vertical="top"/>
    </xf>
    <xf numFmtId="4" fontId="6" fillId="49" borderId="0" xfId="140" applyNumberFormat="1" applyFont="1" applyFill="1" applyBorder="1" applyAlignment="1">
      <alignment horizontal="center"/>
    </xf>
    <xf numFmtId="10" fontId="6" fillId="49" borderId="0" xfId="215" applyNumberFormat="1" applyFont="1" applyFill="1" applyBorder="1" applyAlignment="1">
      <alignment horizontal="center"/>
    </xf>
    <xf numFmtId="4" fontId="5" fillId="0" borderId="0" xfId="0" applyNumberFormat="1" applyFont="1" applyFill="1"/>
    <xf numFmtId="0" fontId="5" fillId="2" borderId="0" xfId="622" applyFill="1" applyAlignment="1">
      <alignment horizontal="left" vertical="top" wrapText="1"/>
    </xf>
    <xf numFmtId="0" fontId="0" fillId="0" borderId="0" xfId="0" applyBorder="1" applyAlignment="1">
      <alignment vertical="top"/>
    </xf>
    <xf numFmtId="0" fontId="33" fillId="0" borderId="0" xfId="0" applyFont="1" applyBorder="1" applyAlignment="1">
      <alignment vertical="top"/>
    </xf>
    <xf numFmtId="172" fontId="5" fillId="0" borderId="0" xfId="0" applyNumberFormat="1" applyFont="1" applyFill="1"/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72" fontId="5" fillId="0" borderId="0" xfId="1" applyFont="1" applyFill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39" fontId="68" fillId="0" borderId="0" xfId="716" applyFont="1" applyFill="1" applyBorder="1" applyAlignment="1">
      <alignment vertical="top"/>
    </xf>
    <xf numFmtId="39" fontId="6" fillId="0" borderId="1" xfId="716" applyFont="1" applyBorder="1" applyAlignment="1" applyProtection="1">
      <alignment vertical="top"/>
    </xf>
    <xf numFmtId="39" fontId="5" fillId="0" borderId="0" xfId="716" applyFont="1" applyBorder="1" applyAlignment="1">
      <alignment vertical="top"/>
    </xf>
    <xf numFmtId="39" fontId="5" fillId="0" borderId="0" xfId="716" applyFont="1" applyBorder="1" applyAlignment="1">
      <alignment horizontal="center" vertical="top" wrapText="1"/>
    </xf>
    <xf numFmtId="39" fontId="5" fillId="0" borderId="0" xfId="716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172" fontId="46" fillId="0" borderId="22" xfId="229" applyNumberFormat="1" applyFont="1" applyFill="1" applyBorder="1" applyAlignment="1">
      <alignment horizontal="right" vertical="top" wrapText="1"/>
    </xf>
    <xf numFmtId="166" fontId="6" fillId="30" borderId="22" xfId="205" applyNumberFormat="1" applyFont="1" applyFill="1" applyBorder="1" applyAlignment="1">
      <alignment horizontal="right" vertical="top"/>
    </xf>
    <xf numFmtId="196" fontId="5" fillId="0" borderId="22" xfId="716" applyNumberFormat="1" applyFont="1" applyFill="1" applyBorder="1" applyAlignment="1">
      <alignment horizontal="right" vertical="top"/>
    </xf>
    <xf numFmtId="2" fontId="46" fillId="0" borderId="22" xfId="205" applyNumberFormat="1" applyFont="1" applyFill="1" applyBorder="1" applyAlignment="1">
      <alignment horizontal="right" vertical="center"/>
    </xf>
    <xf numFmtId="0" fontId="5" fillId="2" borderId="22" xfId="205" applyFont="1" applyFill="1" applyBorder="1" applyAlignment="1">
      <alignment vertical="center"/>
    </xf>
    <xf numFmtId="0" fontId="5" fillId="0" borderId="22" xfId="205" applyFont="1" applyFill="1" applyBorder="1" applyAlignment="1">
      <alignment vertical="center"/>
    </xf>
    <xf numFmtId="0" fontId="5" fillId="0" borderId="22" xfId="205" applyFont="1" applyBorder="1" applyAlignment="1">
      <alignment vertical="center"/>
    </xf>
    <xf numFmtId="0" fontId="5" fillId="0" borderId="22" xfId="205" applyFont="1" applyFill="1" applyBorder="1" applyAlignment="1"/>
    <xf numFmtId="172" fontId="5" fillId="0" borderId="22" xfId="229" applyFont="1" applyFill="1" applyBorder="1" applyAlignment="1">
      <alignment vertical="center" wrapText="1"/>
    </xf>
    <xf numFmtId="172" fontId="5" fillId="0" borderId="22" xfId="229" applyFont="1" applyFill="1" applyBorder="1" applyAlignment="1">
      <alignment vertical="center"/>
    </xf>
    <xf numFmtId="2" fontId="5" fillId="0" borderId="22" xfId="205" applyNumberFormat="1" applyFont="1" applyFill="1" applyBorder="1" applyAlignment="1">
      <alignment vertical="center" wrapText="1"/>
    </xf>
    <xf numFmtId="0" fontId="5" fillId="47" borderId="22" xfId="205" applyFont="1" applyFill="1" applyBorder="1" applyAlignment="1">
      <alignment vertical="center"/>
    </xf>
    <xf numFmtId="0" fontId="5" fillId="2" borderId="0" xfId="622" applyFont="1" applyFill="1" applyAlignment="1">
      <alignment horizontal="left" vertical="top" wrapText="1"/>
    </xf>
    <xf numFmtId="39" fontId="33" fillId="0" borderId="0" xfId="716" applyFont="1" applyBorder="1" applyAlignment="1">
      <alignment vertical="top"/>
    </xf>
    <xf numFmtId="39" fontId="33" fillId="0" borderId="0" xfId="716" applyFont="1" applyAlignment="1">
      <alignment vertical="top"/>
    </xf>
    <xf numFmtId="39" fontId="47" fillId="49" borderId="36" xfId="716" applyFont="1" applyFill="1" applyBorder="1" applyAlignment="1">
      <alignment horizontal="center" vertical="top" wrapText="1"/>
    </xf>
    <xf numFmtId="39" fontId="6" fillId="49" borderId="36" xfId="716" applyFont="1" applyFill="1" applyBorder="1" applyAlignment="1" applyProtection="1">
      <alignment horizontal="center" vertical="top"/>
    </xf>
    <xf numFmtId="39" fontId="6" fillId="49" borderId="36" xfId="716" applyFont="1" applyFill="1" applyBorder="1" applyAlignment="1" applyProtection="1">
      <alignment horizontal="center" vertical="top" wrapText="1"/>
    </xf>
    <xf numFmtId="39" fontId="6" fillId="49" borderId="36" xfId="716" applyFont="1" applyFill="1" applyBorder="1" applyAlignment="1">
      <alignment horizontal="center" vertical="top"/>
    </xf>
    <xf numFmtId="231" fontId="5" fillId="0" borderId="22" xfId="716" applyNumberFormat="1" applyFont="1" applyFill="1" applyBorder="1" applyAlignment="1" applyProtection="1">
      <alignment horizontal="right" vertical="top"/>
    </xf>
    <xf numFmtId="166" fontId="5" fillId="0" borderId="22" xfId="614" applyNumberFormat="1" applyFont="1" applyFill="1" applyBorder="1" applyAlignment="1">
      <alignment horizontal="right" vertical="top"/>
    </xf>
    <xf numFmtId="39" fontId="5" fillId="2" borderId="52" xfId="716" applyFont="1" applyFill="1" applyBorder="1" applyAlignment="1">
      <alignment horizontal="right" vertical="top" wrapText="1"/>
    </xf>
    <xf numFmtId="39" fontId="46" fillId="2" borderId="52" xfId="716" applyFont="1" applyFill="1" applyBorder="1" applyAlignment="1">
      <alignment vertical="top" wrapText="1"/>
    </xf>
    <xf numFmtId="4" fontId="5" fillId="2" borderId="52" xfId="8" applyNumberFormat="1" applyFont="1" applyFill="1" applyBorder="1" applyAlignment="1">
      <alignment vertical="top"/>
    </xf>
    <xf numFmtId="4" fontId="5" fillId="2" borderId="52" xfId="716" applyNumberFormat="1" applyFont="1" applyFill="1" applyBorder="1" applyAlignment="1">
      <alignment horizontal="center" vertical="top"/>
    </xf>
    <xf numFmtId="223" fontId="5" fillId="2" borderId="52" xfId="614" applyNumberFormat="1" applyFont="1" applyFill="1" applyBorder="1" applyAlignment="1" applyProtection="1">
      <alignment horizontal="right" vertical="top" wrapText="1"/>
      <protection locked="0"/>
    </xf>
    <xf numFmtId="4" fontId="5" fillId="0" borderId="52" xfId="8" applyNumberFormat="1" applyFont="1" applyFill="1" applyBorder="1" applyAlignment="1">
      <alignment vertical="top"/>
    </xf>
    <xf numFmtId="197" fontId="5" fillId="2" borderId="35" xfId="718" applyNumberFormat="1" applyFont="1" applyFill="1" applyBorder="1" applyAlignment="1">
      <alignment horizontal="right" vertical="top" wrapText="1"/>
    </xf>
    <xf numFmtId="39" fontId="46" fillId="2" borderId="35" xfId="716" applyFont="1" applyFill="1" applyBorder="1" applyAlignment="1">
      <alignment vertical="top" wrapText="1"/>
    </xf>
    <xf numFmtId="4" fontId="5" fillId="2" borderId="35" xfId="8" applyNumberFormat="1" applyFont="1" applyFill="1" applyBorder="1" applyAlignment="1">
      <alignment vertical="top" wrapText="1"/>
    </xf>
    <xf numFmtId="4" fontId="5" fillId="2" borderId="35" xfId="716" applyNumberFormat="1" applyFont="1" applyFill="1" applyBorder="1" applyAlignment="1">
      <alignment horizontal="center" vertical="top" wrapText="1"/>
    </xf>
    <xf numFmtId="4" fontId="5" fillId="2" borderId="35" xfId="8" applyNumberFormat="1" applyFont="1" applyFill="1" applyBorder="1" applyAlignment="1">
      <alignment horizontal="right" vertical="top" wrapText="1"/>
    </xf>
    <xf numFmtId="4" fontId="5" fillId="0" borderId="35" xfId="8" applyNumberFormat="1" applyFont="1" applyFill="1" applyBorder="1" applyAlignment="1">
      <alignment vertical="top" wrapText="1"/>
    </xf>
    <xf numFmtId="178" fontId="5" fillId="2" borderId="52" xfId="229" applyNumberFormat="1" applyFont="1" applyFill="1" applyBorder="1" applyAlignment="1">
      <alignment horizontal="right" vertical="top" wrapText="1"/>
    </xf>
    <xf numFmtId="4" fontId="5" fillId="2" borderId="52" xfId="716" applyNumberFormat="1" applyFont="1" applyFill="1" applyBorder="1" applyAlignment="1">
      <alignment horizontal="center" vertical="top" wrapText="1"/>
    </xf>
    <xf numFmtId="226" fontId="5" fillId="2" borderId="52" xfId="716" applyNumberFormat="1" applyFont="1" applyFill="1" applyBorder="1" applyAlignment="1">
      <alignment horizontal="right" vertical="top" wrapText="1"/>
    </xf>
    <xf numFmtId="178" fontId="5" fillId="2" borderId="52" xfId="196" applyNumberFormat="1" applyFont="1" applyFill="1" applyBorder="1" applyAlignment="1">
      <alignment horizontal="right" vertical="top" wrapText="1"/>
    </xf>
    <xf numFmtId="37" fontId="5" fillId="2" borderId="35" xfId="716" applyNumberFormat="1" applyFont="1" applyFill="1" applyBorder="1" applyAlignment="1">
      <alignment horizontal="right" vertical="top" wrapText="1"/>
    </xf>
    <xf numFmtId="178" fontId="5" fillId="2" borderId="35" xfId="229" applyNumberFormat="1" applyFont="1" applyFill="1" applyBorder="1" applyAlignment="1">
      <alignment horizontal="right" vertical="top" wrapText="1"/>
    </xf>
    <xf numFmtId="228" fontId="5" fillId="2" borderId="35" xfId="716" applyNumberFormat="1" applyFont="1" applyFill="1" applyBorder="1" applyAlignment="1">
      <alignment horizontal="right" vertical="top" wrapText="1"/>
    </xf>
    <xf numFmtId="178" fontId="5" fillId="2" borderId="35" xfId="196" applyNumberFormat="1" applyFont="1" applyFill="1" applyBorder="1" applyAlignment="1">
      <alignment horizontal="right" vertical="top" wrapText="1"/>
    </xf>
    <xf numFmtId="49" fontId="5" fillId="2" borderId="35" xfId="716" applyNumberFormat="1" applyFont="1" applyFill="1" applyBorder="1" applyAlignment="1">
      <alignment horizontal="right" vertical="top" wrapText="1"/>
    </xf>
    <xf numFmtId="39" fontId="46" fillId="2" borderId="35" xfId="716" applyFont="1" applyFill="1" applyBorder="1" applyAlignment="1">
      <alignment horizontal="left" vertical="top" wrapText="1"/>
    </xf>
    <xf numFmtId="2" fontId="5" fillId="2" borderId="35" xfId="716" applyNumberFormat="1" applyFont="1" applyFill="1" applyBorder="1" applyAlignment="1">
      <alignment vertical="top" wrapText="1"/>
    </xf>
    <xf numFmtId="39" fontId="5" fillId="2" borderId="35" xfId="716" applyFont="1" applyFill="1" applyBorder="1" applyAlignment="1">
      <alignment horizontal="center" vertical="top" wrapText="1"/>
    </xf>
    <xf numFmtId="4" fontId="5" fillId="2" borderId="35" xfId="614" applyNumberFormat="1" applyFont="1" applyFill="1" applyBorder="1" applyAlignment="1">
      <alignment horizontal="right" vertical="top" wrapText="1"/>
    </xf>
    <xf numFmtId="166" fontId="5" fillId="2" borderId="35" xfId="700" applyFont="1" applyFill="1" applyBorder="1" applyAlignment="1">
      <alignment horizontal="right" vertical="top" wrapText="1"/>
    </xf>
    <xf numFmtId="49" fontId="5" fillId="2" borderId="52" xfId="716" applyNumberFormat="1" applyFont="1" applyFill="1" applyBorder="1" applyAlignment="1">
      <alignment horizontal="right" vertical="top" wrapText="1"/>
    </xf>
    <xf numFmtId="39" fontId="46" fillId="2" borderId="52" xfId="716" applyFont="1" applyFill="1" applyBorder="1" applyAlignment="1">
      <alignment horizontal="left" vertical="top" wrapText="1"/>
    </xf>
    <xf numFmtId="2" fontId="5" fillId="2" borderId="52" xfId="716" applyNumberFormat="1" applyFont="1" applyFill="1" applyBorder="1" applyAlignment="1">
      <alignment vertical="top" wrapText="1"/>
    </xf>
    <xf numFmtId="39" fontId="5" fillId="2" borderId="52" xfId="716" applyFont="1" applyFill="1" applyBorder="1" applyAlignment="1">
      <alignment horizontal="center" vertical="top" wrapText="1"/>
    </xf>
    <xf numFmtId="4" fontId="5" fillId="2" borderId="52" xfId="614" applyNumberFormat="1" applyFont="1" applyFill="1" applyBorder="1" applyAlignment="1">
      <alignment horizontal="right" vertical="top" wrapText="1"/>
    </xf>
    <xf numFmtId="166" fontId="5" fillId="2" borderId="52" xfId="700" applyFont="1" applyFill="1" applyBorder="1" applyAlignment="1">
      <alignment horizontal="right" vertical="top" wrapText="1"/>
    </xf>
    <xf numFmtId="182" fontId="10" fillId="2" borderId="52" xfId="716" applyNumberFormat="1" applyFont="1" applyFill="1" applyBorder="1" applyAlignment="1">
      <alignment horizontal="right" vertical="top" wrapText="1"/>
    </xf>
    <xf numFmtId="39" fontId="46" fillId="2" borderId="52" xfId="716" applyFont="1" applyFill="1" applyBorder="1" applyAlignment="1">
      <alignment horizontal="left" vertical="top"/>
    </xf>
    <xf numFmtId="4" fontId="10" fillId="2" borderId="52" xfId="716" applyNumberFormat="1" applyFont="1" applyFill="1" applyBorder="1" applyAlignment="1">
      <alignment horizontal="right" vertical="top" wrapText="1"/>
    </xf>
    <xf numFmtId="4" fontId="10" fillId="2" borderId="52" xfId="716" applyNumberFormat="1" applyFont="1" applyFill="1" applyBorder="1" applyAlignment="1">
      <alignment horizontal="center" vertical="top" wrapText="1"/>
    </xf>
    <xf numFmtId="197" fontId="10" fillId="2" borderId="35" xfId="716" applyNumberFormat="1" applyFont="1" applyFill="1" applyBorder="1" applyAlignment="1">
      <alignment horizontal="right" vertical="top" wrapText="1"/>
    </xf>
    <xf numFmtId="39" fontId="46" fillId="2" borderId="35" xfId="716" applyFont="1" applyFill="1" applyBorder="1" applyAlignment="1">
      <alignment horizontal="left" vertical="top"/>
    </xf>
    <xf numFmtId="4" fontId="5" fillId="2" borderId="35" xfId="716" applyNumberFormat="1" applyFont="1" applyFill="1" applyBorder="1" applyAlignment="1">
      <alignment horizontal="right" vertical="top" wrapText="1"/>
    </xf>
    <xf numFmtId="226" fontId="5" fillId="2" borderId="35" xfId="716" applyNumberFormat="1" applyFont="1" applyFill="1" applyBorder="1" applyAlignment="1">
      <alignment horizontal="right" vertical="top" wrapText="1"/>
    </xf>
    <xf numFmtId="177" fontId="9" fillId="2" borderId="52" xfId="716" applyNumberFormat="1" applyFont="1" applyFill="1" applyBorder="1" applyAlignment="1" applyProtection="1">
      <alignment horizontal="right" vertical="top" wrapText="1"/>
    </xf>
    <xf numFmtId="0" fontId="47" fillId="2" borderId="52" xfId="76" applyFont="1" applyFill="1" applyBorder="1" applyAlignment="1">
      <alignment vertical="top" wrapText="1"/>
    </xf>
    <xf numFmtId="4" fontId="6" fillId="2" borderId="52" xfId="229" applyNumberFormat="1" applyFont="1" applyFill="1" applyBorder="1" applyAlignment="1">
      <alignment vertical="top"/>
    </xf>
    <xf numFmtId="4" fontId="6" fillId="2" borderId="52" xfId="229" applyNumberFormat="1" applyFont="1" applyFill="1" applyBorder="1" applyAlignment="1">
      <alignment horizontal="center" vertical="top"/>
    </xf>
    <xf numFmtId="4" fontId="6" fillId="2" borderId="52" xfId="76" applyNumberFormat="1" applyFont="1" applyFill="1" applyBorder="1" applyAlignment="1">
      <alignment horizontal="center" vertical="top"/>
    </xf>
    <xf numFmtId="39" fontId="6" fillId="46" borderId="54" xfId="716" applyNumberFormat="1" applyFont="1" applyFill="1" applyBorder="1" applyAlignment="1" applyProtection="1">
      <alignment horizontal="right" vertical="top" wrapText="1"/>
    </xf>
    <xf numFmtId="39" fontId="47" fillId="46" borderId="55" xfId="716" applyNumberFormat="1" applyFont="1" applyFill="1" applyBorder="1" applyAlignment="1" applyProtection="1">
      <alignment horizontal="center" vertical="top" wrapText="1"/>
    </xf>
    <xf numFmtId="39" fontId="6" fillId="46" borderId="55" xfId="716" applyNumberFormat="1" applyFont="1" applyFill="1" applyBorder="1" applyAlignment="1" applyProtection="1">
      <alignment horizontal="center" vertical="top" wrapText="1"/>
    </xf>
    <xf numFmtId="39" fontId="6" fillId="46" borderId="55" xfId="716" applyNumberFormat="1" applyFont="1" applyFill="1" applyBorder="1" applyAlignment="1" applyProtection="1">
      <alignment vertical="top" wrapText="1"/>
      <protection locked="0"/>
    </xf>
    <xf numFmtId="39" fontId="6" fillId="46" borderId="56" xfId="720" applyNumberFormat="1" applyFont="1" applyFill="1" applyBorder="1" applyAlignment="1" applyProtection="1">
      <alignment horizontal="right" vertical="top" wrapText="1"/>
      <protection locked="0"/>
    </xf>
    <xf numFmtId="39" fontId="34" fillId="2" borderId="52" xfId="716" applyFont="1" applyFill="1" applyBorder="1" applyAlignment="1">
      <alignment horizontal="right" vertical="top" wrapText="1"/>
    </xf>
    <xf numFmtId="4" fontId="34" fillId="2" borderId="52" xfId="8" applyNumberFormat="1" applyFont="1" applyFill="1" applyBorder="1" applyAlignment="1">
      <alignment vertical="top" wrapText="1"/>
    </xf>
    <xf numFmtId="4" fontId="34" fillId="2" borderId="52" xfId="716" applyNumberFormat="1" applyFont="1" applyFill="1" applyBorder="1" applyAlignment="1">
      <alignment horizontal="center" vertical="top" wrapText="1"/>
    </xf>
    <xf numFmtId="4" fontId="5" fillId="2" borderId="52" xfId="8" applyNumberFormat="1" applyFont="1" applyFill="1" applyBorder="1" applyAlignment="1">
      <alignment vertical="top" wrapText="1"/>
    </xf>
    <xf numFmtId="177" fontId="5" fillId="2" borderId="35" xfId="701" applyNumberFormat="1" applyFont="1" applyFill="1" applyBorder="1" applyAlignment="1" applyProtection="1">
      <alignment horizontal="right" vertical="top" wrapText="1"/>
    </xf>
    <xf numFmtId="178" fontId="5" fillId="2" borderId="35" xfId="716" applyNumberFormat="1" applyFont="1" applyFill="1" applyBorder="1" applyAlignment="1">
      <alignment horizontal="right" vertical="top" wrapText="1"/>
    </xf>
    <xf numFmtId="177" fontId="5" fillId="2" borderId="52" xfId="701" applyNumberFormat="1" applyFont="1" applyFill="1" applyBorder="1" applyAlignment="1" applyProtection="1">
      <alignment horizontal="right" vertical="top" wrapText="1"/>
    </xf>
    <xf numFmtId="0" fontId="46" fillId="2" borderId="52" xfId="716" applyNumberFormat="1" applyFont="1" applyFill="1" applyBorder="1" applyAlignment="1">
      <alignment vertical="top" wrapText="1"/>
    </xf>
    <xf numFmtId="196" fontId="5" fillId="2" borderId="52" xfId="716" applyNumberFormat="1" applyFont="1" applyFill="1" applyBorder="1" applyAlignment="1">
      <alignment vertical="top" wrapText="1"/>
    </xf>
    <xf numFmtId="225" fontId="5" fillId="2" borderId="52" xfId="716" applyNumberFormat="1" applyFont="1" applyFill="1" applyBorder="1" applyAlignment="1">
      <alignment horizontal="right" vertical="top" wrapText="1"/>
    </xf>
    <xf numFmtId="178" fontId="5" fillId="2" borderId="52" xfId="614" applyNumberFormat="1" applyFont="1" applyFill="1" applyBorder="1" applyAlignment="1">
      <alignment vertical="top" wrapText="1"/>
    </xf>
    <xf numFmtId="39" fontId="34" fillId="2" borderId="52" xfId="716" applyFont="1" applyFill="1" applyBorder="1" applyAlignment="1">
      <alignment vertical="top"/>
    </xf>
    <xf numFmtId="178" fontId="34" fillId="2" borderId="52" xfId="716" applyNumberFormat="1" applyFont="1" applyFill="1" applyBorder="1" applyAlignment="1">
      <alignment vertical="top" wrapText="1"/>
    </xf>
    <xf numFmtId="178" fontId="34" fillId="2" borderId="52" xfId="716" applyNumberFormat="1" applyFont="1" applyFill="1" applyBorder="1" applyAlignment="1">
      <alignment horizontal="center" vertical="top" wrapText="1"/>
    </xf>
    <xf numFmtId="2" fontId="5" fillId="2" borderId="35" xfId="716" applyNumberFormat="1" applyFont="1" applyFill="1" applyBorder="1" applyAlignment="1">
      <alignment horizontal="right" vertical="top" wrapText="1"/>
    </xf>
    <xf numFmtId="178" fontId="5" fillId="2" borderId="35" xfId="716" applyNumberFormat="1" applyFont="1" applyFill="1" applyBorder="1" applyAlignment="1">
      <alignment vertical="top" wrapText="1"/>
    </xf>
    <xf numFmtId="178" fontId="5" fillId="2" borderId="35" xfId="716" applyNumberFormat="1" applyFont="1" applyFill="1" applyBorder="1" applyAlignment="1">
      <alignment horizontal="center" vertical="top" wrapText="1"/>
    </xf>
    <xf numFmtId="232" fontId="5" fillId="2" borderId="35" xfId="716" applyNumberFormat="1" applyFont="1" applyFill="1" applyBorder="1" applyAlignment="1">
      <alignment horizontal="right" vertical="top" wrapText="1"/>
    </xf>
    <xf numFmtId="39" fontId="5" fillId="0" borderId="52" xfId="716" applyNumberFormat="1" applyFont="1" applyBorder="1" applyAlignment="1">
      <alignment vertical="top"/>
    </xf>
    <xf numFmtId="39" fontId="47" fillId="0" borderId="52" xfId="716" applyNumberFormat="1" applyFont="1" applyFill="1" applyBorder="1" applyAlignment="1" applyProtection="1">
      <alignment horizontal="left" vertical="top"/>
    </xf>
    <xf numFmtId="39" fontId="6" fillId="0" borderId="41" xfId="716" applyNumberFormat="1" applyFont="1" applyBorder="1" applyAlignment="1">
      <alignment horizontal="right" vertical="top"/>
    </xf>
    <xf numFmtId="39" fontId="6" fillId="0" borderId="52" xfId="716" applyNumberFormat="1" applyFont="1" applyBorder="1" applyAlignment="1">
      <alignment horizontal="right" vertical="top"/>
    </xf>
    <xf numFmtId="39" fontId="6" fillId="0" borderId="52" xfId="716" applyNumberFormat="1" applyFont="1" applyBorder="1" applyAlignment="1" applyProtection="1">
      <alignment horizontal="right" vertical="top"/>
    </xf>
    <xf numFmtId="39" fontId="6" fillId="46" borderId="54" xfId="716" applyNumberFormat="1" applyFont="1" applyFill="1" applyBorder="1" applyAlignment="1" applyProtection="1">
      <alignment horizontal="right" vertical="top"/>
    </xf>
    <xf numFmtId="39" fontId="6" fillId="46" borderId="55" xfId="716" applyNumberFormat="1" applyFont="1" applyFill="1" applyBorder="1" applyAlignment="1" applyProtection="1">
      <alignment horizontal="center" vertical="top"/>
    </xf>
    <xf numFmtId="39" fontId="6" fillId="46" borderId="31" xfId="205" applyNumberFormat="1" applyFont="1" applyFill="1" applyBorder="1" applyAlignment="1" applyProtection="1">
      <alignment horizontal="right" vertical="top" wrapText="1"/>
    </xf>
    <xf numFmtId="39" fontId="6" fillId="2" borderId="52" xfId="716" applyFont="1" applyFill="1" applyBorder="1" applyAlignment="1">
      <alignment horizontal="center" vertical="top" wrapText="1"/>
    </xf>
    <xf numFmtId="39" fontId="47" fillId="2" borderId="52" xfId="716" applyFont="1" applyFill="1" applyBorder="1" applyAlignment="1">
      <alignment horizontal="left" vertical="top" wrapText="1"/>
    </xf>
    <xf numFmtId="39" fontId="34" fillId="2" borderId="52" xfId="716" applyFont="1" applyFill="1" applyBorder="1" applyAlignment="1">
      <alignment vertical="top" wrapText="1"/>
    </xf>
    <xf numFmtId="0" fontId="5" fillId="2" borderId="52" xfId="76" applyFont="1" applyFill="1" applyBorder="1" applyAlignment="1">
      <alignment vertical="top" wrapText="1"/>
    </xf>
    <xf numFmtId="39" fontId="47" fillId="46" borderId="55" xfId="205" applyNumberFormat="1" applyFont="1" applyFill="1" applyBorder="1" applyAlignment="1" applyProtection="1">
      <alignment horizontal="center" vertical="top" wrapText="1"/>
    </xf>
    <xf numFmtId="39" fontId="6" fillId="46" borderId="55" xfId="205" applyNumberFormat="1" applyFont="1" applyFill="1" applyBorder="1" applyAlignment="1" applyProtection="1">
      <alignment horizontal="center" vertical="top" wrapText="1"/>
    </xf>
    <xf numFmtId="39" fontId="6" fillId="46" borderId="55" xfId="205" applyNumberFormat="1" applyFont="1" applyFill="1" applyBorder="1" applyAlignment="1" applyProtection="1">
      <alignment vertical="top" wrapText="1"/>
      <protection locked="0"/>
    </xf>
    <xf numFmtId="39" fontId="6" fillId="46" borderId="56" xfId="8" applyNumberFormat="1" applyFont="1" applyFill="1" applyBorder="1" applyAlignment="1" applyProtection="1">
      <alignment horizontal="right" vertical="top" wrapText="1"/>
      <protection locked="0"/>
    </xf>
    <xf numFmtId="196" fontId="5" fillId="2" borderId="52" xfId="205" applyNumberFormat="1" applyFont="1" applyFill="1" applyBorder="1" applyAlignment="1">
      <alignment horizontal="right" vertical="top" wrapText="1"/>
    </xf>
    <xf numFmtId="0" fontId="46" fillId="2" borderId="52" xfId="205" applyFont="1" applyFill="1" applyBorder="1" applyAlignment="1">
      <alignment vertical="top" wrapText="1"/>
    </xf>
    <xf numFmtId="4" fontId="5" fillId="2" borderId="52" xfId="205" applyNumberFormat="1" applyFont="1" applyFill="1" applyBorder="1" applyAlignment="1">
      <alignment horizontal="right" vertical="top" wrapText="1"/>
    </xf>
    <xf numFmtId="0" fontId="5" fillId="2" borderId="52" xfId="205" applyFont="1" applyFill="1" applyBorder="1" applyAlignment="1">
      <alignment horizontal="center" vertical="top" wrapText="1"/>
    </xf>
    <xf numFmtId="172" fontId="5" fillId="2" borderId="52" xfId="229" applyFont="1" applyFill="1" applyBorder="1" applyAlignment="1">
      <alignment horizontal="right" vertical="top" wrapText="1"/>
    </xf>
    <xf numFmtId="166" fontId="5" fillId="2" borderId="52" xfId="193" applyFont="1" applyFill="1" applyBorder="1" applyAlignment="1">
      <alignment horizontal="center" vertical="top" wrapText="1"/>
    </xf>
    <xf numFmtId="182" fontId="5" fillId="2" borderId="35" xfId="205" applyNumberFormat="1" applyFont="1" applyFill="1" applyBorder="1" applyAlignment="1">
      <alignment horizontal="right" vertical="top" wrapText="1"/>
    </xf>
    <xf numFmtId="0" fontId="46" fillId="2" borderId="35" xfId="205" applyFont="1" applyFill="1" applyBorder="1" applyAlignment="1">
      <alignment vertical="top" wrapText="1"/>
    </xf>
    <xf numFmtId="4" fontId="5" fillId="2" borderId="35" xfId="205" applyNumberFormat="1" applyFont="1" applyFill="1" applyBorder="1" applyAlignment="1">
      <alignment horizontal="right" vertical="top" wrapText="1"/>
    </xf>
    <xf numFmtId="0" fontId="5" fillId="2" borderId="35" xfId="205" applyFont="1" applyFill="1" applyBorder="1" applyAlignment="1">
      <alignment horizontal="center" vertical="top" wrapText="1"/>
    </xf>
    <xf numFmtId="172" fontId="5" fillId="2" borderId="35" xfId="229" applyFont="1" applyFill="1" applyBorder="1" applyAlignment="1">
      <alignment horizontal="right" vertical="top" wrapText="1"/>
    </xf>
    <xf numFmtId="166" fontId="5" fillId="2" borderId="35" xfId="193" applyFont="1" applyFill="1" applyBorder="1" applyAlignment="1">
      <alignment horizontal="center" vertical="top" wrapText="1"/>
    </xf>
    <xf numFmtId="0" fontId="5" fillId="47" borderId="39" xfId="205" applyFont="1" applyFill="1" applyBorder="1" applyAlignment="1">
      <alignment horizontal="center" vertical="center"/>
    </xf>
    <xf numFmtId="0" fontId="46" fillId="47" borderId="52" xfId="205" applyFont="1" applyFill="1" applyBorder="1" applyAlignment="1">
      <alignment vertical="center" wrapText="1"/>
    </xf>
    <xf numFmtId="178" fontId="5" fillId="2" borderId="52" xfId="205" applyNumberFormat="1" applyFont="1" applyFill="1" applyBorder="1" applyAlignment="1">
      <alignment vertical="top" wrapText="1"/>
    </xf>
    <xf numFmtId="178" fontId="5" fillId="2" borderId="41" xfId="205" applyNumberFormat="1" applyFont="1" applyFill="1" applyBorder="1" applyAlignment="1">
      <alignment horizontal="center" vertical="top" wrapText="1"/>
    </xf>
    <xf numFmtId="178" fontId="5" fillId="2" borderId="52" xfId="721" applyNumberFormat="1" applyFont="1" applyFill="1" applyBorder="1" applyAlignment="1">
      <alignment vertical="top" wrapText="1"/>
    </xf>
    <xf numFmtId="0" fontId="5" fillId="47" borderId="51" xfId="205" applyFont="1" applyFill="1" applyBorder="1" applyAlignment="1">
      <alignment horizontal="center" vertical="center"/>
    </xf>
    <xf numFmtId="0" fontId="46" fillId="47" borderId="35" xfId="205" applyFont="1" applyFill="1" applyBorder="1" applyAlignment="1">
      <alignment vertical="center" wrapText="1"/>
    </xf>
    <xf numFmtId="178" fontId="5" fillId="2" borderId="35" xfId="205" applyNumberFormat="1" applyFont="1" applyFill="1" applyBorder="1" applyAlignment="1">
      <alignment vertical="top" wrapText="1"/>
    </xf>
    <xf numFmtId="178" fontId="5" fillId="2" borderId="50" xfId="205" applyNumberFormat="1" applyFont="1" applyFill="1" applyBorder="1" applyAlignment="1">
      <alignment horizontal="center" vertical="top" wrapText="1"/>
    </xf>
    <xf numFmtId="178" fontId="5" fillId="2" borderId="35" xfId="721" applyNumberFormat="1" applyFont="1" applyFill="1" applyBorder="1" applyAlignment="1">
      <alignment vertical="top" wrapText="1"/>
    </xf>
    <xf numFmtId="172" fontId="5" fillId="0" borderId="35" xfId="229" applyFont="1" applyBorder="1" applyAlignment="1">
      <alignment horizontal="right" vertical="center" wrapText="1"/>
    </xf>
    <xf numFmtId="0" fontId="5" fillId="47" borderId="57" xfId="205" applyFont="1" applyFill="1" applyBorder="1" applyAlignment="1">
      <alignment horizontal="center" vertical="center"/>
    </xf>
    <xf numFmtId="172" fontId="46" fillId="0" borderId="35" xfId="229" applyFont="1" applyFill="1" applyBorder="1" applyAlignment="1">
      <alignment horizontal="right" vertical="top" wrapText="1"/>
    </xf>
    <xf numFmtId="0" fontId="45" fillId="47" borderId="39" xfId="205" applyFont="1" applyFill="1" applyBorder="1" applyAlignment="1">
      <alignment vertical="center" wrapText="1"/>
    </xf>
    <xf numFmtId="0" fontId="70" fillId="47" borderId="52" xfId="205" applyFont="1" applyFill="1" applyBorder="1" applyAlignment="1">
      <alignment vertical="center" wrapText="1"/>
    </xf>
    <xf numFmtId="0" fontId="5" fillId="0" borderId="52" xfId="205" applyFont="1" applyBorder="1" applyAlignment="1">
      <alignment vertical="center"/>
    </xf>
    <xf numFmtId="0" fontId="45" fillId="47" borderId="40" xfId="205" applyFont="1" applyFill="1" applyBorder="1" applyAlignment="1">
      <alignment vertical="center"/>
    </xf>
    <xf numFmtId="172" fontId="5" fillId="0" borderId="35" xfId="229" applyFont="1" applyFill="1" applyBorder="1" applyAlignment="1">
      <alignment horizontal="right" vertical="center" wrapText="1"/>
    </xf>
    <xf numFmtId="172" fontId="5" fillId="0" borderId="52" xfId="229" applyFont="1" applyFill="1" applyBorder="1" applyAlignment="1">
      <alignment horizontal="right" vertical="center" wrapText="1"/>
    </xf>
    <xf numFmtId="0" fontId="5" fillId="47" borderId="40" xfId="205" applyFont="1" applyFill="1" applyBorder="1" applyAlignment="1">
      <alignment horizontal="center" vertical="center"/>
    </xf>
    <xf numFmtId="172" fontId="46" fillId="0" borderId="52" xfId="229" applyFont="1" applyFill="1" applyBorder="1" applyAlignment="1">
      <alignment horizontal="right" vertical="top" wrapText="1"/>
    </xf>
    <xf numFmtId="0" fontId="45" fillId="0" borderId="39" xfId="205" applyFont="1" applyFill="1" applyBorder="1" applyAlignment="1">
      <alignment vertical="center"/>
    </xf>
    <xf numFmtId="0" fontId="70" fillId="0" borderId="52" xfId="205" applyFont="1" applyFill="1" applyBorder="1" applyAlignment="1">
      <alignment vertical="center" wrapText="1"/>
    </xf>
    <xf numFmtId="0" fontId="5" fillId="0" borderId="52" xfId="205" applyFont="1" applyFill="1" applyBorder="1" applyAlignment="1">
      <alignment vertical="center"/>
    </xf>
    <xf numFmtId="0" fontId="45" fillId="0" borderId="52" xfId="205" applyFont="1" applyFill="1" applyBorder="1" applyAlignment="1">
      <alignment vertical="center"/>
    </xf>
    <xf numFmtId="4" fontId="46" fillId="0" borderId="52" xfId="205" applyNumberFormat="1" applyFont="1" applyBorder="1" applyAlignment="1">
      <alignment vertical="top"/>
    </xf>
    <xf numFmtId="4" fontId="5" fillId="0" borderId="52" xfId="205" applyNumberFormat="1" applyFont="1" applyFill="1" applyBorder="1" applyAlignment="1">
      <alignment vertical="top"/>
    </xf>
    <xf numFmtId="0" fontId="5" fillId="0" borderId="51" xfId="205" applyFont="1" applyFill="1" applyBorder="1" applyAlignment="1">
      <alignment horizontal="center" vertical="center"/>
    </xf>
    <xf numFmtId="0" fontId="46" fillId="0" borderId="35" xfId="205" applyFont="1" applyFill="1" applyBorder="1" applyAlignment="1">
      <alignment vertical="center"/>
    </xf>
    <xf numFmtId="2" fontId="5" fillId="0" borderId="35" xfId="205" applyNumberFormat="1" applyFont="1" applyBorder="1" applyAlignment="1">
      <alignment horizontal="right" vertical="center"/>
    </xf>
    <xf numFmtId="0" fontId="5" fillId="0" borderId="35" xfId="205" applyFont="1" applyFill="1" applyBorder="1" applyAlignment="1">
      <alignment horizontal="center" vertical="center"/>
    </xf>
    <xf numFmtId="4" fontId="46" fillId="0" borderId="35" xfId="205" applyNumberFormat="1" applyFont="1" applyBorder="1" applyAlignment="1">
      <alignment vertical="center"/>
    </xf>
    <xf numFmtId="4" fontId="5" fillId="0" borderId="35" xfId="205" applyNumberFormat="1" applyFont="1" applyFill="1" applyBorder="1" applyAlignment="1">
      <alignment vertical="top"/>
    </xf>
    <xf numFmtId="0" fontId="45" fillId="47" borderId="39" xfId="205" applyFont="1" applyFill="1" applyBorder="1" applyAlignment="1">
      <alignment vertical="center"/>
    </xf>
    <xf numFmtId="0" fontId="70" fillId="47" borderId="52" xfId="205" applyFont="1" applyFill="1" applyBorder="1" applyAlignment="1">
      <alignment vertical="center"/>
    </xf>
    <xf numFmtId="0" fontId="45" fillId="47" borderId="52" xfId="205" applyFont="1" applyFill="1" applyBorder="1" applyAlignment="1">
      <alignment vertical="center"/>
    </xf>
    <xf numFmtId="0" fontId="45" fillId="0" borderId="52" xfId="205" applyFont="1" applyBorder="1" applyAlignment="1">
      <alignment vertical="center" wrapText="1"/>
    </xf>
    <xf numFmtId="4" fontId="5" fillId="0" borderId="52" xfId="205" applyNumberFormat="1" applyFont="1" applyBorder="1" applyAlignment="1">
      <alignment vertical="top"/>
    </xf>
    <xf numFmtId="0" fontId="5" fillId="30" borderId="51" xfId="205" applyFont="1" applyFill="1" applyBorder="1" applyAlignment="1">
      <alignment horizontal="right" vertical="top" wrapText="1"/>
    </xf>
    <xf numFmtId="0" fontId="47" fillId="30" borderId="35" xfId="205" applyNumberFormat="1" applyFont="1" applyFill="1" applyBorder="1" applyAlignment="1">
      <alignment horizontal="center" vertical="top" wrapText="1"/>
    </xf>
    <xf numFmtId="166" fontId="5" fillId="30" borderId="35" xfId="205" applyNumberFormat="1" applyFont="1" applyFill="1" applyBorder="1" applyAlignment="1">
      <alignment vertical="top"/>
    </xf>
    <xf numFmtId="172" fontId="5" fillId="30" borderId="35" xfId="229" applyFont="1" applyFill="1" applyBorder="1" applyAlignment="1">
      <alignment horizontal="center" vertical="top"/>
    </xf>
    <xf numFmtId="166" fontId="6" fillId="30" borderId="35" xfId="205" applyNumberFormat="1" applyFont="1" applyFill="1" applyBorder="1" applyAlignment="1">
      <alignment horizontal="right" vertical="top"/>
    </xf>
    <xf numFmtId="39" fontId="5" fillId="50" borderId="58" xfId="716" applyNumberFormat="1" applyFont="1" applyFill="1" applyBorder="1" applyAlignment="1">
      <alignment vertical="top"/>
    </xf>
    <xf numFmtId="39" fontId="47" fillId="50" borderId="58" xfId="716" applyNumberFormat="1" applyFont="1" applyFill="1" applyBorder="1" applyAlignment="1" applyProtection="1">
      <alignment horizontal="left" vertical="top"/>
    </xf>
    <xf numFmtId="39" fontId="6" fillId="50" borderId="58" xfId="716" applyNumberFormat="1" applyFont="1" applyFill="1" applyBorder="1" applyAlignment="1" applyProtection="1">
      <alignment horizontal="right" vertical="top"/>
    </xf>
    <xf numFmtId="39" fontId="6" fillId="50" borderId="58" xfId="716" applyNumberFormat="1" applyFont="1" applyFill="1" applyBorder="1" applyAlignment="1">
      <alignment horizontal="right" vertical="top"/>
    </xf>
    <xf numFmtId="39" fontId="5" fillId="50" borderId="53" xfId="716" applyNumberFormat="1" applyFont="1" applyFill="1" applyBorder="1" applyAlignment="1">
      <alignment vertical="top"/>
    </xf>
    <xf numFmtId="39" fontId="47" fillId="50" borderId="53" xfId="716" applyNumberFormat="1" applyFont="1" applyFill="1" applyBorder="1" applyAlignment="1" applyProtection="1">
      <alignment horizontal="left" vertical="top"/>
    </xf>
    <xf numFmtId="39" fontId="6" fillId="50" borderId="53" xfId="716" applyNumberFormat="1" applyFont="1" applyFill="1" applyBorder="1" applyAlignment="1" applyProtection="1">
      <alignment horizontal="right" vertical="top"/>
    </xf>
    <xf numFmtId="39" fontId="6" fillId="50" borderId="53" xfId="716" applyNumberFormat="1" applyFont="1" applyFill="1" applyBorder="1" applyAlignment="1">
      <alignment horizontal="right" vertical="top"/>
    </xf>
    <xf numFmtId="39" fontId="64" fillId="0" borderId="1" xfId="716" applyFont="1" applyBorder="1" applyAlignment="1">
      <alignment vertical="top"/>
    </xf>
    <xf numFmtId="0" fontId="5" fillId="2" borderId="0" xfId="622" applyFill="1" applyBorder="1" applyAlignment="1">
      <alignment horizontal="left" vertical="top" wrapText="1"/>
    </xf>
    <xf numFmtId="39" fontId="5" fillId="0" borderId="32" xfId="716" applyFont="1" applyBorder="1" applyAlignment="1">
      <alignment horizontal="right" vertical="top"/>
    </xf>
    <xf numFmtId="182" fontId="5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vertical="top"/>
    </xf>
    <xf numFmtId="172" fontId="6" fillId="50" borderId="53" xfId="1" applyFont="1" applyFill="1" applyBorder="1" applyAlignment="1" applyProtection="1">
      <alignment vertical="top"/>
    </xf>
    <xf numFmtId="172" fontId="6" fillId="50" borderId="58" xfId="1" applyFont="1" applyFill="1" applyBorder="1" applyAlignment="1" applyProtection="1">
      <alignment vertical="top"/>
    </xf>
    <xf numFmtId="39" fontId="6" fillId="0" borderId="0" xfId="716" applyFont="1" applyBorder="1" applyAlignment="1">
      <alignment horizontal="center" vertical="top" wrapText="1"/>
    </xf>
    <xf numFmtId="39" fontId="6" fillId="0" borderId="1" xfId="716" applyFont="1" applyBorder="1" applyAlignment="1" applyProtection="1">
      <alignment horizontal="left" vertical="top" wrapText="1"/>
    </xf>
    <xf numFmtId="39" fontId="6" fillId="0" borderId="0" xfId="716" applyFont="1" applyBorder="1" applyAlignment="1" applyProtection="1">
      <alignment horizontal="left" vertical="top" wrapText="1"/>
    </xf>
    <xf numFmtId="39" fontId="6" fillId="0" borderId="0" xfId="716" applyFont="1" applyBorder="1" applyAlignment="1" applyProtection="1">
      <alignment horizontal="left" vertical="top"/>
    </xf>
    <xf numFmtId="39" fontId="6" fillId="0" borderId="10" xfId="716" applyFont="1" applyBorder="1" applyAlignment="1" applyProtection="1">
      <alignment horizontal="left" vertical="top"/>
    </xf>
    <xf numFmtId="0" fontId="5" fillId="0" borderId="0" xfId="0" applyFont="1" applyBorder="1" applyAlignment="1">
      <alignment horizontal="center" vertical="top" wrapText="1"/>
    </xf>
    <xf numFmtId="0" fontId="5" fillId="2" borderId="0" xfId="622" applyFill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9" fontId="6" fillId="0" borderId="35" xfId="716" applyFont="1" applyBorder="1" applyAlignment="1" applyProtection="1">
      <alignment horizontal="left" vertical="top"/>
    </xf>
    <xf numFmtId="39" fontId="6" fillId="0" borderId="51" xfId="716" applyFont="1" applyBorder="1" applyAlignment="1" applyProtection="1">
      <alignment horizontal="left" vertical="top"/>
    </xf>
    <xf numFmtId="39" fontId="6" fillId="0" borderId="50" xfId="716" applyFont="1" applyBorder="1" applyAlignment="1" applyProtection="1">
      <alignment horizontal="center" vertical="top"/>
    </xf>
    <xf numFmtId="39" fontId="6" fillId="0" borderId="35" xfId="716" applyFont="1" applyBorder="1" applyAlignment="1" applyProtection="1">
      <alignment horizontal="center" vertical="top"/>
    </xf>
    <xf numFmtId="0" fontId="9" fillId="29" borderId="47" xfId="0" applyFont="1" applyFill="1" applyBorder="1" applyAlignment="1">
      <alignment horizontal="center"/>
    </xf>
    <xf numFmtId="0" fontId="9" fillId="29" borderId="48" xfId="0" applyFont="1" applyFill="1" applyBorder="1" applyAlignment="1">
      <alignment horizontal="center"/>
    </xf>
    <xf numFmtId="0" fontId="9" fillId="29" borderId="49" xfId="0" applyFont="1" applyFill="1" applyBorder="1" applyAlignment="1">
      <alignment horizontal="center"/>
    </xf>
    <xf numFmtId="0" fontId="5" fillId="47" borderId="1" xfId="205" applyFont="1" applyFill="1" applyBorder="1" applyAlignment="1">
      <alignment horizontal="center" vertical="center"/>
    </xf>
    <xf numFmtId="39" fontId="6" fillId="0" borderId="32" xfId="716" applyFont="1" applyBorder="1" applyAlignment="1" applyProtection="1">
      <alignment horizontal="left" vertical="top"/>
    </xf>
    <xf numFmtId="39" fontId="6" fillId="0" borderId="1" xfId="716" applyFont="1" applyBorder="1" applyAlignment="1" applyProtection="1">
      <alignment horizontal="justify" vertical="top" wrapText="1"/>
    </xf>
    <xf numFmtId="39" fontId="6" fillId="0" borderId="0" xfId="716" applyFont="1" applyBorder="1" applyAlignment="1" applyProtection="1">
      <alignment horizontal="justify" vertical="top"/>
    </xf>
    <xf numFmtId="39" fontId="6" fillId="0" borderId="10" xfId="716" applyFont="1" applyBorder="1" applyAlignment="1" applyProtection="1">
      <alignment horizontal="justify" vertical="top"/>
    </xf>
    <xf numFmtId="39" fontId="61" fillId="0" borderId="39" xfId="716" applyFont="1" applyBorder="1" applyAlignment="1">
      <alignment horizontal="center" vertical="top" wrapText="1"/>
    </xf>
    <xf numFmtId="39" fontId="61" fillId="0" borderId="40" xfId="716" applyFont="1" applyBorder="1" applyAlignment="1">
      <alignment horizontal="center" vertical="top" wrapText="1"/>
    </xf>
    <xf numFmtId="39" fontId="61" fillId="0" borderId="41" xfId="716" applyFont="1" applyBorder="1" applyAlignment="1">
      <alignment horizontal="center" vertical="top" wrapText="1"/>
    </xf>
    <xf numFmtId="39" fontId="61" fillId="0" borderId="1" xfId="716" applyFont="1" applyBorder="1" applyAlignment="1">
      <alignment horizontal="center" vertical="top" wrapText="1"/>
    </xf>
    <xf numFmtId="39" fontId="61" fillId="0" borderId="0" xfId="716" applyFont="1" applyBorder="1" applyAlignment="1">
      <alignment horizontal="center" vertical="top" wrapText="1"/>
    </xf>
    <xf numFmtId="39" fontId="61" fillId="0" borderId="10" xfId="716" applyFont="1" applyBorder="1" applyAlignment="1">
      <alignment horizontal="center" vertical="top" wrapText="1"/>
    </xf>
    <xf numFmtId="39" fontId="61" fillId="0" borderId="1" xfId="716" applyFont="1" applyBorder="1" applyAlignment="1">
      <alignment horizontal="right" vertical="top" wrapText="1"/>
    </xf>
    <xf numFmtId="39" fontId="61" fillId="0" borderId="0" xfId="716" applyFont="1" applyBorder="1" applyAlignment="1">
      <alignment horizontal="right" vertical="top" wrapText="1"/>
    </xf>
    <xf numFmtId="164" fontId="61" fillId="0" borderId="0" xfId="716" applyNumberFormat="1" applyFont="1" applyBorder="1" applyAlignment="1">
      <alignment horizontal="left" vertical="top" wrapText="1"/>
    </xf>
    <xf numFmtId="164" fontId="61" fillId="0" borderId="10" xfId="716" applyNumberFormat="1" applyFont="1" applyBorder="1" applyAlignment="1">
      <alignment horizontal="left" vertical="top" wrapText="1"/>
    </xf>
    <xf numFmtId="39" fontId="72" fillId="0" borderId="0" xfId="716" applyFont="1" applyAlignment="1">
      <alignment horizontal="center" vertical="top"/>
    </xf>
    <xf numFmtId="0" fontId="7" fillId="0" borderId="0" xfId="0" applyFont="1" applyAlignment="1">
      <alignment horizontal="center"/>
    </xf>
    <xf numFmtId="10" fontId="72" fillId="0" borderId="0" xfId="717" applyNumberFormat="1" applyFont="1" applyAlignment="1">
      <alignment horizontal="center" vertical="top"/>
    </xf>
    <xf numFmtId="39" fontId="73" fillId="46" borderId="33" xfId="716" applyNumberFormat="1" applyFont="1" applyFill="1" applyBorder="1" applyAlignment="1">
      <alignment horizontal="center" vertical="top"/>
    </xf>
    <xf numFmtId="39" fontId="72" fillId="2" borderId="0" xfId="716" applyFont="1" applyFill="1" applyAlignment="1">
      <alignment horizontal="center" vertical="top"/>
    </xf>
    <xf numFmtId="39" fontId="72" fillId="0" borderId="0" xfId="716" applyFont="1" applyFill="1" applyAlignment="1">
      <alignment horizontal="center" vertical="top"/>
    </xf>
    <xf numFmtId="39" fontId="72" fillId="46" borderId="37" xfId="716" applyFont="1" applyFill="1" applyBorder="1" applyAlignment="1">
      <alignment horizontal="center" vertical="top"/>
    </xf>
    <xf numFmtId="39" fontId="72" fillId="46" borderId="0" xfId="716" applyFont="1" applyFill="1" applyBorder="1" applyAlignment="1">
      <alignment horizontal="center" vertical="top"/>
    </xf>
    <xf numFmtId="39" fontId="72" fillId="0" borderId="29" xfId="716" applyFont="1" applyBorder="1" applyAlignment="1">
      <alignment horizontal="center" vertical="top"/>
    </xf>
    <xf numFmtId="0" fontId="7" fillId="0" borderId="22" xfId="205" applyFont="1" applyFill="1" applyBorder="1" applyAlignment="1">
      <alignment horizontal="center" vertical="center"/>
    </xf>
    <xf numFmtId="39" fontId="72" fillId="0" borderId="0" xfId="716" applyFont="1" applyBorder="1" applyAlignment="1">
      <alignment horizontal="center" vertical="top"/>
    </xf>
    <xf numFmtId="0" fontId="71" fillId="28" borderId="44" xfId="0" applyFont="1" applyFill="1" applyBorder="1" applyAlignment="1">
      <alignment horizontal="center"/>
    </xf>
    <xf numFmtId="207" fontId="7" fillId="0" borderId="44" xfId="396" applyFont="1" applyBorder="1" applyAlignment="1">
      <alignment horizontal="center"/>
    </xf>
    <xf numFmtId="235" fontId="7" fillId="0" borderId="36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172" fontId="7" fillId="0" borderId="0" xfId="1" applyFont="1" applyFill="1" applyAlignment="1">
      <alignment horizontal="center"/>
    </xf>
  </cellXfs>
  <cellStyles count="724">
    <cellStyle name="_x000d__x000a_JournalTemplate=C:\COMFO\CTALK\JOURSTD.TPL_x000d__x000a_LbStateAddress=3 3 0 251 1 89 2 311_x000d__x000a_LbStateJou" xfId="232" xr:uid="{00000000-0005-0000-0000-000000000000}"/>
    <cellStyle name="20 % - Accent1" xfId="504" xr:uid="{00000000-0005-0000-0000-000001000000}"/>
    <cellStyle name="20 % - Accent2" xfId="505" xr:uid="{00000000-0005-0000-0000-000002000000}"/>
    <cellStyle name="20 % - Accent3" xfId="506" xr:uid="{00000000-0005-0000-0000-000003000000}"/>
    <cellStyle name="20 % - Accent4" xfId="507" xr:uid="{00000000-0005-0000-0000-000004000000}"/>
    <cellStyle name="20 % - Accent5" xfId="508" xr:uid="{00000000-0005-0000-0000-000005000000}"/>
    <cellStyle name="20 % - Accent6" xfId="509" xr:uid="{00000000-0005-0000-0000-000006000000}"/>
    <cellStyle name="20% - Accent1" xfId="10" xr:uid="{00000000-0005-0000-0000-000007000000}"/>
    <cellStyle name="20% - Accent1 2" xfId="156" xr:uid="{00000000-0005-0000-0000-000008000000}"/>
    <cellStyle name="20% - Accent1 3" xfId="510" xr:uid="{00000000-0005-0000-0000-000009000000}"/>
    <cellStyle name="20% - Accent2" xfId="11" xr:uid="{00000000-0005-0000-0000-00000A000000}"/>
    <cellStyle name="20% - Accent2 2" xfId="157" xr:uid="{00000000-0005-0000-0000-00000B000000}"/>
    <cellStyle name="20% - Accent2 3" xfId="511" xr:uid="{00000000-0005-0000-0000-00000C000000}"/>
    <cellStyle name="20% - Accent3" xfId="12" xr:uid="{00000000-0005-0000-0000-00000D000000}"/>
    <cellStyle name="20% - Accent3 2" xfId="158" xr:uid="{00000000-0005-0000-0000-00000E000000}"/>
    <cellStyle name="20% - Accent3 3" xfId="512" xr:uid="{00000000-0005-0000-0000-00000F000000}"/>
    <cellStyle name="20% - Accent4" xfId="13" xr:uid="{00000000-0005-0000-0000-000010000000}"/>
    <cellStyle name="20% - Accent4 2" xfId="159" xr:uid="{00000000-0005-0000-0000-000011000000}"/>
    <cellStyle name="20% - Accent4 3" xfId="513" xr:uid="{00000000-0005-0000-0000-000012000000}"/>
    <cellStyle name="20% - Accent5" xfId="14" xr:uid="{00000000-0005-0000-0000-000013000000}"/>
    <cellStyle name="20% - Accent5 2" xfId="160" xr:uid="{00000000-0005-0000-0000-000014000000}"/>
    <cellStyle name="20% - Accent6" xfId="15" xr:uid="{00000000-0005-0000-0000-000015000000}"/>
    <cellStyle name="20% - Accent6 2" xfId="161" xr:uid="{00000000-0005-0000-0000-000016000000}"/>
    <cellStyle name="20% - Accent6 3" xfId="514" xr:uid="{00000000-0005-0000-0000-000017000000}"/>
    <cellStyle name="20% - Énfasis1 2" xfId="90" xr:uid="{00000000-0005-0000-0000-000018000000}"/>
    <cellStyle name="20% - Énfasis1 3" xfId="233" xr:uid="{00000000-0005-0000-0000-000019000000}"/>
    <cellStyle name="20% - Énfasis1 4" xfId="234" xr:uid="{00000000-0005-0000-0000-00001A000000}"/>
    <cellStyle name="20% - Énfasis2 2" xfId="91" xr:uid="{00000000-0005-0000-0000-00001B000000}"/>
    <cellStyle name="20% - Énfasis2 3" xfId="235" xr:uid="{00000000-0005-0000-0000-00001C000000}"/>
    <cellStyle name="20% - Énfasis2 4" xfId="236" xr:uid="{00000000-0005-0000-0000-00001D000000}"/>
    <cellStyle name="20% - Énfasis3 2" xfId="92" xr:uid="{00000000-0005-0000-0000-00001E000000}"/>
    <cellStyle name="20% - Énfasis3 3" xfId="237" xr:uid="{00000000-0005-0000-0000-00001F000000}"/>
    <cellStyle name="20% - Énfasis3 4" xfId="238" xr:uid="{00000000-0005-0000-0000-000020000000}"/>
    <cellStyle name="20% - Énfasis4 2" xfId="93" xr:uid="{00000000-0005-0000-0000-000021000000}"/>
    <cellStyle name="20% - Énfasis4 3" xfId="239" xr:uid="{00000000-0005-0000-0000-000022000000}"/>
    <cellStyle name="20% - Énfasis4 4" xfId="240" xr:uid="{00000000-0005-0000-0000-000023000000}"/>
    <cellStyle name="20% - Énfasis5 2" xfId="94" xr:uid="{00000000-0005-0000-0000-000024000000}"/>
    <cellStyle name="20% - Énfasis5 3" xfId="241" xr:uid="{00000000-0005-0000-0000-000025000000}"/>
    <cellStyle name="20% - Énfasis5 4" xfId="242" xr:uid="{00000000-0005-0000-0000-000026000000}"/>
    <cellStyle name="20% - Énfasis6 2" xfId="95" xr:uid="{00000000-0005-0000-0000-000027000000}"/>
    <cellStyle name="20% - Énfasis6 3" xfId="243" xr:uid="{00000000-0005-0000-0000-000028000000}"/>
    <cellStyle name="20% - Énfasis6 4" xfId="244" xr:uid="{00000000-0005-0000-0000-000029000000}"/>
    <cellStyle name="40 % - Accent1" xfId="515" xr:uid="{00000000-0005-0000-0000-00002A000000}"/>
    <cellStyle name="40 % - Accent2" xfId="516" xr:uid="{00000000-0005-0000-0000-00002B000000}"/>
    <cellStyle name="40 % - Accent3" xfId="517" xr:uid="{00000000-0005-0000-0000-00002C000000}"/>
    <cellStyle name="40 % - Accent4" xfId="518" xr:uid="{00000000-0005-0000-0000-00002D000000}"/>
    <cellStyle name="40 % - Accent5" xfId="519" xr:uid="{00000000-0005-0000-0000-00002E000000}"/>
    <cellStyle name="40 % - Accent6" xfId="520" xr:uid="{00000000-0005-0000-0000-00002F000000}"/>
    <cellStyle name="40% - Accent1" xfId="16" xr:uid="{00000000-0005-0000-0000-000030000000}"/>
    <cellStyle name="40% - Accent1 2" xfId="162" xr:uid="{00000000-0005-0000-0000-000031000000}"/>
    <cellStyle name="40% - Accent1 3" xfId="521" xr:uid="{00000000-0005-0000-0000-000032000000}"/>
    <cellStyle name="40% - Accent2" xfId="17" xr:uid="{00000000-0005-0000-0000-000033000000}"/>
    <cellStyle name="40% - Accent2 2" xfId="163" xr:uid="{00000000-0005-0000-0000-000034000000}"/>
    <cellStyle name="40% - Accent3" xfId="18" xr:uid="{00000000-0005-0000-0000-000035000000}"/>
    <cellStyle name="40% - Accent3 2" xfId="164" xr:uid="{00000000-0005-0000-0000-000036000000}"/>
    <cellStyle name="40% - Accent3 3" xfId="522" xr:uid="{00000000-0005-0000-0000-000037000000}"/>
    <cellStyle name="40% - Accent4" xfId="19" xr:uid="{00000000-0005-0000-0000-000038000000}"/>
    <cellStyle name="40% - Accent4 2" xfId="165" xr:uid="{00000000-0005-0000-0000-000039000000}"/>
    <cellStyle name="40% - Accent4 3" xfId="523" xr:uid="{00000000-0005-0000-0000-00003A000000}"/>
    <cellStyle name="40% - Accent5" xfId="20" xr:uid="{00000000-0005-0000-0000-00003B000000}"/>
    <cellStyle name="40% - Accent5 2" xfId="166" xr:uid="{00000000-0005-0000-0000-00003C000000}"/>
    <cellStyle name="40% - Accent5 3" xfId="524" xr:uid="{00000000-0005-0000-0000-00003D000000}"/>
    <cellStyle name="40% - Accent6" xfId="21" xr:uid="{00000000-0005-0000-0000-00003E000000}"/>
    <cellStyle name="40% - Accent6 2" xfId="167" xr:uid="{00000000-0005-0000-0000-00003F000000}"/>
    <cellStyle name="40% - Accent6 3" xfId="525" xr:uid="{00000000-0005-0000-0000-000040000000}"/>
    <cellStyle name="40% - Énfasis1 2" xfId="96" xr:uid="{00000000-0005-0000-0000-000041000000}"/>
    <cellStyle name="40% - Énfasis1 3" xfId="245" xr:uid="{00000000-0005-0000-0000-000042000000}"/>
    <cellStyle name="40% - Énfasis1 4" xfId="246" xr:uid="{00000000-0005-0000-0000-000043000000}"/>
    <cellStyle name="40% - Énfasis2 2" xfId="97" xr:uid="{00000000-0005-0000-0000-000044000000}"/>
    <cellStyle name="40% - Énfasis2 3" xfId="247" xr:uid="{00000000-0005-0000-0000-000045000000}"/>
    <cellStyle name="40% - Énfasis2 4" xfId="248" xr:uid="{00000000-0005-0000-0000-000046000000}"/>
    <cellStyle name="40% - Énfasis3 2" xfId="98" xr:uid="{00000000-0005-0000-0000-000047000000}"/>
    <cellStyle name="40% - Énfasis3 3" xfId="249" xr:uid="{00000000-0005-0000-0000-000048000000}"/>
    <cellStyle name="40% - Énfasis3 4" xfId="250" xr:uid="{00000000-0005-0000-0000-000049000000}"/>
    <cellStyle name="40% - Énfasis4 2" xfId="99" xr:uid="{00000000-0005-0000-0000-00004A000000}"/>
    <cellStyle name="40% - Énfasis4 3" xfId="251" xr:uid="{00000000-0005-0000-0000-00004B000000}"/>
    <cellStyle name="40% - Énfasis4 4" xfId="252" xr:uid="{00000000-0005-0000-0000-00004C000000}"/>
    <cellStyle name="40% - Énfasis5 2" xfId="100" xr:uid="{00000000-0005-0000-0000-00004D000000}"/>
    <cellStyle name="40% - Énfasis5 3" xfId="253" xr:uid="{00000000-0005-0000-0000-00004E000000}"/>
    <cellStyle name="40% - Énfasis5 4" xfId="254" xr:uid="{00000000-0005-0000-0000-00004F000000}"/>
    <cellStyle name="40% - Énfasis6 2" xfId="101" xr:uid="{00000000-0005-0000-0000-000050000000}"/>
    <cellStyle name="40% - Énfasis6 3" xfId="255" xr:uid="{00000000-0005-0000-0000-000051000000}"/>
    <cellStyle name="40% - Énfasis6 4" xfId="256" xr:uid="{00000000-0005-0000-0000-000052000000}"/>
    <cellStyle name="60 % - Accent1" xfId="526" xr:uid="{00000000-0005-0000-0000-000053000000}"/>
    <cellStyle name="60 % - Accent2" xfId="527" xr:uid="{00000000-0005-0000-0000-000054000000}"/>
    <cellStyle name="60 % - Accent3" xfId="528" xr:uid="{00000000-0005-0000-0000-000055000000}"/>
    <cellStyle name="60 % - Accent4" xfId="529" xr:uid="{00000000-0005-0000-0000-000056000000}"/>
    <cellStyle name="60 % - Accent5" xfId="530" xr:uid="{00000000-0005-0000-0000-000057000000}"/>
    <cellStyle name="60 % - Accent6" xfId="531" xr:uid="{00000000-0005-0000-0000-000058000000}"/>
    <cellStyle name="60% - Accent1" xfId="22" xr:uid="{00000000-0005-0000-0000-000059000000}"/>
    <cellStyle name="60% - Accent1 2" xfId="168" xr:uid="{00000000-0005-0000-0000-00005A000000}"/>
    <cellStyle name="60% - Accent1 3" xfId="532" xr:uid="{00000000-0005-0000-0000-00005B000000}"/>
    <cellStyle name="60% - Accent2" xfId="23" xr:uid="{00000000-0005-0000-0000-00005C000000}"/>
    <cellStyle name="60% - Accent2 2" xfId="169" xr:uid="{00000000-0005-0000-0000-00005D000000}"/>
    <cellStyle name="60% - Accent2 3" xfId="533" xr:uid="{00000000-0005-0000-0000-00005E000000}"/>
    <cellStyle name="60% - Accent3" xfId="24" xr:uid="{00000000-0005-0000-0000-00005F000000}"/>
    <cellStyle name="60% - Accent3 2" xfId="170" xr:uid="{00000000-0005-0000-0000-000060000000}"/>
    <cellStyle name="60% - Accent3 3" xfId="534" xr:uid="{00000000-0005-0000-0000-000061000000}"/>
    <cellStyle name="60% - Accent4" xfId="25" xr:uid="{00000000-0005-0000-0000-000062000000}"/>
    <cellStyle name="60% - Accent4 2" xfId="171" xr:uid="{00000000-0005-0000-0000-000063000000}"/>
    <cellStyle name="60% - Accent4 3" xfId="535" xr:uid="{00000000-0005-0000-0000-000064000000}"/>
    <cellStyle name="60% - Accent5" xfId="26" xr:uid="{00000000-0005-0000-0000-000065000000}"/>
    <cellStyle name="60% - Accent5 2" xfId="172" xr:uid="{00000000-0005-0000-0000-000066000000}"/>
    <cellStyle name="60% - Accent5 3" xfId="536" xr:uid="{00000000-0005-0000-0000-000067000000}"/>
    <cellStyle name="60% - Accent6" xfId="27" xr:uid="{00000000-0005-0000-0000-000068000000}"/>
    <cellStyle name="60% - Accent6 2" xfId="173" xr:uid="{00000000-0005-0000-0000-000069000000}"/>
    <cellStyle name="60% - Accent6 3" xfId="537" xr:uid="{00000000-0005-0000-0000-00006A000000}"/>
    <cellStyle name="60% - Énfasis1 2" xfId="102" xr:uid="{00000000-0005-0000-0000-00006B000000}"/>
    <cellStyle name="60% - Énfasis1 3" xfId="257" xr:uid="{00000000-0005-0000-0000-00006C000000}"/>
    <cellStyle name="60% - Énfasis1 4" xfId="258" xr:uid="{00000000-0005-0000-0000-00006D000000}"/>
    <cellStyle name="60% - Énfasis2 2" xfId="103" xr:uid="{00000000-0005-0000-0000-00006E000000}"/>
    <cellStyle name="60% - Énfasis2 3" xfId="259" xr:uid="{00000000-0005-0000-0000-00006F000000}"/>
    <cellStyle name="60% - Énfasis2 4" xfId="260" xr:uid="{00000000-0005-0000-0000-000070000000}"/>
    <cellStyle name="60% - Énfasis3 2" xfId="104" xr:uid="{00000000-0005-0000-0000-000071000000}"/>
    <cellStyle name="60% - Énfasis3 3" xfId="261" xr:uid="{00000000-0005-0000-0000-000072000000}"/>
    <cellStyle name="60% - Énfasis3 4" xfId="262" xr:uid="{00000000-0005-0000-0000-000073000000}"/>
    <cellStyle name="60% - Énfasis4 2" xfId="105" xr:uid="{00000000-0005-0000-0000-000074000000}"/>
    <cellStyle name="60% - Énfasis4 3" xfId="263" xr:uid="{00000000-0005-0000-0000-000075000000}"/>
    <cellStyle name="60% - Énfasis4 4" xfId="264" xr:uid="{00000000-0005-0000-0000-000076000000}"/>
    <cellStyle name="60% - Énfasis5 2" xfId="106" xr:uid="{00000000-0005-0000-0000-000077000000}"/>
    <cellStyle name="60% - Énfasis5 3" xfId="265" xr:uid="{00000000-0005-0000-0000-000078000000}"/>
    <cellStyle name="60% - Énfasis5 4" xfId="266" xr:uid="{00000000-0005-0000-0000-000079000000}"/>
    <cellStyle name="60% - Énfasis6 2" xfId="107" xr:uid="{00000000-0005-0000-0000-00007A000000}"/>
    <cellStyle name="60% - Énfasis6 3" xfId="267" xr:uid="{00000000-0005-0000-0000-00007B000000}"/>
    <cellStyle name="60% - Énfasis6 4" xfId="268" xr:uid="{00000000-0005-0000-0000-00007C000000}"/>
    <cellStyle name="Accent1" xfId="28" xr:uid="{00000000-0005-0000-0000-00007D000000}"/>
    <cellStyle name="Accent1 - 20%" xfId="269" xr:uid="{00000000-0005-0000-0000-00007E000000}"/>
    <cellStyle name="Accent1 - 40%" xfId="270" xr:uid="{00000000-0005-0000-0000-00007F000000}"/>
    <cellStyle name="Accent1 - 60%" xfId="271" xr:uid="{00000000-0005-0000-0000-000080000000}"/>
    <cellStyle name="Accent1 2" xfId="174" xr:uid="{00000000-0005-0000-0000-000081000000}"/>
    <cellStyle name="Accent1 3" xfId="538" xr:uid="{00000000-0005-0000-0000-000082000000}"/>
    <cellStyle name="Accent1_ANALISIS PARA PRESENTAR OPRET" xfId="272" xr:uid="{00000000-0005-0000-0000-000083000000}"/>
    <cellStyle name="Accent2" xfId="29" xr:uid="{00000000-0005-0000-0000-000084000000}"/>
    <cellStyle name="Accent2 - 20%" xfId="273" xr:uid="{00000000-0005-0000-0000-000085000000}"/>
    <cellStyle name="Accent2 - 40%" xfId="274" xr:uid="{00000000-0005-0000-0000-000086000000}"/>
    <cellStyle name="Accent2 - 60%" xfId="275" xr:uid="{00000000-0005-0000-0000-000087000000}"/>
    <cellStyle name="Accent2 2" xfId="175" xr:uid="{00000000-0005-0000-0000-000088000000}"/>
    <cellStyle name="Accent2 3" xfId="539" xr:uid="{00000000-0005-0000-0000-000089000000}"/>
    <cellStyle name="Accent2_ANALISIS PARA PRESENTAR OPRET" xfId="276" xr:uid="{00000000-0005-0000-0000-00008A000000}"/>
    <cellStyle name="Accent3" xfId="30" xr:uid="{00000000-0005-0000-0000-00008B000000}"/>
    <cellStyle name="Accent3 - 20%" xfId="277" xr:uid="{00000000-0005-0000-0000-00008C000000}"/>
    <cellStyle name="Accent3 - 40%" xfId="278" xr:uid="{00000000-0005-0000-0000-00008D000000}"/>
    <cellStyle name="Accent3 - 60%" xfId="279" xr:uid="{00000000-0005-0000-0000-00008E000000}"/>
    <cellStyle name="Accent3 2" xfId="176" xr:uid="{00000000-0005-0000-0000-00008F000000}"/>
    <cellStyle name="Accent3 3" xfId="540" xr:uid="{00000000-0005-0000-0000-000090000000}"/>
    <cellStyle name="Accent3_ANALISIS PARA PRESENTAR OPRET" xfId="280" xr:uid="{00000000-0005-0000-0000-000091000000}"/>
    <cellStyle name="Accent4" xfId="31" xr:uid="{00000000-0005-0000-0000-000092000000}"/>
    <cellStyle name="Accent4 - 20%" xfId="281" xr:uid="{00000000-0005-0000-0000-000093000000}"/>
    <cellStyle name="Accent4 - 40%" xfId="282" xr:uid="{00000000-0005-0000-0000-000094000000}"/>
    <cellStyle name="Accent4 - 60%" xfId="283" xr:uid="{00000000-0005-0000-0000-000095000000}"/>
    <cellStyle name="Accent4 2" xfId="177" xr:uid="{00000000-0005-0000-0000-000096000000}"/>
    <cellStyle name="Accent4 3" xfId="541" xr:uid="{00000000-0005-0000-0000-000097000000}"/>
    <cellStyle name="Accent4_ANALISIS PARA PRESENTAR OPRET" xfId="284" xr:uid="{00000000-0005-0000-0000-000098000000}"/>
    <cellStyle name="Accent5" xfId="32" xr:uid="{00000000-0005-0000-0000-000099000000}"/>
    <cellStyle name="Accent5 - 20%" xfId="285" xr:uid="{00000000-0005-0000-0000-00009A000000}"/>
    <cellStyle name="Accent5 - 40%" xfId="286" xr:uid="{00000000-0005-0000-0000-00009B000000}"/>
    <cellStyle name="Accent5 - 60%" xfId="287" xr:uid="{00000000-0005-0000-0000-00009C000000}"/>
    <cellStyle name="Accent5 2" xfId="178" xr:uid="{00000000-0005-0000-0000-00009D000000}"/>
    <cellStyle name="Accent5_ANALISIS PARA PRESENTAR OPRET" xfId="288" xr:uid="{00000000-0005-0000-0000-00009E000000}"/>
    <cellStyle name="Accent6" xfId="33" xr:uid="{00000000-0005-0000-0000-00009F000000}"/>
    <cellStyle name="Accent6 - 20%" xfId="289" xr:uid="{00000000-0005-0000-0000-0000A0000000}"/>
    <cellStyle name="Accent6 - 40%" xfId="290" xr:uid="{00000000-0005-0000-0000-0000A1000000}"/>
    <cellStyle name="Accent6 - 60%" xfId="291" xr:uid="{00000000-0005-0000-0000-0000A2000000}"/>
    <cellStyle name="Accent6 2" xfId="179" xr:uid="{00000000-0005-0000-0000-0000A3000000}"/>
    <cellStyle name="Accent6 3" xfId="542" xr:uid="{00000000-0005-0000-0000-0000A4000000}"/>
    <cellStyle name="Accent6_ANALISIS PARA PRESENTAR OPRET" xfId="292" xr:uid="{00000000-0005-0000-0000-0000A5000000}"/>
    <cellStyle name="Avertissement" xfId="543" xr:uid="{00000000-0005-0000-0000-0000A6000000}"/>
    <cellStyle name="Bad" xfId="34" xr:uid="{00000000-0005-0000-0000-0000A7000000}"/>
    <cellStyle name="Bad 2" xfId="180" xr:uid="{00000000-0005-0000-0000-0000A8000000}"/>
    <cellStyle name="Bad 3" xfId="544" xr:uid="{00000000-0005-0000-0000-0000A9000000}"/>
    <cellStyle name="Buena 2" xfId="108" xr:uid="{00000000-0005-0000-0000-0000AA000000}"/>
    <cellStyle name="Buena 3" xfId="293" xr:uid="{00000000-0005-0000-0000-0000AB000000}"/>
    <cellStyle name="Buena 4" xfId="294" xr:uid="{00000000-0005-0000-0000-0000AC000000}"/>
    <cellStyle name="Calcul" xfId="545" xr:uid="{00000000-0005-0000-0000-0000AD000000}"/>
    <cellStyle name="Calcul 2" xfId="546" xr:uid="{00000000-0005-0000-0000-0000AE000000}"/>
    <cellStyle name="Calcul 3" xfId="547" xr:uid="{00000000-0005-0000-0000-0000AF000000}"/>
    <cellStyle name="Calculation" xfId="35" xr:uid="{00000000-0005-0000-0000-0000B0000000}"/>
    <cellStyle name="Calculation 2" xfId="181" xr:uid="{00000000-0005-0000-0000-0000B1000000}"/>
    <cellStyle name="Calculation 2 2" xfId="548" xr:uid="{00000000-0005-0000-0000-0000B2000000}"/>
    <cellStyle name="Calculation 2 3" xfId="549" xr:uid="{00000000-0005-0000-0000-0000B3000000}"/>
    <cellStyle name="Calculation 3" xfId="550" xr:uid="{00000000-0005-0000-0000-0000B4000000}"/>
    <cellStyle name="Calculation 3 2" xfId="551" xr:uid="{00000000-0005-0000-0000-0000B5000000}"/>
    <cellStyle name="Calculation 3 3" xfId="552" xr:uid="{00000000-0005-0000-0000-0000B6000000}"/>
    <cellStyle name="Calculation 4" xfId="553" xr:uid="{00000000-0005-0000-0000-0000B7000000}"/>
    <cellStyle name="Calculation 5" xfId="554" xr:uid="{00000000-0005-0000-0000-0000B8000000}"/>
    <cellStyle name="Cálculo 2" xfId="109" xr:uid="{00000000-0005-0000-0000-0000B9000000}"/>
    <cellStyle name="Cálculo 2 2" xfId="555" xr:uid="{00000000-0005-0000-0000-0000BA000000}"/>
    <cellStyle name="Cálculo 2 3" xfId="556" xr:uid="{00000000-0005-0000-0000-0000BB000000}"/>
    <cellStyle name="Cálculo 3" xfId="295" xr:uid="{00000000-0005-0000-0000-0000BC000000}"/>
    <cellStyle name="Cálculo 3 2" xfId="557" xr:uid="{00000000-0005-0000-0000-0000BD000000}"/>
    <cellStyle name="Cálculo 3 3" xfId="558" xr:uid="{00000000-0005-0000-0000-0000BE000000}"/>
    <cellStyle name="Cálculo 4" xfId="296" xr:uid="{00000000-0005-0000-0000-0000BF000000}"/>
    <cellStyle name="Cálculo 4 2" xfId="559" xr:uid="{00000000-0005-0000-0000-0000C0000000}"/>
    <cellStyle name="Cálculo 4 3" xfId="560" xr:uid="{00000000-0005-0000-0000-0000C1000000}"/>
    <cellStyle name="Celda de comprobación 2" xfId="110" xr:uid="{00000000-0005-0000-0000-0000C2000000}"/>
    <cellStyle name="Celda de comprobación 3" xfId="297" xr:uid="{00000000-0005-0000-0000-0000C3000000}"/>
    <cellStyle name="Celda de comprobación 4" xfId="298" xr:uid="{00000000-0005-0000-0000-0000C4000000}"/>
    <cellStyle name="Celda vinculada 2" xfId="111" xr:uid="{00000000-0005-0000-0000-0000C5000000}"/>
    <cellStyle name="Celda vinculada 3" xfId="299" xr:uid="{00000000-0005-0000-0000-0000C6000000}"/>
    <cellStyle name="Celda vinculada 4" xfId="300" xr:uid="{00000000-0005-0000-0000-0000C7000000}"/>
    <cellStyle name="Cellule liée" xfId="561" xr:uid="{00000000-0005-0000-0000-0000C8000000}"/>
    <cellStyle name="Check Cell" xfId="36" xr:uid="{00000000-0005-0000-0000-0000C9000000}"/>
    <cellStyle name="Check Cell 2" xfId="182" xr:uid="{00000000-0005-0000-0000-0000CA000000}"/>
    <cellStyle name="Comma 10" xfId="301" xr:uid="{00000000-0005-0000-0000-0000CB000000}"/>
    <cellStyle name="Comma 11" xfId="302" xr:uid="{00000000-0005-0000-0000-0000CC000000}"/>
    <cellStyle name="Comma 12" xfId="303" xr:uid="{00000000-0005-0000-0000-0000CD000000}"/>
    <cellStyle name="Comma 13" xfId="304" xr:uid="{00000000-0005-0000-0000-0000CE000000}"/>
    <cellStyle name="Comma 14" xfId="714" xr:uid="{00000000-0005-0000-0000-0000CF000000}"/>
    <cellStyle name="Comma 2" xfId="37" xr:uid="{00000000-0005-0000-0000-0000D0000000}"/>
    <cellStyle name="Comma 2 2" xfId="183" xr:uid="{00000000-0005-0000-0000-0000D1000000}"/>
    <cellStyle name="Comma 2 2 3" xfId="708" xr:uid="{00000000-0005-0000-0000-0000D2000000}"/>
    <cellStyle name="Comma 2 3" xfId="562" xr:uid="{00000000-0005-0000-0000-0000D3000000}"/>
    <cellStyle name="Comma 3" xfId="38" xr:uid="{00000000-0005-0000-0000-0000D4000000}"/>
    <cellStyle name="Comma 3 2" xfId="223" xr:uid="{00000000-0005-0000-0000-0000D5000000}"/>
    <cellStyle name="Comma 3_Adicional No. 1  Edificio Biblioteca y Verja y parqueos  Universidad ITECO" xfId="305" xr:uid="{00000000-0005-0000-0000-0000D6000000}"/>
    <cellStyle name="Comma 4" xfId="306" xr:uid="{00000000-0005-0000-0000-0000D7000000}"/>
    <cellStyle name="Comma 4 2" xfId="307" xr:uid="{00000000-0005-0000-0000-0000D8000000}"/>
    <cellStyle name="Comma 4_Presupuesto_remodelacion vivienda en cancino pe" xfId="308" xr:uid="{00000000-0005-0000-0000-0000D9000000}"/>
    <cellStyle name="Comma 5" xfId="309" xr:uid="{00000000-0005-0000-0000-0000DA000000}"/>
    <cellStyle name="Comma 5 2" xfId="563" xr:uid="{00000000-0005-0000-0000-0000DB000000}"/>
    <cellStyle name="Comma 6" xfId="310" xr:uid="{00000000-0005-0000-0000-0000DC000000}"/>
    <cellStyle name="Comma 6 2" xfId="564" xr:uid="{00000000-0005-0000-0000-0000DD000000}"/>
    <cellStyle name="Comma 7" xfId="311" xr:uid="{00000000-0005-0000-0000-0000DE000000}"/>
    <cellStyle name="Comma 7 2" xfId="565" xr:uid="{00000000-0005-0000-0000-0000DF000000}"/>
    <cellStyle name="Comma 8" xfId="312" xr:uid="{00000000-0005-0000-0000-0000E0000000}"/>
    <cellStyle name="Comma 9" xfId="313" xr:uid="{00000000-0005-0000-0000-0000E1000000}"/>
    <cellStyle name="Commentaire" xfId="566" xr:uid="{00000000-0005-0000-0000-0000E2000000}"/>
    <cellStyle name="Commentaire 2" xfId="567" xr:uid="{00000000-0005-0000-0000-0000E3000000}"/>
    <cellStyle name="Commentaire 3" xfId="568" xr:uid="{00000000-0005-0000-0000-0000E4000000}"/>
    <cellStyle name="Currency 2" xfId="314" xr:uid="{00000000-0005-0000-0000-0000E5000000}"/>
    <cellStyle name="Currency 2 2" xfId="569" xr:uid="{00000000-0005-0000-0000-0000E6000000}"/>
    <cellStyle name="Currency 3" xfId="570" xr:uid="{00000000-0005-0000-0000-0000E7000000}"/>
    <cellStyle name="Currency 3 2" xfId="571" xr:uid="{00000000-0005-0000-0000-0000E8000000}"/>
    <cellStyle name="Currency 3 3" xfId="572" xr:uid="{00000000-0005-0000-0000-0000E9000000}"/>
    <cellStyle name="Currency 3_APU CIVIL WORKS ACUEDUCTO PERAVIA_source" xfId="573" xr:uid="{00000000-0005-0000-0000-0000EA000000}"/>
    <cellStyle name="Currency 4" xfId="574" xr:uid="{00000000-0005-0000-0000-0000EB000000}"/>
    <cellStyle name="Currency 4 2" xfId="575" xr:uid="{00000000-0005-0000-0000-0000EC000000}"/>
    <cellStyle name="Emphasis 1" xfId="315" xr:uid="{00000000-0005-0000-0000-0000ED000000}"/>
    <cellStyle name="Emphasis 2" xfId="316" xr:uid="{00000000-0005-0000-0000-0000EE000000}"/>
    <cellStyle name="Emphasis 3" xfId="317" xr:uid="{00000000-0005-0000-0000-0000EF000000}"/>
    <cellStyle name="Encabezado 4 2" xfId="112" xr:uid="{00000000-0005-0000-0000-0000F0000000}"/>
    <cellStyle name="Encabezado 4 3" xfId="318" xr:uid="{00000000-0005-0000-0000-0000F1000000}"/>
    <cellStyle name="Encabezado 4 4" xfId="319" xr:uid="{00000000-0005-0000-0000-0000F2000000}"/>
    <cellStyle name="Énfasis 1" xfId="320" xr:uid="{00000000-0005-0000-0000-0000F3000000}"/>
    <cellStyle name="Énfasis 2" xfId="321" xr:uid="{00000000-0005-0000-0000-0000F4000000}"/>
    <cellStyle name="Énfasis 3" xfId="322" xr:uid="{00000000-0005-0000-0000-0000F5000000}"/>
    <cellStyle name="Énfasis1 - 20%" xfId="323" xr:uid="{00000000-0005-0000-0000-0000F6000000}"/>
    <cellStyle name="Énfasis1 - 40%" xfId="324" xr:uid="{00000000-0005-0000-0000-0000F7000000}"/>
    <cellStyle name="Énfasis1 - 60%" xfId="325" xr:uid="{00000000-0005-0000-0000-0000F8000000}"/>
    <cellStyle name="Énfasis1 2" xfId="113" xr:uid="{00000000-0005-0000-0000-0000F9000000}"/>
    <cellStyle name="Énfasis1 3" xfId="326" xr:uid="{00000000-0005-0000-0000-0000FA000000}"/>
    <cellStyle name="Énfasis1 4" xfId="327" xr:uid="{00000000-0005-0000-0000-0000FB000000}"/>
    <cellStyle name="Énfasis2 - 20%" xfId="328" xr:uid="{00000000-0005-0000-0000-0000FC000000}"/>
    <cellStyle name="Énfasis2 - 40%" xfId="329" xr:uid="{00000000-0005-0000-0000-0000FD000000}"/>
    <cellStyle name="Énfasis2 - 60%" xfId="330" xr:uid="{00000000-0005-0000-0000-0000FE000000}"/>
    <cellStyle name="Énfasis2 2" xfId="114" xr:uid="{00000000-0005-0000-0000-0000FF000000}"/>
    <cellStyle name="Énfasis2 3" xfId="331" xr:uid="{00000000-0005-0000-0000-000000010000}"/>
    <cellStyle name="Énfasis2 4" xfId="332" xr:uid="{00000000-0005-0000-0000-000001010000}"/>
    <cellStyle name="Énfasis3 - 20%" xfId="333" xr:uid="{00000000-0005-0000-0000-000002010000}"/>
    <cellStyle name="Énfasis3 - 40%" xfId="334" xr:uid="{00000000-0005-0000-0000-000003010000}"/>
    <cellStyle name="Énfasis3 - 60%" xfId="335" xr:uid="{00000000-0005-0000-0000-000004010000}"/>
    <cellStyle name="Énfasis3 2" xfId="115" xr:uid="{00000000-0005-0000-0000-000005010000}"/>
    <cellStyle name="Énfasis3 3" xfId="336" xr:uid="{00000000-0005-0000-0000-000006010000}"/>
    <cellStyle name="Énfasis3 4" xfId="337" xr:uid="{00000000-0005-0000-0000-000007010000}"/>
    <cellStyle name="Énfasis4 - 20%" xfId="338" xr:uid="{00000000-0005-0000-0000-000008010000}"/>
    <cellStyle name="Énfasis4 - 40%" xfId="339" xr:uid="{00000000-0005-0000-0000-000009010000}"/>
    <cellStyle name="Énfasis4 - 60%" xfId="340" xr:uid="{00000000-0005-0000-0000-00000A010000}"/>
    <cellStyle name="Énfasis4 2" xfId="116" xr:uid="{00000000-0005-0000-0000-00000B010000}"/>
    <cellStyle name="Énfasis4 3" xfId="341" xr:uid="{00000000-0005-0000-0000-00000C010000}"/>
    <cellStyle name="Énfasis4 4" xfId="342" xr:uid="{00000000-0005-0000-0000-00000D010000}"/>
    <cellStyle name="Énfasis5 - 20%" xfId="343" xr:uid="{00000000-0005-0000-0000-00000E010000}"/>
    <cellStyle name="Énfasis5 - 40%" xfId="344" xr:uid="{00000000-0005-0000-0000-00000F010000}"/>
    <cellStyle name="Énfasis5 - 60%" xfId="345" xr:uid="{00000000-0005-0000-0000-000010010000}"/>
    <cellStyle name="Énfasis5 2" xfId="117" xr:uid="{00000000-0005-0000-0000-000011010000}"/>
    <cellStyle name="Énfasis5 3" xfId="346" xr:uid="{00000000-0005-0000-0000-000012010000}"/>
    <cellStyle name="Énfasis5 4" xfId="347" xr:uid="{00000000-0005-0000-0000-000013010000}"/>
    <cellStyle name="Énfasis6 - 20%" xfId="348" xr:uid="{00000000-0005-0000-0000-000014010000}"/>
    <cellStyle name="Énfasis6 - 40%" xfId="349" xr:uid="{00000000-0005-0000-0000-000015010000}"/>
    <cellStyle name="Énfasis6 - 60%" xfId="350" xr:uid="{00000000-0005-0000-0000-000016010000}"/>
    <cellStyle name="Énfasis6 2" xfId="118" xr:uid="{00000000-0005-0000-0000-000017010000}"/>
    <cellStyle name="Énfasis6 3" xfId="351" xr:uid="{00000000-0005-0000-0000-000018010000}"/>
    <cellStyle name="Énfasis6 4" xfId="352" xr:uid="{00000000-0005-0000-0000-000019010000}"/>
    <cellStyle name="Entrada 2" xfId="119" xr:uid="{00000000-0005-0000-0000-00001A010000}"/>
    <cellStyle name="Entrada 2 2" xfId="576" xr:uid="{00000000-0005-0000-0000-00001B010000}"/>
    <cellStyle name="Entrada 2 3" xfId="577" xr:uid="{00000000-0005-0000-0000-00001C010000}"/>
    <cellStyle name="Entrada 3" xfId="353" xr:uid="{00000000-0005-0000-0000-00001D010000}"/>
    <cellStyle name="Entrada 3 2" xfId="578" xr:uid="{00000000-0005-0000-0000-00001E010000}"/>
    <cellStyle name="Entrada 3 3" xfId="579" xr:uid="{00000000-0005-0000-0000-00001F010000}"/>
    <cellStyle name="Entrada 4" xfId="354" xr:uid="{00000000-0005-0000-0000-000020010000}"/>
    <cellStyle name="Entrada 4 2" xfId="580" xr:uid="{00000000-0005-0000-0000-000021010000}"/>
    <cellStyle name="Entrada 4 3" xfId="581" xr:uid="{00000000-0005-0000-0000-000022010000}"/>
    <cellStyle name="Entrée" xfId="582" xr:uid="{00000000-0005-0000-0000-000023010000}"/>
    <cellStyle name="Entrée 2" xfId="583" xr:uid="{00000000-0005-0000-0000-000024010000}"/>
    <cellStyle name="Entrée 3" xfId="584" xr:uid="{00000000-0005-0000-0000-000025010000}"/>
    <cellStyle name="Euro" xfId="39" xr:uid="{00000000-0005-0000-0000-000026010000}"/>
    <cellStyle name="Euro 2" xfId="120" xr:uid="{00000000-0005-0000-0000-000027010000}"/>
    <cellStyle name="Euro 2 2" xfId="355" xr:uid="{00000000-0005-0000-0000-000028010000}"/>
    <cellStyle name="Euro 3" xfId="184" xr:uid="{00000000-0005-0000-0000-000029010000}"/>
    <cellStyle name="Euro 3 2" xfId="585" xr:uid="{00000000-0005-0000-0000-00002A010000}"/>
    <cellStyle name="Euro 4" xfId="224" xr:uid="{00000000-0005-0000-0000-00002B010000}"/>
    <cellStyle name="Euro 4 2" xfId="586" xr:uid="{00000000-0005-0000-0000-00002C010000}"/>
    <cellStyle name="Euro 5" xfId="587" xr:uid="{00000000-0005-0000-0000-00002D010000}"/>
    <cellStyle name="Euro 6" xfId="588" xr:uid="{00000000-0005-0000-0000-00002E010000}"/>
    <cellStyle name="Euro_09 red distribucion ondina y las malvinas y correccion averias, ac. hato mayor" xfId="589" xr:uid="{00000000-0005-0000-0000-00002F010000}"/>
    <cellStyle name="Excel Built-in Comma" xfId="356" xr:uid="{00000000-0005-0000-0000-000030010000}"/>
    <cellStyle name="Excel Built-in Normal" xfId="357" xr:uid="{00000000-0005-0000-0000-000031010000}"/>
    <cellStyle name="Explanatory Text" xfId="40" xr:uid="{00000000-0005-0000-0000-000032010000}"/>
    <cellStyle name="Explanatory Text 2" xfId="185" xr:uid="{00000000-0005-0000-0000-000033010000}"/>
    <cellStyle name="F2" xfId="41" xr:uid="{00000000-0005-0000-0000-000034010000}"/>
    <cellStyle name="F2 2" xfId="121" xr:uid="{00000000-0005-0000-0000-000035010000}"/>
    <cellStyle name="F2_act 102-11 al 46-11 REH OT, EST BOM, PT Y DR AC CASTILLO LOS CAFES" xfId="122" xr:uid="{00000000-0005-0000-0000-000036010000}"/>
    <cellStyle name="F3" xfId="42" xr:uid="{00000000-0005-0000-0000-000037010000}"/>
    <cellStyle name="F3 2" xfId="123" xr:uid="{00000000-0005-0000-0000-000038010000}"/>
    <cellStyle name="F3_act 102-11 al 46-11 REH OT, EST BOM, PT Y DR AC CASTILLO LOS CAFES" xfId="124" xr:uid="{00000000-0005-0000-0000-000039010000}"/>
    <cellStyle name="F4" xfId="43" xr:uid="{00000000-0005-0000-0000-00003A010000}"/>
    <cellStyle name="F4 2" xfId="125" xr:uid="{00000000-0005-0000-0000-00003B010000}"/>
    <cellStyle name="F4_act 102-11 al 46-11 REH OT, EST BOM, PT Y DR AC CASTILLO LOS CAFES" xfId="126" xr:uid="{00000000-0005-0000-0000-00003C010000}"/>
    <cellStyle name="F5" xfId="44" xr:uid="{00000000-0005-0000-0000-00003D010000}"/>
    <cellStyle name="F5 2" xfId="127" xr:uid="{00000000-0005-0000-0000-00003E010000}"/>
    <cellStyle name="F5_act 102-11 al 46-11 REH OT, EST BOM, PT Y DR AC CASTILLO LOS CAFES" xfId="128" xr:uid="{00000000-0005-0000-0000-00003F010000}"/>
    <cellStyle name="F6" xfId="45" xr:uid="{00000000-0005-0000-0000-000040010000}"/>
    <cellStyle name="F6 2" xfId="129" xr:uid="{00000000-0005-0000-0000-000041010000}"/>
    <cellStyle name="F6_act 102-11 al 46-11 REH OT, EST BOM, PT Y DR AC CASTILLO LOS CAFES" xfId="130" xr:uid="{00000000-0005-0000-0000-000042010000}"/>
    <cellStyle name="F7" xfId="46" xr:uid="{00000000-0005-0000-0000-000043010000}"/>
    <cellStyle name="F7 2" xfId="131" xr:uid="{00000000-0005-0000-0000-000044010000}"/>
    <cellStyle name="F7_act 102-11 al 46-11 REH OT, EST BOM, PT Y DR AC CASTILLO LOS CAFES" xfId="132" xr:uid="{00000000-0005-0000-0000-000045010000}"/>
    <cellStyle name="F8" xfId="47" xr:uid="{00000000-0005-0000-0000-000046010000}"/>
    <cellStyle name="F8 2" xfId="133" xr:uid="{00000000-0005-0000-0000-000047010000}"/>
    <cellStyle name="F8_act 102-11 al 46-11 REH OT, EST BOM, PT Y DR AC CASTILLO LOS CAFES" xfId="134" xr:uid="{00000000-0005-0000-0000-000048010000}"/>
    <cellStyle name="Followed Hyperlink" xfId="358" xr:uid="{00000000-0005-0000-0000-000049010000}"/>
    <cellStyle name="Good" xfId="48" xr:uid="{00000000-0005-0000-0000-00004A010000}"/>
    <cellStyle name="Good 2" xfId="186" xr:uid="{00000000-0005-0000-0000-00004B010000}"/>
    <cellStyle name="Heading 1" xfId="49" xr:uid="{00000000-0005-0000-0000-00004C010000}"/>
    <cellStyle name="Heading 1 2" xfId="187" xr:uid="{00000000-0005-0000-0000-00004D010000}"/>
    <cellStyle name="Heading 1 3" xfId="590" xr:uid="{00000000-0005-0000-0000-00004E010000}"/>
    <cellStyle name="Heading 2" xfId="50" xr:uid="{00000000-0005-0000-0000-00004F010000}"/>
    <cellStyle name="Heading 2 2" xfId="188" xr:uid="{00000000-0005-0000-0000-000050010000}"/>
    <cellStyle name="Heading 2 3" xfId="591" xr:uid="{00000000-0005-0000-0000-000051010000}"/>
    <cellStyle name="Heading 3" xfId="51" xr:uid="{00000000-0005-0000-0000-000052010000}"/>
    <cellStyle name="Heading 3 2" xfId="189" xr:uid="{00000000-0005-0000-0000-000053010000}"/>
    <cellStyle name="Heading 3 3" xfId="592" xr:uid="{00000000-0005-0000-0000-000054010000}"/>
    <cellStyle name="Heading 4" xfId="52" xr:uid="{00000000-0005-0000-0000-000055010000}"/>
    <cellStyle name="Heading 4 2" xfId="190" xr:uid="{00000000-0005-0000-0000-000056010000}"/>
    <cellStyle name="Hipervínculo 2" xfId="593" xr:uid="{00000000-0005-0000-0000-000057010000}"/>
    <cellStyle name="Hipervínculo visitado 2" xfId="359" xr:uid="{00000000-0005-0000-0000-000058010000}"/>
    <cellStyle name="Hyperlink" xfId="360" xr:uid="{00000000-0005-0000-0000-000059010000}"/>
    <cellStyle name="Incorrecto 2" xfId="135" xr:uid="{00000000-0005-0000-0000-00005A010000}"/>
    <cellStyle name="Incorrecto 3" xfId="361" xr:uid="{00000000-0005-0000-0000-00005B010000}"/>
    <cellStyle name="Incorrecto 4" xfId="362" xr:uid="{00000000-0005-0000-0000-00005C010000}"/>
    <cellStyle name="Input" xfId="53" xr:uid="{00000000-0005-0000-0000-00005D010000}"/>
    <cellStyle name="Input 2" xfId="191" xr:uid="{00000000-0005-0000-0000-00005E010000}"/>
    <cellStyle name="Input 2 2" xfId="594" xr:uid="{00000000-0005-0000-0000-00005F010000}"/>
    <cellStyle name="Input 2 3" xfId="595" xr:uid="{00000000-0005-0000-0000-000060010000}"/>
    <cellStyle name="Input 3" xfId="596" xr:uid="{00000000-0005-0000-0000-000061010000}"/>
    <cellStyle name="Input 4" xfId="597" xr:uid="{00000000-0005-0000-0000-000062010000}"/>
    <cellStyle name="Insatisfaisant" xfId="598" xr:uid="{00000000-0005-0000-0000-000063010000}"/>
    <cellStyle name="Linked Cell" xfId="54" xr:uid="{00000000-0005-0000-0000-000064010000}"/>
    <cellStyle name="Linked Cell 2" xfId="192" xr:uid="{00000000-0005-0000-0000-000065010000}"/>
    <cellStyle name="Millares" xfId="1" builtinId="3"/>
    <cellStyle name="Millares 10" xfId="193" xr:uid="{00000000-0005-0000-0000-000067010000}"/>
    <cellStyle name="Millares 10 2" xfId="229" xr:uid="{00000000-0005-0000-0000-000068010000}"/>
    <cellStyle name="Millares 10 3" xfId="719" xr:uid="{00000000-0005-0000-0000-000069010000}"/>
    <cellStyle name="Millares 11" xfId="194" xr:uid="{00000000-0005-0000-0000-00006A010000}"/>
    <cellStyle name="Millares 11 2" xfId="225" xr:uid="{00000000-0005-0000-0000-00006B010000}"/>
    <cellStyle name="Millares 11 2 2" xfId="720" xr:uid="{00000000-0005-0000-0000-00006C010000}"/>
    <cellStyle name="Millares 11 3" xfId="599" xr:uid="{00000000-0005-0000-0000-00006D010000}"/>
    <cellStyle name="Millares 12" xfId="136" xr:uid="{00000000-0005-0000-0000-00006E010000}"/>
    <cellStyle name="Millares 12 2" xfId="600" xr:uid="{00000000-0005-0000-0000-00006F010000}"/>
    <cellStyle name="Millares 13" xfId="226" xr:uid="{00000000-0005-0000-0000-000070010000}"/>
    <cellStyle name="Millares 13 2" xfId="363" xr:uid="{00000000-0005-0000-0000-000071010000}"/>
    <cellStyle name="Millares 14" xfId="195" xr:uid="{00000000-0005-0000-0000-000072010000}"/>
    <cellStyle name="Millares 14 2" xfId="601" xr:uid="{00000000-0005-0000-0000-000073010000}"/>
    <cellStyle name="Millares 15" xfId="196" xr:uid="{00000000-0005-0000-0000-000074010000}"/>
    <cellStyle name="Millares 16" xfId="364" xr:uid="{00000000-0005-0000-0000-000075010000}"/>
    <cellStyle name="Millares 17" xfId="365" xr:uid="{00000000-0005-0000-0000-000076010000}"/>
    <cellStyle name="Millares 18" xfId="366" xr:uid="{00000000-0005-0000-0000-000077010000}"/>
    <cellStyle name="Millares 19" xfId="367" xr:uid="{00000000-0005-0000-0000-000078010000}"/>
    <cellStyle name="Millares 2" xfId="55" xr:uid="{00000000-0005-0000-0000-000079010000}"/>
    <cellStyle name="Millares 2 10" xfId="368" xr:uid="{00000000-0005-0000-0000-00007A010000}"/>
    <cellStyle name="Millares 2 11" xfId="197" xr:uid="{00000000-0005-0000-0000-00007B010000}"/>
    <cellStyle name="Millares 2 2" xfId="8" xr:uid="{00000000-0005-0000-0000-00007C010000}"/>
    <cellStyle name="Millares 2 2 2" xfId="56" xr:uid="{00000000-0005-0000-0000-00007D010000}"/>
    <cellStyle name="Millares 2 2 2 2" xfId="198" xr:uid="{00000000-0005-0000-0000-00007E010000}"/>
    <cellStyle name="Millares 2 2 2 3" xfId="199" xr:uid="{00000000-0005-0000-0000-00007F010000}"/>
    <cellStyle name="Millares 2 2 2 4" xfId="369" xr:uid="{00000000-0005-0000-0000-000080010000}"/>
    <cellStyle name="Millares 2 2 3" xfId="370" xr:uid="{00000000-0005-0000-0000-000081010000}"/>
    <cellStyle name="Millares 2 2 4" xfId="713" xr:uid="{00000000-0005-0000-0000-000082010000}"/>
    <cellStyle name="Millares 2 2 5 2" xfId="200" xr:uid="{00000000-0005-0000-0000-000083010000}"/>
    <cellStyle name="Millares 2 2_304-12 medidores SAN CRISTOBAL" xfId="602" xr:uid="{00000000-0005-0000-0000-000084010000}"/>
    <cellStyle name="Millares 2 3" xfId="57" xr:uid="{00000000-0005-0000-0000-000085010000}"/>
    <cellStyle name="Millares 2 3 2" xfId="219" xr:uid="{00000000-0005-0000-0000-000086010000}"/>
    <cellStyle name="Millares 2 3 2 2" xfId="603" xr:uid="{00000000-0005-0000-0000-000087010000}"/>
    <cellStyle name="Millares 2 3 2 2 2" xfId="604" xr:uid="{00000000-0005-0000-0000-000088010000}"/>
    <cellStyle name="Millares 2 3 2 3" xfId="605" xr:uid="{00000000-0005-0000-0000-000089010000}"/>
    <cellStyle name="Millares 2 3 3" xfId="606" xr:uid="{00000000-0005-0000-0000-00008A010000}"/>
    <cellStyle name="Millares 2 3 4" xfId="607" xr:uid="{00000000-0005-0000-0000-00008B010000}"/>
    <cellStyle name="Millares 2 4" xfId="371" xr:uid="{00000000-0005-0000-0000-00008C010000}"/>
    <cellStyle name="Millares 2 4 2" xfId="608" xr:uid="{00000000-0005-0000-0000-00008D010000}"/>
    <cellStyle name="Millares 2 5" xfId="372" xr:uid="{00000000-0005-0000-0000-00008E010000}"/>
    <cellStyle name="Millares 2 5 2" xfId="609" xr:uid="{00000000-0005-0000-0000-00008F010000}"/>
    <cellStyle name="Millares 2 6" xfId="610" xr:uid="{00000000-0005-0000-0000-000090010000}"/>
    <cellStyle name="Millares 2 6 2" xfId="704" xr:uid="{00000000-0005-0000-0000-000091010000}"/>
    <cellStyle name="Millares 2 8" xfId="201" xr:uid="{00000000-0005-0000-0000-000092010000}"/>
    <cellStyle name="Millares 2_111-12 ac neyba zona alta" xfId="58" xr:uid="{00000000-0005-0000-0000-000093010000}"/>
    <cellStyle name="Millares 3" xfId="59" xr:uid="{00000000-0005-0000-0000-000094010000}"/>
    <cellStyle name="Millares 3 2" xfId="60" xr:uid="{00000000-0005-0000-0000-000095010000}"/>
    <cellStyle name="Millares 3 2 2" xfId="373" xr:uid="{00000000-0005-0000-0000-000096010000}"/>
    <cellStyle name="Millares 3 2 3" xfId="611" xr:uid="{00000000-0005-0000-0000-000097010000}"/>
    <cellStyle name="Millares 3 3" xfId="61" xr:uid="{00000000-0005-0000-0000-000098010000}"/>
    <cellStyle name="Millares 3 3 2" xfId="155" xr:uid="{00000000-0005-0000-0000-000099010000}"/>
    <cellStyle name="Millares 3 3 3" xfId="712" xr:uid="{00000000-0005-0000-0000-00009A010000}"/>
    <cellStyle name="Millares 3 4" xfId="202" xr:uid="{00000000-0005-0000-0000-00009B010000}"/>
    <cellStyle name="Millares 3 4 2" xfId="612" xr:uid="{00000000-0005-0000-0000-00009C010000}"/>
    <cellStyle name="Millares 3 5" xfId="374" xr:uid="{00000000-0005-0000-0000-00009D010000}"/>
    <cellStyle name="Millares 3_111-12 ac neyba zona alta" xfId="62" xr:uid="{00000000-0005-0000-0000-00009E010000}"/>
    <cellStyle name="Millares 4" xfId="5" xr:uid="{00000000-0005-0000-0000-00009F010000}"/>
    <cellStyle name="Millares 4 2" xfId="227" xr:uid="{00000000-0005-0000-0000-0000A0010000}"/>
    <cellStyle name="Millares 4 2 2" xfId="203" xr:uid="{00000000-0005-0000-0000-0000A1010000}"/>
    <cellStyle name="Millares 4 3" xfId="375" xr:uid="{00000000-0005-0000-0000-0000A2010000}"/>
    <cellStyle name="Millares 4 3 2" xfId="376" xr:uid="{00000000-0005-0000-0000-0000A3010000}"/>
    <cellStyle name="Millares 4 4" xfId="137" xr:uid="{00000000-0005-0000-0000-0000A4010000}"/>
    <cellStyle name="Millares 4 5" xfId="377" xr:uid="{00000000-0005-0000-0000-0000A5010000}"/>
    <cellStyle name="Millares 4_304-12 medidores SAN CRISTOBAL" xfId="613" xr:uid="{00000000-0005-0000-0000-0000A6010000}"/>
    <cellStyle name="Millares 5" xfId="2" xr:uid="{00000000-0005-0000-0000-0000A7010000}"/>
    <cellStyle name="Millares 5 2" xfId="204" xr:uid="{00000000-0005-0000-0000-0000A8010000}"/>
    <cellStyle name="Millares 5 2 2" xfId="378" xr:uid="{00000000-0005-0000-0000-0000A9010000}"/>
    <cellStyle name="Millares 5 3" xfId="138" xr:uid="{00000000-0005-0000-0000-0000AA010000}"/>
    <cellStyle name="Millares 5 3 2" xfId="614" xr:uid="{00000000-0005-0000-0000-0000AB010000}"/>
    <cellStyle name="Millares 5 3 2 2" xfId="615" xr:uid="{00000000-0005-0000-0000-0000AC010000}"/>
    <cellStyle name="Millares 5 3 3" xfId="616" xr:uid="{00000000-0005-0000-0000-0000AD010000}"/>
    <cellStyle name="Millares 6" xfId="63" xr:uid="{00000000-0005-0000-0000-0000AE010000}"/>
    <cellStyle name="Millares 6 2" xfId="379" xr:uid="{00000000-0005-0000-0000-0000AF010000}"/>
    <cellStyle name="Millares 7" xfId="64" xr:uid="{00000000-0005-0000-0000-0000B0010000}"/>
    <cellStyle name="Millares 7 2" xfId="380" xr:uid="{00000000-0005-0000-0000-0000B1010000}"/>
    <cellStyle name="Millares 7 2 2" xfId="617" xr:uid="{00000000-0005-0000-0000-0000B2010000}"/>
    <cellStyle name="Millares 7 2 2 2" xfId="709" xr:uid="{00000000-0005-0000-0000-0000B3010000}"/>
    <cellStyle name="Millares 7 3" xfId="381" xr:uid="{00000000-0005-0000-0000-0000B4010000}"/>
    <cellStyle name="Millares 7 6" xfId="382" xr:uid="{00000000-0005-0000-0000-0000B5010000}"/>
    <cellStyle name="Millares 8" xfId="65" xr:uid="{00000000-0005-0000-0000-0000B6010000}"/>
    <cellStyle name="Millares 8 2" xfId="383" xr:uid="{00000000-0005-0000-0000-0000B7010000}"/>
    <cellStyle name="Millares 8 2 2" xfId="384" xr:uid="{00000000-0005-0000-0000-0000B8010000}"/>
    <cellStyle name="Millares 8 3" xfId="618" xr:uid="{00000000-0005-0000-0000-0000B9010000}"/>
    <cellStyle name="Millares 8 5" xfId="385" xr:uid="{00000000-0005-0000-0000-0000BA010000}"/>
    <cellStyle name="Millares 9" xfId="66" xr:uid="{00000000-0005-0000-0000-0000BB010000}"/>
    <cellStyle name="Millares 9 2" xfId="386" xr:uid="{00000000-0005-0000-0000-0000BC010000}"/>
    <cellStyle name="Millares 9 2 2" xfId="387" xr:uid="{00000000-0005-0000-0000-0000BD010000}"/>
    <cellStyle name="Millares 9 3" xfId="388" xr:uid="{00000000-0005-0000-0000-0000BE010000}"/>
    <cellStyle name="Millares 9 4" xfId="389" xr:uid="{00000000-0005-0000-0000-0000BF010000}"/>
    <cellStyle name="Millares_Hoja1" xfId="502" xr:uid="{00000000-0005-0000-0000-0000C0010000}"/>
    <cellStyle name="Millares_NUEVO FORMATO DE PRESUPUESTOS" xfId="153" xr:uid="{00000000-0005-0000-0000-0000C1010000}"/>
    <cellStyle name="Millares_PRESUPUESTO" xfId="710" xr:uid="{00000000-0005-0000-0000-0000C2010000}"/>
    <cellStyle name="Millares_rec.No.57-03 481-01 alc.sanitario del seibo red colectora y pta. trat. #2" xfId="700" xr:uid="{00000000-0005-0000-0000-0000C3010000}"/>
    <cellStyle name="Moneda [0] 2" xfId="390" xr:uid="{00000000-0005-0000-0000-0000C4010000}"/>
    <cellStyle name="Moneda 2" xfId="67" xr:uid="{00000000-0005-0000-0000-0000C5010000}"/>
    <cellStyle name="Moneda 2 2" xfId="391" xr:uid="{00000000-0005-0000-0000-0000C6010000}"/>
    <cellStyle name="Moneda 2 2 2" xfId="392" xr:uid="{00000000-0005-0000-0000-0000C7010000}"/>
    <cellStyle name="Moneda 2 2 3" xfId="393" xr:uid="{00000000-0005-0000-0000-0000C8010000}"/>
    <cellStyle name="Moneda 2 2 4" xfId="394" xr:uid="{00000000-0005-0000-0000-0000C9010000}"/>
    <cellStyle name="Moneda 2 3" xfId="395" xr:uid="{00000000-0005-0000-0000-0000CA010000}"/>
    <cellStyle name="Moneda 2 4" xfId="396" xr:uid="{00000000-0005-0000-0000-0000CB010000}"/>
    <cellStyle name="Moneda 2_304-12 medidores SAN CRISTOBAL" xfId="619" xr:uid="{00000000-0005-0000-0000-0000CC010000}"/>
    <cellStyle name="Moneda 3" xfId="397" xr:uid="{00000000-0005-0000-0000-0000CD010000}"/>
    <cellStyle name="Moneda 3 2" xfId="398" xr:uid="{00000000-0005-0000-0000-0000CE010000}"/>
    <cellStyle name="Moneda 3 2 2" xfId="620" xr:uid="{00000000-0005-0000-0000-0000CF010000}"/>
    <cellStyle name="Moneda 3 3" xfId="399" xr:uid="{00000000-0005-0000-0000-0000D0010000}"/>
    <cellStyle name="Moneda 4" xfId="400" xr:uid="{00000000-0005-0000-0000-0000D1010000}"/>
    <cellStyle name="Moneda 4 2" xfId="401" xr:uid="{00000000-0005-0000-0000-0000D2010000}"/>
    <cellStyle name="Moneda 5" xfId="402" xr:uid="{00000000-0005-0000-0000-0000D3010000}"/>
    <cellStyle name="Moneda 6" xfId="403" xr:uid="{00000000-0005-0000-0000-0000D4010000}"/>
    <cellStyle name="Moneda 7" xfId="404" xr:uid="{00000000-0005-0000-0000-0000D5010000}"/>
    <cellStyle name="Moneda 7 2" xfId="405" xr:uid="{00000000-0005-0000-0000-0000D6010000}"/>
    <cellStyle name="Neutral 2" xfId="139" xr:uid="{00000000-0005-0000-0000-0000D7010000}"/>
    <cellStyle name="Neutral 3" xfId="406" xr:uid="{00000000-0005-0000-0000-0000D8010000}"/>
    <cellStyle name="Neutral 4" xfId="407" xr:uid="{00000000-0005-0000-0000-0000D9010000}"/>
    <cellStyle name="Neutre" xfId="621" xr:uid="{00000000-0005-0000-0000-0000DA010000}"/>
    <cellStyle name="No-definido" xfId="68" xr:uid="{00000000-0005-0000-0000-0000DB010000}"/>
    <cellStyle name="Normal" xfId="0" builtinId="0"/>
    <cellStyle name="Normal - Style1" xfId="69" xr:uid="{00000000-0005-0000-0000-0000DD010000}"/>
    <cellStyle name="Normal 10" xfId="205" xr:uid="{00000000-0005-0000-0000-0000DE010000}"/>
    <cellStyle name="Normal 10 2" xfId="140" xr:uid="{00000000-0005-0000-0000-0000DF010000}"/>
    <cellStyle name="Normal 10 2 2" xfId="622" xr:uid="{00000000-0005-0000-0000-0000E0010000}"/>
    <cellStyle name="Normal 10 3" xfId="623" xr:uid="{00000000-0005-0000-0000-0000E1010000}"/>
    <cellStyle name="Normal 10 3 2" xfId="624" xr:uid="{00000000-0005-0000-0000-0000E2010000}"/>
    <cellStyle name="Normal 10 3 3" xfId="721" xr:uid="{00000000-0005-0000-0000-0000E3010000}"/>
    <cellStyle name="Normal 10 4" xfId="625" xr:uid="{00000000-0005-0000-0000-0000E4010000}"/>
    <cellStyle name="Normal 11" xfId="220" xr:uid="{00000000-0005-0000-0000-0000E5010000}"/>
    <cellStyle name="Normal 11 2" xfId="626" xr:uid="{00000000-0005-0000-0000-0000E6010000}"/>
    <cellStyle name="Normal 12" xfId="231" xr:uid="{00000000-0005-0000-0000-0000E7010000}"/>
    <cellStyle name="Normal 12 2" xfId="627" xr:uid="{00000000-0005-0000-0000-0000E8010000}"/>
    <cellStyle name="Normal 12 2 2" xfId="628" xr:uid="{00000000-0005-0000-0000-0000E9010000}"/>
    <cellStyle name="Normal 13" xfId="408" xr:uid="{00000000-0005-0000-0000-0000EA010000}"/>
    <cellStyle name="Normal 13 2" xfId="141" xr:uid="{00000000-0005-0000-0000-0000EB010000}"/>
    <cellStyle name="Normal 13 2 2" xfId="206" xr:uid="{00000000-0005-0000-0000-0000EC010000}"/>
    <cellStyle name="Normal 13 2 2 2" xfId="629" xr:uid="{00000000-0005-0000-0000-0000ED010000}"/>
    <cellStyle name="Normal 14" xfId="409" xr:uid="{00000000-0005-0000-0000-0000EE010000}"/>
    <cellStyle name="Normal 14 2" xfId="207" xr:uid="{00000000-0005-0000-0000-0000EF010000}"/>
    <cellStyle name="Normal 14 2 2" xfId="630" xr:uid="{00000000-0005-0000-0000-0000F0010000}"/>
    <cellStyle name="Normal 14 3" xfId="631" xr:uid="{00000000-0005-0000-0000-0000F1010000}"/>
    <cellStyle name="Normal 15" xfId="410" xr:uid="{00000000-0005-0000-0000-0000F2010000}"/>
    <cellStyle name="Normal 16" xfId="411" xr:uid="{00000000-0005-0000-0000-0000F3010000}"/>
    <cellStyle name="Normal 16 2" xfId="632" xr:uid="{00000000-0005-0000-0000-0000F4010000}"/>
    <cellStyle name="Normal 16 2 2" xfId="633" xr:uid="{00000000-0005-0000-0000-0000F5010000}"/>
    <cellStyle name="Normal 16 3" xfId="634" xr:uid="{00000000-0005-0000-0000-0000F6010000}"/>
    <cellStyle name="Normal 17" xfId="412" xr:uid="{00000000-0005-0000-0000-0000F7010000}"/>
    <cellStyle name="Normal 17 2" xfId="635" xr:uid="{00000000-0005-0000-0000-0000F8010000}"/>
    <cellStyle name="Normal 18" xfId="208" xr:uid="{00000000-0005-0000-0000-0000F9010000}"/>
    <cellStyle name="Normal 18 2" xfId="636" xr:uid="{00000000-0005-0000-0000-0000FA010000}"/>
    <cellStyle name="Normal 19" xfId="209" xr:uid="{00000000-0005-0000-0000-0000FB010000}"/>
    <cellStyle name="Normal 19 2" xfId="637" xr:uid="{00000000-0005-0000-0000-0000FC010000}"/>
    <cellStyle name="Normal 2" xfId="6" xr:uid="{00000000-0005-0000-0000-0000FD010000}"/>
    <cellStyle name="Normal 2 2" xfId="7" xr:uid="{00000000-0005-0000-0000-0000FE010000}"/>
    <cellStyle name="Normal 2 2 2" xfId="142" xr:uid="{00000000-0005-0000-0000-0000FF010000}"/>
    <cellStyle name="Normal 2 2 2 2" xfId="413" xr:uid="{00000000-0005-0000-0000-000000020000}"/>
    <cellStyle name="Normal 2 2 3" xfId="638" xr:uid="{00000000-0005-0000-0000-000001020000}"/>
    <cellStyle name="Normal 2 2_Copia de AC. LINEA NOROESTE trabajo de inocencio" xfId="414" xr:uid="{00000000-0005-0000-0000-000002020000}"/>
    <cellStyle name="Normal 2 3" xfId="70" xr:uid="{00000000-0005-0000-0000-000003020000}"/>
    <cellStyle name="Normal 2 3 2" xfId="415" xr:uid="{00000000-0005-0000-0000-000004020000}"/>
    <cellStyle name="Normal 2 3 2 2" xfId="639" xr:uid="{00000000-0005-0000-0000-000005020000}"/>
    <cellStyle name="Normal 2 3 3" xfId="707" xr:uid="{00000000-0005-0000-0000-000006020000}"/>
    <cellStyle name="Normal 2 4" xfId="9" xr:uid="{00000000-0005-0000-0000-000007020000}"/>
    <cellStyle name="Normal 2 4 2" xfId="640" xr:uid="{00000000-0005-0000-0000-000008020000}"/>
    <cellStyle name="Normal 2 4 2 2" xfId="641" xr:uid="{00000000-0005-0000-0000-000009020000}"/>
    <cellStyle name="Normal 2 5" xfId="228" xr:uid="{00000000-0005-0000-0000-00000A020000}"/>
    <cellStyle name="Normal 2 5 2" xfId="703" xr:uid="{00000000-0005-0000-0000-00000B020000}"/>
    <cellStyle name="Normal 2 9" xfId="705" xr:uid="{00000000-0005-0000-0000-00000C020000}"/>
    <cellStyle name="Normal 2_07-09 presupu..." xfId="71" xr:uid="{00000000-0005-0000-0000-00000D020000}"/>
    <cellStyle name="Normal 20" xfId="416" xr:uid="{00000000-0005-0000-0000-00000E020000}"/>
    <cellStyle name="Normal 20 2" xfId="642" xr:uid="{00000000-0005-0000-0000-00000F020000}"/>
    <cellStyle name="Normal 20 2 2" xfId="702" xr:uid="{00000000-0005-0000-0000-000010020000}"/>
    <cellStyle name="Normal 21" xfId="417" xr:uid="{00000000-0005-0000-0000-000011020000}"/>
    <cellStyle name="Normal 22" xfId="418" xr:uid="{00000000-0005-0000-0000-000012020000}"/>
    <cellStyle name="Normal 23" xfId="419" xr:uid="{00000000-0005-0000-0000-000013020000}"/>
    <cellStyle name="Normal 24" xfId="420" xr:uid="{00000000-0005-0000-0000-000014020000}"/>
    <cellStyle name="Normal 25" xfId="421" xr:uid="{00000000-0005-0000-0000-000015020000}"/>
    <cellStyle name="Normal 26" xfId="422" xr:uid="{00000000-0005-0000-0000-000016020000}"/>
    <cellStyle name="Normal 27" xfId="423" xr:uid="{00000000-0005-0000-0000-000017020000}"/>
    <cellStyle name="Normal 28" xfId="424" xr:uid="{00000000-0005-0000-0000-000018020000}"/>
    <cellStyle name="Normal 29" xfId="643" xr:uid="{00000000-0005-0000-0000-000019020000}"/>
    <cellStyle name="Normal 3" xfId="72" xr:uid="{00000000-0005-0000-0000-00001A020000}"/>
    <cellStyle name="Normal 3 10" xfId="425" xr:uid="{00000000-0005-0000-0000-00001B020000}"/>
    <cellStyle name="Normal 3 2" xfId="73" xr:uid="{00000000-0005-0000-0000-00001C020000}"/>
    <cellStyle name="Normal 3 2 2" xfId="426" xr:uid="{00000000-0005-0000-0000-00001D020000}"/>
    <cellStyle name="Normal 3 2 3" xfId="427" xr:uid="{00000000-0005-0000-0000-00001E020000}"/>
    <cellStyle name="Normal 3 2 4" xfId="716" xr:uid="{00000000-0005-0000-0000-00001F020000}"/>
    <cellStyle name="Normal 3 3" xfId="74" xr:uid="{00000000-0005-0000-0000-000020020000}"/>
    <cellStyle name="Normal 3 3 2" xfId="644" xr:uid="{00000000-0005-0000-0000-000021020000}"/>
    <cellStyle name="Normal 3 4" xfId="154" xr:uid="{00000000-0005-0000-0000-000022020000}"/>
    <cellStyle name="Normal 3_20-12 REHABILITACION ACUEDUCTO MULTIPLE JANICO" xfId="645" xr:uid="{00000000-0005-0000-0000-000023020000}"/>
    <cellStyle name="Normal 30" xfId="646" xr:uid="{00000000-0005-0000-0000-000024020000}"/>
    <cellStyle name="Normal 31" xfId="428" xr:uid="{00000000-0005-0000-0000-000025020000}"/>
    <cellStyle name="Normal 32" xfId="647" xr:uid="{00000000-0005-0000-0000-000026020000}"/>
    <cellStyle name="Normal 33" xfId="648" xr:uid="{00000000-0005-0000-0000-000027020000}"/>
    <cellStyle name="Normal 34" xfId="210" xr:uid="{00000000-0005-0000-0000-000028020000}"/>
    <cellStyle name="Normal 35" xfId="649" xr:uid="{00000000-0005-0000-0000-000029020000}"/>
    <cellStyle name="Normal 35 2" xfId="706" xr:uid="{00000000-0005-0000-0000-00002A020000}"/>
    <cellStyle name="Normal 36" xfId="650" xr:uid="{00000000-0005-0000-0000-00002B020000}"/>
    <cellStyle name="Normal 38" xfId="715" xr:uid="{00000000-0005-0000-0000-00002C020000}"/>
    <cellStyle name="Normal 4" xfId="75" xr:uid="{00000000-0005-0000-0000-00002D020000}"/>
    <cellStyle name="Normal 4 10" xfId="429" xr:uid="{00000000-0005-0000-0000-00002E020000}"/>
    <cellStyle name="Normal 4 11" xfId="430" xr:uid="{00000000-0005-0000-0000-00002F020000}"/>
    <cellStyle name="Normal 4 12" xfId="431" xr:uid="{00000000-0005-0000-0000-000030020000}"/>
    <cellStyle name="Normal 4 13" xfId="432" xr:uid="{00000000-0005-0000-0000-000031020000}"/>
    <cellStyle name="Normal 4 14" xfId="433" xr:uid="{00000000-0005-0000-0000-000032020000}"/>
    <cellStyle name="Normal 4 2" xfId="434" xr:uid="{00000000-0005-0000-0000-000033020000}"/>
    <cellStyle name="Normal 4 3" xfId="435" xr:uid="{00000000-0005-0000-0000-000034020000}"/>
    <cellStyle name="Normal 4 4" xfId="436" xr:uid="{00000000-0005-0000-0000-000035020000}"/>
    <cellStyle name="Normal 4 5" xfId="437" xr:uid="{00000000-0005-0000-0000-000036020000}"/>
    <cellStyle name="Normal 4 6" xfId="438" xr:uid="{00000000-0005-0000-0000-000037020000}"/>
    <cellStyle name="Normal 4 7" xfId="439" xr:uid="{00000000-0005-0000-0000-000038020000}"/>
    <cellStyle name="Normal 4 8" xfId="440" xr:uid="{00000000-0005-0000-0000-000039020000}"/>
    <cellStyle name="Normal 4 9" xfId="441" xr:uid="{00000000-0005-0000-0000-00003A020000}"/>
    <cellStyle name="Normal 4_Administration_Building_-_Lista_de_Partidas_y_Cantidades_-_(PVDC-004)_REVC mod" xfId="442" xr:uid="{00000000-0005-0000-0000-00003B020000}"/>
    <cellStyle name="Normal 40" xfId="711" xr:uid="{00000000-0005-0000-0000-00003C020000}"/>
    <cellStyle name="Normal 44" xfId="443" xr:uid="{00000000-0005-0000-0000-00003D020000}"/>
    <cellStyle name="Normal 5" xfId="4" xr:uid="{00000000-0005-0000-0000-00003E020000}"/>
    <cellStyle name="Normal 5 10" xfId="444" xr:uid="{00000000-0005-0000-0000-00003F020000}"/>
    <cellStyle name="Normal 5 11" xfId="445" xr:uid="{00000000-0005-0000-0000-000040020000}"/>
    <cellStyle name="Normal 5 12" xfId="446" xr:uid="{00000000-0005-0000-0000-000041020000}"/>
    <cellStyle name="Normal 5 13" xfId="447" xr:uid="{00000000-0005-0000-0000-000042020000}"/>
    <cellStyle name="Normal 5 14" xfId="448" xr:uid="{00000000-0005-0000-0000-000043020000}"/>
    <cellStyle name="Normal 5 15" xfId="449" xr:uid="{00000000-0005-0000-0000-000044020000}"/>
    <cellStyle name="Normal 5 16" xfId="723" xr:uid="{00000000-0005-0000-0000-000045020000}"/>
    <cellStyle name="Normal 5 2" xfId="76" xr:uid="{00000000-0005-0000-0000-000046020000}"/>
    <cellStyle name="Normal 5 2 2" xfId="230" xr:uid="{00000000-0005-0000-0000-000047020000}"/>
    <cellStyle name="Normal 5 3" xfId="450" xr:uid="{00000000-0005-0000-0000-000048020000}"/>
    <cellStyle name="Normal 5 4" xfId="451" xr:uid="{00000000-0005-0000-0000-000049020000}"/>
    <cellStyle name="Normal 5 5" xfId="452" xr:uid="{00000000-0005-0000-0000-00004A020000}"/>
    <cellStyle name="Normal 5 6" xfId="453" xr:uid="{00000000-0005-0000-0000-00004B020000}"/>
    <cellStyle name="Normal 5 7" xfId="454" xr:uid="{00000000-0005-0000-0000-00004C020000}"/>
    <cellStyle name="Normal 5 8" xfId="455" xr:uid="{00000000-0005-0000-0000-00004D020000}"/>
    <cellStyle name="Normal 5 9" xfId="456" xr:uid="{00000000-0005-0000-0000-00004E020000}"/>
    <cellStyle name="Normal 5_Administration_Building_-_Lista_de_Partidas_y_Cantidades_-_(PVDC-004)_REVC mod" xfId="457" xr:uid="{00000000-0005-0000-0000-00004F020000}"/>
    <cellStyle name="Normal 6" xfId="3" xr:uid="{00000000-0005-0000-0000-000050020000}"/>
    <cellStyle name="Normal 6 2" xfId="77" xr:uid="{00000000-0005-0000-0000-000051020000}"/>
    <cellStyle name="Normal 7" xfId="78" xr:uid="{00000000-0005-0000-0000-000052020000}"/>
    <cellStyle name="Normal 7 2" xfId="651" xr:uid="{00000000-0005-0000-0000-000053020000}"/>
    <cellStyle name="Normal 8" xfId="79" xr:uid="{00000000-0005-0000-0000-000054020000}"/>
    <cellStyle name="Normal 8 2" xfId="652" xr:uid="{00000000-0005-0000-0000-000055020000}"/>
    <cellStyle name="Normal 8 2 2" xfId="653" xr:uid="{00000000-0005-0000-0000-000056020000}"/>
    <cellStyle name="Normal 8 3" xfId="654" xr:uid="{00000000-0005-0000-0000-000057020000}"/>
    <cellStyle name="Normal 8_ACT. No. 06 al 228-09 TERMINACION REDES DEL SECTOR 1 ACUEDUCTO PALO VERDE (OCTUBRE 2011)" xfId="655" xr:uid="{00000000-0005-0000-0000-000058020000}"/>
    <cellStyle name="Normal 9" xfId="80" xr:uid="{00000000-0005-0000-0000-000059020000}"/>
    <cellStyle name="Normal 9 2" xfId="656" xr:uid="{00000000-0005-0000-0000-00005A020000}"/>
    <cellStyle name="Normal_005-05 rehab.y ampliacion ac.mult.guayabal, 2da.etapa" xfId="503" xr:uid="{00000000-0005-0000-0000-00005B020000}"/>
    <cellStyle name="Normal_158-09 TERMINACION AC. LA GINA" xfId="701" xr:uid="{00000000-0005-0000-0000-00005C020000}"/>
    <cellStyle name="Normal_Hoja1 2" xfId="718" xr:uid="{00000000-0005-0000-0000-00005D020000}"/>
    <cellStyle name="Normal_Hoja1 3" xfId="722" xr:uid="{00000000-0005-0000-0000-00005E020000}"/>
    <cellStyle name="Normal_modificado yerbabuena TRABAJANDO" xfId="221" xr:uid="{00000000-0005-0000-0000-00005F020000}"/>
    <cellStyle name="Normal_presupuesto" xfId="222" xr:uid="{00000000-0005-0000-0000-000060020000}"/>
    <cellStyle name="Notas 2" xfId="143" xr:uid="{00000000-0005-0000-0000-000061020000}"/>
    <cellStyle name="Notas 2 2" xfId="657" xr:uid="{00000000-0005-0000-0000-000062020000}"/>
    <cellStyle name="Notas 2 3" xfId="658" xr:uid="{00000000-0005-0000-0000-000063020000}"/>
    <cellStyle name="Notas 3" xfId="458" xr:uid="{00000000-0005-0000-0000-000064020000}"/>
    <cellStyle name="Notas 3 2" xfId="659" xr:uid="{00000000-0005-0000-0000-000065020000}"/>
    <cellStyle name="Notas 3 3" xfId="660" xr:uid="{00000000-0005-0000-0000-000066020000}"/>
    <cellStyle name="Notas 4" xfId="459" xr:uid="{00000000-0005-0000-0000-000067020000}"/>
    <cellStyle name="Notas 4 2" xfId="661" xr:uid="{00000000-0005-0000-0000-000068020000}"/>
    <cellStyle name="Notas 4 3" xfId="662" xr:uid="{00000000-0005-0000-0000-000069020000}"/>
    <cellStyle name="Note" xfId="81" xr:uid="{00000000-0005-0000-0000-00006A020000}"/>
    <cellStyle name="Note 2" xfId="211" xr:uid="{00000000-0005-0000-0000-00006B020000}"/>
    <cellStyle name="Note 2 2" xfId="663" xr:uid="{00000000-0005-0000-0000-00006C020000}"/>
    <cellStyle name="Note 2 3" xfId="664" xr:uid="{00000000-0005-0000-0000-00006D020000}"/>
    <cellStyle name="Note 3" xfId="212" xr:uid="{00000000-0005-0000-0000-00006E020000}"/>
    <cellStyle name="Note 4" xfId="665" xr:uid="{00000000-0005-0000-0000-00006F020000}"/>
    <cellStyle name="Output" xfId="82" xr:uid="{00000000-0005-0000-0000-000070020000}"/>
    <cellStyle name="Output 2" xfId="213" xr:uid="{00000000-0005-0000-0000-000071020000}"/>
    <cellStyle name="Output 2 2" xfId="666" xr:uid="{00000000-0005-0000-0000-000072020000}"/>
    <cellStyle name="Output 2 3" xfId="667" xr:uid="{00000000-0005-0000-0000-000073020000}"/>
    <cellStyle name="Output 3" xfId="668" xr:uid="{00000000-0005-0000-0000-000074020000}"/>
    <cellStyle name="Output 3 2" xfId="669" xr:uid="{00000000-0005-0000-0000-000075020000}"/>
    <cellStyle name="Output 3 3" xfId="670" xr:uid="{00000000-0005-0000-0000-000076020000}"/>
    <cellStyle name="Output 4" xfId="671" xr:uid="{00000000-0005-0000-0000-000077020000}"/>
    <cellStyle name="Output 5" xfId="672" xr:uid="{00000000-0005-0000-0000-000078020000}"/>
    <cellStyle name="Percent 2" xfId="83" xr:uid="{00000000-0005-0000-0000-000079020000}"/>
    <cellStyle name="Percent 2 2" xfId="214" xr:uid="{00000000-0005-0000-0000-00007A020000}"/>
    <cellStyle name="Percent 3" xfId="460" xr:uid="{00000000-0005-0000-0000-00007B020000}"/>
    <cellStyle name="Percent 3 2" xfId="461" xr:uid="{00000000-0005-0000-0000-00007C020000}"/>
    <cellStyle name="Porcentaje 2" xfId="215" xr:uid="{00000000-0005-0000-0000-00007D020000}"/>
    <cellStyle name="Porcentaje 2 2" xfId="673" xr:uid="{00000000-0005-0000-0000-00007E020000}"/>
    <cellStyle name="Porcentaje 3" xfId="216" xr:uid="{00000000-0005-0000-0000-00007F020000}"/>
    <cellStyle name="Porcentaje 3 2" xfId="717" xr:uid="{00000000-0005-0000-0000-000080020000}"/>
    <cellStyle name="Porcentual 2" xfId="84" xr:uid="{00000000-0005-0000-0000-000081020000}"/>
    <cellStyle name="Porcentual 2 2" xfId="85" xr:uid="{00000000-0005-0000-0000-000082020000}"/>
    <cellStyle name="Porcentual 2 2 2" xfId="674" xr:uid="{00000000-0005-0000-0000-000083020000}"/>
    <cellStyle name="Porcentual 2 3" xfId="462" xr:uid="{00000000-0005-0000-0000-000084020000}"/>
    <cellStyle name="Porcentual 2 4" xfId="463" xr:uid="{00000000-0005-0000-0000-000085020000}"/>
    <cellStyle name="Porcentual 2_304-12 medidores SAN CRISTOBAL" xfId="675" xr:uid="{00000000-0005-0000-0000-000086020000}"/>
    <cellStyle name="Porcentual 3" xfId="86" xr:uid="{00000000-0005-0000-0000-000087020000}"/>
    <cellStyle name="Porcentual 3 10" xfId="464" xr:uid="{00000000-0005-0000-0000-000088020000}"/>
    <cellStyle name="Porcentual 3 11" xfId="465" xr:uid="{00000000-0005-0000-0000-000089020000}"/>
    <cellStyle name="Porcentual 3 12" xfId="466" xr:uid="{00000000-0005-0000-0000-00008A020000}"/>
    <cellStyle name="Porcentual 3 13" xfId="467" xr:uid="{00000000-0005-0000-0000-00008B020000}"/>
    <cellStyle name="Porcentual 3 14" xfId="468" xr:uid="{00000000-0005-0000-0000-00008C020000}"/>
    <cellStyle name="Porcentual 3 2" xfId="469" xr:uid="{00000000-0005-0000-0000-00008D020000}"/>
    <cellStyle name="Porcentual 3 3" xfId="470" xr:uid="{00000000-0005-0000-0000-00008E020000}"/>
    <cellStyle name="Porcentual 3 4" xfId="471" xr:uid="{00000000-0005-0000-0000-00008F020000}"/>
    <cellStyle name="Porcentual 3 5" xfId="472" xr:uid="{00000000-0005-0000-0000-000090020000}"/>
    <cellStyle name="Porcentual 3 6" xfId="473" xr:uid="{00000000-0005-0000-0000-000091020000}"/>
    <cellStyle name="Porcentual 3 7" xfId="474" xr:uid="{00000000-0005-0000-0000-000092020000}"/>
    <cellStyle name="Porcentual 3 8" xfId="475" xr:uid="{00000000-0005-0000-0000-000093020000}"/>
    <cellStyle name="Porcentual 3 9" xfId="476" xr:uid="{00000000-0005-0000-0000-000094020000}"/>
    <cellStyle name="Porcentual 4" xfId="144" xr:uid="{00000000-0005-0000-0000-000095020000}"/>
    <cellStyle name="Porcentual 4 2" xfId="676" xr:uid="{00000000-0005-0000-0000-000096020000}"/>
    <cellStyle name="Porcentual 5" xfId="87" xr:uid="{00000000-0005-0000-0000-000097020000}"/>
    <cellStyle name="Porcentual 5 2" xfId="477" xr:uid="{00000000-0005-0000-0000-000098020000}"/>
    <cellStyle name="Porcentual 5 2 2" xfId="478" xr:uid="{00000000-0005-0000-0000-000099020000}"/>
    <cellStyle name="Porcentual 6" xfId="479" xr:uid="{00000000-0005-0000-0000-00009A020000}"/>
    <cellStyle name="Porcentual 7" xfId="480" xr:uid="{00000000-0005-0000-0000-00009B020000}"/>
    <cellStyle name="Porcentual 8" xfId="481" xr:uid="{00000000-0005-0000-0000-00009C020000}"/>
    <cellStyle name="Porcentual 9" xfId="482" xr:uid="{00000000-0005-0000-0000-00009D020000}"/>
    <cellStyle name="Salida 2" xfId="145" xr:uid="{00000000-0005-0000-0000-00009E020000}"/>
    <cellStyle name="Salida 2 2" xfId="677" xr:uid="{00000000-0005-0000-0000-00009F020000}"/>
    <cellStyle name="Salida 2 3" xfId="678" xr:uid="{00000000-0005-0000-0000-0000A0020000}"/>
    <cellStyle name="Salida 3" xfId="483" xr:uid="{00000000-0005-0000-0000-0000A1020000}"/>
    <cellStyle name="Salida 3 2" xfId="679" xr:uid="{00000000-0005-0000-0000-0000A2020000}"/>
    <cellStyle name="Salida 3 3" xfId="680" xr:uid="{00000000-0005-0000-0000-0000A3020000}"/>
    <cellStyle name="Salida 4" xfId="484" xr:uid="{00000000-0005-0000-0000-0000A4020000}"/>
    <cellStyle name="Salida 4 2" xfId="681" xr:uid="{00000000-0005-0000-0000-0000A5020000}"/>
    <cellStyle name="Salida 4 3" xfId="682" xr:uid="{00000000-0005-0000-0000-0000A6020000}"/>
    <cellStyle name="Satisfaisant" xfId="683" xr:uid="{00000000-0005-0000-0000-0000A7020000}"/>
    <cellStyle name="Sheet Title" xfId="485" xr:uid="{00000000-0005-0000-0000-0000A8020000}"/>
    <cellStyle name="Sortie" xfId="684" xr:uid="{00000000-0005-0000-0000-0000A9020000}"/>
    <cellStyle name="Sortie 2" xfId="685" xr:uid="{00000000-0005-0000-0000-0000AA020000}"/>
    <cellStyle name="Sortie 3" xfId="686" xr:uid="{00000000-0005-0000-0000-0000AB020000}"/>
    <cellStyle name="Texte explicatif" xfId="687" xr:uid="{00000000-0005-0000-0000-0000AC020000}"/>
    <cellStyle name="Texto de advertencia 2" xfId="146" xr:uid="{00000000-0005-0000-0000-0000AD020000}"/>
    <cellStyle name="Texto de advertencia 3" xfId="486" xr:uid="{00000000-0005-0000-0000-0000AE020000}"/>
    <cellStyle name="Texto de advertencia 4" xfId="487" xr:uid="{00000000-0005-0000-0000-0000AF020000}"/>
    <cellStyle name="Texto explicativo 2" xfId="147" xr:uid="{00000000-0005-0000-0000-0000B0020000}"/>
    <cellStyle name="Texto explicativo 3" xfId="488" xr:uid="{00000000-0005-0000-0000-0000B1020000}"/>
    <cellStyle name="Texto explicativo 4" xfId="489" xr:uid="{00000000-0005-0000-0000-0000B2020000}"/>
    <cellStyle name="Title" xfId="88" xr:uid="{00000000-0005-0000-0000-0000B3020000}"/>
    <cellStyle name="Title 2" xfId="217" xr:uid="{00000000-0005-0000-0000-0000B4020000}"/>
    <cellStyle name="Title 3" xfId="688" xr:uid="{00000000-0005-0000-0000-0000B5020000}"/>
    <cellStyle name="Titre" xfId="689" xr:uid="{00000000-0005-0000-0000-0000B6020000}"/>
    <cellStyle name="Titre 1" xfId="690" xr:uid="{00000000-0005-0000-0000-0000B7020000}"/>
    <cellStyle name="Titre 2" xfId="691" xr:uid="{00000000-0005-0000-0000-0000B8020000}"/>
    <cellStyle name="Titre 3" xfId="692" xr:uid="{00000000-0005-0000-0000-0000B9020000}"/>
    <cellStyle name="Titre 4" xfId="693" xr:uid="{00000000-0005-0000-0000-0000BA020000}"/>
    <cellStyle name="Título 1 2" xfId="148" xr:uid="{00000000-0005-0000-0000-0000BB020000}"/>
    <cellStyle name="Título 1 3" xfId="490" xr:uid="{00000000-0005-0000-0000-0000BC020000}"/>
    <cellStyle name="Título 1 4" xfId="491" xr:uid="{00000000-0005-0000-0000-0000BD020000}"/>
    <cellStyle name="Título 2 2" xfId="149" xr:uid="{00000000-0005-0000-0000-0000BE020000}"/>
    <cellStyle name="Título 2 3" xfId="492" xr:uid="{00000000-0005-0000-0000-0000BF020000}"/>
    <cellStyle name="Título 2 4" xfId="493" xr:uid="{00000000-0005-0000-0000-0000C0020000}"/>
    <cellStyle name="Título 3 2" xfId="150" xr:uid="{00000000-0005-0000-0000-0000C1020000}"/>
    <cellStyle name="Título 3 3" xfId="494" xr:uid="{00000000-0005-0000-0000-0000C2020000}"/>
    <cellStyle name="Título 3 4" xfId="495" xr:uid="{00000000-0005-0000-0000-0000C3020000}"/>
    <cellStyle name="Título 4" xfId="151" xr:uid="{00000000-0005-0000-0000-0000C4020000}"/>
    <cellStyle name="Título 5" xfId="496" xr:uid="{00000000-0005-0000-0000-0000C5020000}"/>
    <cellStyle name="Título 6" xfId="497" xr:uid="{00000000-0005-0000-0000-0000C6020000}"/>
    <cellStyle name="Título de hoja" xfId="498" xr:uid="{00000000-0005-0000-0000-0000C7020000}"/>
    <cellStyle name="Total 2" xfId="152" xr:uid="{00000000-0005-0000-0000-0000C8020000}"/>
    <cellStyle name="Total 2 2" xfId="694" xr:uid="{00000000-0005-0000-0000-0000C9020000}"/>
    <cellStyle name="Total 2 3" xfId="695" xr:uid="{00000000-0005-0000-0000-0000CA020000}"/>
    <cellStyle name="Total 3" xfId="499" xr:uid="{00000000-0005-0000-0000-0000CB020000}"/>
    <cellStyle name="Total 3 2" xfId="696" xr:uid="{00000000-0005-0000-0000-0000CC020000}"/>
    <cellStyle name="Total 3 3" xfId="697" xr:uid="{00000000-0005-0000-0000-0000CD020000}"/>
    <cellStyle name="Total 4" xfId="500" xr:uid="{00000000-0005-0000-0000-0000CE020000}"/>
    <cellStyle name="Vérification" xfId="698" xr:uid="{00000000-0005-0000-0000-0000CF020000}"/>
    <cellStyle name="Währung" xfId="501" xr:uid="{00000000-0005-0000-0000-0000D0020000}"/>
    <cellStyle name="Währung 2" xfId="699" xr:uid="{00000000-0005-0000-0000-0000D1020000}"/>
    <cellStyle name="Warning Text" xfId="89" xr:uid="{00000000-0005-0000-0000-0000D2020000}"/>
    <cellStyle name="Warning Text 2" xfId="218" xr:uid="{00000000-0005-0000-0000-0000D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7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" name="Text Box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5" name="Text Box 6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9" name="Text Box 6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11" name="Text Box 3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13" name="Text Box 6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15" name="Text Box 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17" name="Text Box 6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1" name="Text Box 6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3" name="Text Box 3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" name="Text Box 6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7" name="Text Box 3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9" name="Text Box 6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1" name="Text Box 3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3" name="Text Box 6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111580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60416</xdr:rowOff>
    </xdr:to>
    <xdr:sp macro="" textlink="">
      <xdr:nvSpPr>
        <xdr:cNvPr id="35" name="Text Box 3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1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111580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60416</xdr:rowOff>
    </xdr:to>
    <xdr:sp macro="" textlink="">
      <xdr:nvSpPr>
        <xdr:cNvPr id="37" name="Text Box 6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1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111580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60416</xdr:rowOff>
    </xdr:to>
    <xdr:sp macro="" textlink="">
      <xdr:nvSpPr>
        <xdr:cNvPr id="39" name="Text Box 3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1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111580</xdr:rowOff>
    </xdr:to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60416</xdr:rowOff>
    </xdr:to>
    <xdr:sp macro="" textlink="">
      <xdr:nvSpPr>
        <xdr:cNvPr id="41" name="Text Box 6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1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111580</xdr:rowOff>
    </xdr:to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60416</xdr:rowOff>
    </xdr:to>
    <xdr:sp macro="" textlink="">
      <xdr:nvSpPr>
        <xdr:cNvPr id="43" name="Text Box 3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1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111580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60416</xdr:rowOff>
    </xdr:to>
    <xdr:sp macro="" textlink="">
      <xdr:nvSpPr>
        <xdr:cNvPr id="45" name="Text Box 6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1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111580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60416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1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111580</xdr:rowOff>
    </xdr:to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60416</xdr:rowOff>
    </xdr:to>
    <xdr:sp macro="" textlink="">
      <xdr:nvSpPr>
        <xdr:cNvPr id="49" name="Text Box 6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41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20139</xdr:rowOff>
    </xdr:to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5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1007</xdr:row>
      <xdr:rowOff>149679</xdr:rowOff>
    </xdr:to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20139</xdr:rowOff>
    </xdr:to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5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1007</xdr:row>
      <xdr:rowOff>149679</xdr:rowOff>
    </xdr:to>
    <xdr:sp macro="" textlink="">
      <xdr:nvSpPr>
        <xdr:cNvPr id="53" name="Text Box 6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20139</xdr:rowOff>
    </xdr:to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5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1007</xdr:row>
      <xdr:rowOff>149679</xdr:rowOff>
    </xdr:to>
    <xdr:sp macro="" textlink="">
      <xdr:nvSpPr>
        <xdr:cNvPr id="55" name="Text Box 3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20139</xdr:rowOff>
    </xdr:to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5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1007</xdr:row>
      <xdr:rowOff>149679</xdr:rowOff>
    </xdr:to>
    <xdr:sp macro="" textlink="">
      <xdr:nvSpPr>
        <xdr:cNvPr id="57" name="Text Box 6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20139</xdr:rowOff>
    </xdr:to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5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1007</xdr:row>
      <xdr:rowOff>149679</xdr:rowOff>
    </xdr:to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20139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5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1007</xdr:row>
      <xdr:rowOff>149679</xdr:rowOff>
    </xdr:to>
    <xdr:sp macro="" textlink="">
      <xdr:nvSpPr>
        <xdr:cNvPr id="61" name="Text Box 6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20139</xdr:rowOff>
    </xdr:to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5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1007</xdr:row>
      <xdr:rowOff>149679</xdr:rowOff>
    </xdr:to>
    <xdr:sp macro="" textlink="">
      <xdr:nvSpPr>
        <xdr:cNvPr id="63" name="Text Box 3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1008</xdr:row>
      <xdr:rowOff>20139</xdr:rowOff>
    </xdr:to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5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0</xdr:colOff>
      <xdr:row>1007</xdr:row>
      <xdr:rowOff>149679</xdr:rowOff>
    </xdr:to>
    <xdr:sp macro="" textlink="">
      <xdr:nvSpPr>
        <xdr:cNvPr id="65" name="Text Box 6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0" y="198986775"/>
          <a:ext cx="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67" name="Text Box 3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69" name="Text Box 6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71" name="Text Box 3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73" name="Text Box 6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75" name="Text Box 3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77" name="Text Box 6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79" name="Text Box 3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12</xdr:row>
      <xdr:rowOff>149679</xdr:rowOff>
    </xdr:to>
    <xdr:sp macro="" textlink="">
      <xdr:nvSpPr>
        <xdr:cNvPr id="81" name="Text Box 6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028950" y="2390775"/>
          <a:ext cx="0" cy="3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83" name="Text Box 3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85" name="Text Box 6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87" name="Text Box 3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89" name="Text Box 6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91" name="Text Box 3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93" name="Text Box 6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95" name="Text Box 3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97" name="Text Box 6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99" name="Text Box 3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01" name="Text Box 6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05" name="Text Box 6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09" name="Text Box 6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11" name="Text Box 3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13" name="Text Box 6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190500</xdr:colOff>
      <xdr:row>1006</xdr:row>
      <xdr:rowOff>38100</xdr:rowOff>
    </xdr:from>
    <xdr:to>
      <xdr:col>4</xdr:col>
      <xdr:colOff>190500</xdr:colOff>
      <xdr:row>1008</xdr:row>
      <xdr:rowOff>134440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6038850" y="199024875"/>
          <a:ext cx="0" cy="425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17" name="Text Box 6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19" name="Text Box 3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21" name="Text Box 6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22" name="Text 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23" name="Text Box 3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25" name="Text Box 6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27" name="Text Box 3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77561</xdr:rowOff>
    </xdr:to>
    <xdr:sp macro="" textlink="">
      <xdr:nvSpPr>
        <xdr:cNvPr id="129" name="Text Box 6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42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31" name="Text Box 3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32" name="Text 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33" name="Text Box 6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34" name="Text 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35" name="Text Box 3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37" name="Text Box 6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38" name="Text 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39" name="Text Box 3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40" name="Text 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41" name="Text Box 6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42" name="Text 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43" name="Text Box 3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1008</xdr:row>
      <xdr:rowOff>39461</xdr:rowOff>
    </xdr:to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1030</xdr:row>
      <xdr:rowOff>0</xdr:rowOff>
    </xdr:from>
    <xdr:to>
      <xdr:col>1</xdr:col>
      <xdr:colOff>1905000</xdr:colOff>
      <xdr:row>1032</xdr:row>
      <xdr:rowOff>58239</xdr:rowOff>
    </xdr:to>
    <xdr:sp macro="" textlink="">
      <xdr:nvSpPr>
        <xdr:cNvPr id="145" name="Text Box 6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495550" y="203063475"/>
          <a:ext cx="0" cy="378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135255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135255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18778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18778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1006</xdr:row>
      <xdr:rowOff>0</xdr:rowOff>
    </xdr:from>
    <xdr:to>
      <xdr:col>3</xdr:col>
      <xdr:colOff>95250</xdr:colOff>
      <xdr:row>1006</xdr:row>
      <xdr:rowOff>135255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5314950" y="1989867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1006</xdr:row>
      <xdr:rowOff>0</xdr:rowOff>
    </xdr:from>
    <xdr:to>
      <xdr:col>3</xdr:col>
      <xdr:colOff>95250</xdr:colOff>
      <xdr:row>1006</xdr:row>
      <xdr:rowOff>135255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5314950" y="1989867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1006</xdr:row>
      <xdr:rowOff>0</xdr:rowOff>
    </xdr:from>
    <xdr:to>
      <xdr:col>3</xdr:col>
      <xdr:colOff>95250</xdr:colOff>
      <xdr:row>1006</xdr:row>
      <xdr:rowOff>171450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5314950" y="198986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1006</xdr:row>
      <xdr:rowOff>0</xdr:rowOff>
    </xdr:from>
    <xdr:to>
      <xdr:col>3</xdr:col>
      <xdr:colOff>95250</xdr:colOff>
      <xdr:row>1006</xdr:row>
      <xdr:rowOff>171450</xdr:rowOff>
    </xdr:to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5314950" y="198986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135255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135255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171450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171450</xdr:rowOff>
    </xdr:to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135255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135255</xdr:rowOff>
    </xdr:to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18778</xdr:rowOff>
    </xdr:to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18778</xdr:rowOff>
    </xdr:to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1006</xdr:row>
      <xdr:rowOff>0</xdr:rowOff>
    </xdr:from>
    <xdr:to>
      <xdr:col>3</xdr:col>
      <xdr:colOff>95250</xdr:colOff>
      <xdr:row>1006</xdr:row>
      <xdr:rowOff>135255</xdr:rowOff>
    </xdr:to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5314950" y="1989867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1006</xdr:row>
      <xdr:rowOff>0</xdr:rowOff>
    </xdr:from>
    <xdr:to>
      <xdr:col>3</xdr:col>
      <xdr:colOff>95250</xdr:colOff>
      <xdr:row>1006</xdr:row>
      <xdr:rowOff>135255</xdr:rowOff>
    </xdr:to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5314950" y="198986775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1006</xdr:row>
      <xdr:rowOff>0</xdr:rowOff>
    </xdr:from>
    <xdr:to>
      <xdr:col>3</xdr:col>
      <xdr:colOff>95250</xdr:colOff>
      <xdr:row>1006</xdr:row>
      <xdr:rowOff>171450</xdr:rowOff>
    </xdr:to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5314950" y="198986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1006</xdr:row>
      <xdr:rowOff>0</xdr:rowOff>
    </xdr:from>
    <xdr:to>
      <xdr:col>3</xdr:col>
      <xdr:colOff>95250</xdr:colOff>
      <xdr:row>1006</xdr:row>
      <xdr:rowOff>171450</xdr:rowOff>
    </xdr:to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5314950" y="1989867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135255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135255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171450</xdr:rowOff>
    </xdr:to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171450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135255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135255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171450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1006</xdr:row>
      <xdr:rowOff>171450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990600</xdr:colOff>
      <xdr:row>1006</xdr:row>
      <xdr:rowOff>0</xdr:rowOff>
    </xdr:from>
    <xdr:to>
      <xdr:col>1</xdr:col>
      <xdr:colOff>1278255</xdr:colOff>
      <xdr:row>1006</xdr:row>
      <xdr:rowOff>76200</xdr:rowOff>
    </xdr:to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 flipH="1">
          <a:off x="1581150" y="198986775"/>
          <a:ext cx="2952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20683</xdr:rowOff>
    </xdr:to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20683</xdr:rowOff>
    </xdr:to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20683</xdr:rowOff>
    </xdr:to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20683</xdr:rowOff>
    </xdr:to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20683</xdr:rowOff>
    </xdr:to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20683</xdr:rowOff>
    </xdr:to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20683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20683</xdr:rowOff>
    </xdr:to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20683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20683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1409700</xdr:colOff>
      <xdr:row>1007</xdr:row>
      <xdr:rowOff>20683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1392555</xdr:colOff>
      <xdr:row>1030</xdr:row>
      <xdr:rowOff>167912</xdr:rowOff>
    </xdr:to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990600</xdr:colOff>
      <xdr:row>1030</xdr:row>
      <xdr:rowOff>0</xdr:rowOff>
    </xdr:from>
    <xdr:to>
      <xdr:col>1</xdr:col>
      <xdr:colOff>1278255</xdr:colOff>
      <xdr:row>1030</xdr:row>
      <xdr:rowOff>76200</xdr:rowOff>
    </xdr:to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>
          <a:off x="1581150" y="203063475"/>
          <a:ext cx="2952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1030</xdr:row>
      <xdr:rowOff>0</xdr:rowOff>
    </xdr:from>
    <xdr:to>
      <xdr:col>1</xdr:col>
      <xdr:colOff>1424940</xdr:colOff>
      <xdr:row>1030</xdr:row>
      <xdr:rowOff>167912</xdr:rowOff>
    </xdr:to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924050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1030</xdr:row>
      <xdr:rowOff>0</xdr:rowOff>
    </xdr:from>
    <xdr:to>
      <xdr:col>1</xdr:col>
      <xdr:colOff>1424940</xdr:colOff>
      <xdr:row>1030</xdr:row>
      <xdr:rowOff>167912</xdr:rowOff>
    </xdr:to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924050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1030</xdr:row>
      <xdr:rowOff>0</xdr:rowOff>
    </xdr:from>
    <xdr:to>
      <xdr:col>1</xdr:col>
      <xdr:colOff>1424940</xdr:colOff>
      <xdr:row>1030</xdr:row>
      <xdr:rowOff>167912</xdr:rowOff>
    </xdr:to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924050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1030</xdr:row>
      <xdr:rowOff>167912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21227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21227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21227</xdr:rowOff>
    </xdr:to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21227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21227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21227</xdr:rowOff>
    </xdr:to>
    <xdr:sp macro="" textlink="">
      <xdr:nvSpPr>
        <xdr:cNvPr id="246" name="Text Box 9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21227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21227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21227</xdr:rowOff>
    </xdr:to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21227</xdr:rowOff>
    </xdr:to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21227</xdr:rowOff>
    </xdr:to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1392555</xdr:colOff>
      <xdr:row>1031</xdr:row>
      <xdr:rowOff>15512</xdr:rowOff>
    </xdr:to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990600</xdr:colOff>
      <xdr:row>1030</xdr:row>
      <xdr:rowOff>0</xdr:rowOff>
    </xdr:from>
    <xdr:to>
      <xdr:col>1</xdr:col>
      <xdr:colOff>1278255</xdr:colOff>
      <xdr:row>1030</xdr:row>
      <xdr:rowOff>76200</xdr:rowOff>
    </xdr:to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 flipH="1">
          <a:off x="1581150" y="203063475"/>
          <a:ext cx="2952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1030</xdr:row>
      <xdr:rowOff>0</xdr:rowOff>
    </xdr:from>
    <xdr:to>
      <xdr:col>1</xdr:col>
      <xdr:colOff>1424940</xdr:colOff>
      <xdr:row>1031</xdr:row>
      <xdr:rowOff>15512</xdr:rowOff>
    </xdr:to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924050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1030</xdr:row>
      <xdr:rowOff>0</xdr:rowOff>
    </xdr:from>
    <xdr:to>
      <xdr:col>1</xdr:col>
      <xdr:colOff>1424940</xdr:colOff>
      <xdr:row>1031</xdr:row>
      <xdr:rowOff>15512</xdr:rowOff>
    </xdr:to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924050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1030</xdr:row>
      <xdr:rowOff>0</xdr:rowOff>
    </xdr:from>
    <xdr:to>
      <xdr:col>1</xdr:col>
      <xdr:colOff>1424940</xdr:colOff>
      <xdr:row>1031</xdr:row>
      <xdr:rowOff>15512</xdr:rowOff>
    </xdr:to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924050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290" name="Text Box 8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292" name="Text Box 3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294" name="Text Box 6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296" name="Text Box 3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298" name="Text Box 63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00" name="Text Box 3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02" name="Text Box 6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04" name="Text Box 3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06" name="Text Box 6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07" name="Text Box 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08" name="Text Box 3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10" name="Text Box 6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12" name="Text Box 3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14" name="Text Box 6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16" name="Text Box 3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18" name="Text Box 63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19" name="Text Box 3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20" name="Text Box 3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22" name="Text Box 63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23" name="Text Box 3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24" name="Text Box 3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25" name="Text Box 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26" name="Text Box 6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28" name="Text Box 3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30" name="Text Box 63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34" name="Text Box 6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36" name="Text Box 3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96883</xdr:rowOff>
    </xdr:to>
    <xdr:sp macro="" textlink="">
      <xdr:nvSpPr>
        <xdr:cNvPr id="338" name="Text Box 6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40" name="Text Box 3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42" name="Text Box 6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44" name="Text Box 3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46" name="Text Box 63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48" name="Text Box 3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50" name="Text Box 6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51" name="Text Box 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52" name="Text Box 3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53" name="Text Box 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1030</xdr:row>
      <xdr:rowOff>0</xdr:rowOff>
    </xdr:from>
    <xdr:to>
      <xdr:col>1</xdr:col>
      <xdr:colOff>2438400</xdr:colOff>
      <xdr:row>1032</xdr:row>
      <xdr:rowOff>54701</xdr:rowOff>
    </xdr:to>
    <xdr:sp macro="" textlink="">
      <xdr:nvSpPr>
        <xdr:cNvPr id="354" name="Text Box 6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3028950" y="203063475"/>
          <a:ext cx="0" cy="382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1392555</xdr:colOff>
      <xdr:row>1031</xdr:row>
      <xdr:rowOff>15512</xdr:rowOff>
    </xdr:to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990600</xdr:colOff>
      <xdr:row>1030</xdr:row>
      <xdr:rowOff>0</xdr:rowOff>
    </xdr:from>
    <xdr:to>
      <xdr:col>1</xdr:col>
      <xdr:colOff>1278255</xdr:colOff>
      <xdr:row>1030</xdr:row>
      <xdr:rowOff>76200</xdr:rowOff>
    </xdr:to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 flipH="1">
          <a:off x="1581150" y="203063475"/>
          <a:ext cx="2952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1030</xdr:row>
      <xdr:rowOff>0</xdr:rowOff>
    </xdr:from>
    <xdr:to>
      <xdr:col>1</xdr:col>
      <xdr:colOff>1424940</xdr:colOff>
      <xdr:row>1031</xdr:row>
      <xdr:rowOff>15512</xdr:rowOff>
    </xdr:to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924050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1030</xdr:row>
      <xdr:rowOff>0</xdr:rowOff>
    </xdr:from>
    <xdr:to>
      <xdr:col>1</xdr:col>
      <xdr:colOff>1424940</xdr:colOff>
      <xdr:row>1031</xdr:row>
      <xdr:rowOff>15512</xdr:rowOff>
    </xdr:to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924050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1030</xdr:row>
      <xdr:rowOff>0</xdr:rowOff>
    </xdr:from>
    <xdr:to>
      <xdr:col>1</xdr:col>
      <xdr:colOff>1424940</xdr:colOff>
      <xdr:row>1031</xdr:row>
      <xdr:rowOff>15512</xdr:rowOff>
    </xdr:to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924050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1030</xdr:row>
      <xdr:rowOff>0</xdr:rowOff>
    </xdr:from>
    <xdr:to>
      <xdr:col>1</xdr:col>
      <xdr:colOff>1390650</xdr:colOff>
      <xdr:row>1031</xdr:row>
      <xdr:rowOff>15512</xdr:rowOff>
    </xdr:to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876425" y="203063475"/>
          <a:ext cx="95250" cy="16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387" name="Text Box 8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389" name="Text Box 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391" name="Text Box 8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1030</xdr:row>
      <xdr:rowOff>0</xdr:rowOff>
    </xdr:from>
    <xdr:to>
      <xdr:col>1</xdr:col>
      <xdr:colOff>1409700</xdr:colOff>
      <xdr:row>1031</xdr:row>
      <xdr:rowOff>56877</xdr:rowOff>
    </xdr:to>
    <xdr:sp macro="" textlink="">
      <xdr:nvSpPr>
        <xdr:cNvPr id="393" name="Text Box 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895475" y="203063475"/>
          <a:ext cx="104775" cy="21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09" name="Text Box 15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12" name="Text Box 15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14" name="Text Box 15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22" name="Text Box 15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24" name="Text Box 15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25" name="Text Box 1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26" name="Text Box 1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28" name="Text Box 1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29" name="Text Box 1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31" name="Text Box 15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32" name="Text Box 15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34" name="Text Box 15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35" name="Text Box 15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36" name="Text Box 1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44" name="Text Box 1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45" name="Text Box 15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46" name="Text Box 1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47" name="Text Box 15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49" name="Text Box 1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57" name="Text Box 15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58" name="Text Box 15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59" name="Text Box 1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62" name="Text Box 15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64" name="Text Box 15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66" name="Text Box 1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67" name="Text Box 15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69" name="Text Box 15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71" name="Text Box 1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72" name="Text Box 15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74" name="Text Box 15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75" name="Text Box 15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76" name="Text Box 1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78" name="Text Box 15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79" name="Text Box 1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80" name="Text Box 15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81" name="Text Box 15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82" name="Text Box 15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085" name="Text Box 15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086" name="Text Box 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088" name="Text Box 15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089" name="Text Box 15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090" name="Text Box 15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091" name="Text Box 15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093" name="Text Box 15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094" name="Text Box 15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100" name="Text Box 15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102" name="Text Box 15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105" name="Text Box 15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14" name="Text Box 1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18" name="Text Box 15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21" name="Text Box 15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22" name="Text Box 15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24" name="Text Box 15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25" name="Text Box 15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26" name="Text Box 1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27" name="Text Box 15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28" name="Text Box 15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29" name="Text Box 1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35" name="Text Box 15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137" name="Text Box 15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39" name="Text Box 15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41" name="Text Box 15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42" name="Text Box 1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44" name="Text Box 1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45" name="Text Box 15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46" name="Text Box 1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47" name="Text Box 15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48" name="Text Box 15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51" name="Text Box 15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52" name="Text Box 15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54" name="Text Box 15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57" name="Text Box 1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58" name="Text Box 15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59" name="Text Box 15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60" name="Text Box 15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61" name="Text Box 15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62" name="Text Box 15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63" name="Text Box 15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65" name="Text Box 15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67" name="Text Box 15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68" name="Text Box 15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69" name="Text Box 1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70" name="Text Box 15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71" name="Text Box 15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72" name="Text Box 15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73" name="Text Box 15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74" name="Text Box 15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75" name="Text Box 15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77" name="Text Box 15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78" name="Text Box 15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79" name="Text Box 15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80" name="Text Box 15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81" name="Text Box 15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82" name="Text Box 1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83" name="Text Box 1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84" name="Text Box 15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85" name="Text Box 15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86" name="Text Box 1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87" name="Text Box 15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89" name="Text Box 15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90" name="Text Box 15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91" name="Text Box 15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92" name="Text Box 15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93" name="Text Box 15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94" name="Text Box 1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95" name="Text Box 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96" name="Text Box 1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98" name="Text Box 15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199" name="Text Box 15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00" name="Text Box 15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01" name="Text Box 15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03" name="Text Box 15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04" name="Text Box 15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05" name="Text Box 15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06" name="Text Box 1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07" name="Text Box 15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08" name="Text Box 15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09" name="Text Box 15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210" name="Text Box 1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11" name="Text Box 15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12" name="Text Box 1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13" name="Text Box 15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14" name="Text Box 15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215" name="Text Box 15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17" name="Text Box 15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18" name="Text Box 15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19" name="Text Box 15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220" name="Text Box 15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21" name="Text Box 15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222" name="Text Box 15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223" name="Text Box 15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24" name="Text Box 15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25" name="Text Box 1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26" name="Text Box 1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27" name="Text Box 15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228" name="Text Box 15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29" name="Text Box 15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30" name="Text Box 15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31" name="Text Box 15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32" name="Text Box 15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233" name="Text Box 15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234" name="Text Box 15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235" name="Text Box 15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236" name="Text Box 1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37" name="Text Box 1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38" name="Text Box 1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39" name="Text Box 15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40" name="Text Box 15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42" name="Text Box 15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43" name="Text Box 15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44" name="Text Box 15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45" name="Text Box 15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46" name="Text Box 1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47" name="Text Box 15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48" name="Text Box 15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49" name="Text Box 15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50" name="Text Box 15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51" name="Text Box 15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52" name="Text Box 15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53" name="Text Box 1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54" name="Text Box 15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55" name="Text Box 15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57" name="Text Box 15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58" name="Text Box 15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59" name="Text Box 15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60" name="Text Box 15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261" name="Text Box 15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62" name="Text Box 15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64" name="Text Box 15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65" name="Text Box 15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66" name="Text Box 1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67" name="Text Box 15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68" name="Text Box 1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69" name="Text Box 15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70" name="Text Box 15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71" name="Text Box 15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72" name="Text Box 15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73" name="Text Box 15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74" name="Text Box 15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75" name="Text Box 15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76" name="Text Box 1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77" name="Text Box 15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78" name="Text Box 15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79" name="Text Box 15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80" name="Text Box 15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81" name="Text Box 1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82" name="Text Box 1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83" name="Text Box 1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84" name="Text Box 15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85" name="Text Box 15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86" name="Text Box 1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87" name="Text Box 15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88" name="Text Box 15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89" name="Text Box 15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90" name="Text Box 15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91" name="Text Box 15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92" name="Text Box 15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93" name="Text Box 15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94" name="Text Box 1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95" name="Text Box 15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97" name="Text Box 15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98" name="Text Box 15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299" name="Text Box 15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00" name="Text Box 15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01" name="Text Box 15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02" name="Text Box 15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03" name="Text Box 15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04" name="Text Box 15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05" name="Text Box 15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06" name="Text Box 1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07" name="Text Box 15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08" name="Text Box 15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09" name="Text Box 15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10" name="Text Box 15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11" name="Text Box 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12" name="Text Box 15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13" name="Text Box 15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14" name="Text Box 15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15" name="Text Box 15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16" name="Text Box 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17" name="Text Box 15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18" name="Text Box 15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19" name="Text Box 15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20" name="Text Box 15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21" name="Text Box 15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22" name="Text Box 15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23" name="Text Box 15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24" name="Text Box 15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25" name="Text Box 15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26" name="Text Box 1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27" name="Text Box 15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28" name="Text Box 15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29" name="Text Box 15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30" name="Text Box 1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31" name="Text Box 1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32" name="Text Box 15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33" name="Text Box 15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334" name="Text Box 15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35" name="Text Box 15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37" name="Text Box 15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38" name="Text Box 15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339" name="Text Box 15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40" name="Text Box 15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41" name="Text Box 15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42" name="Text Box 1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43" name="Text Box 1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344" name="Text Box 15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45" name="Text Box 15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346" name="Text Box 1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347" name="Text Box 15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48" name="Text Box 15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49" name="Text Box 15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50" name="Text Box 15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51" name="Text Box 15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352" name="Text Box 15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53" name="Text Box 15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54" name="Text Box 15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55" name="Text Box 15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56" name="Text Box 1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357" name="Text Box 1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358" name="Text Box 15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359" name="Text Box 15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360" name="Text Box 15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61" name="Text Box 15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62" name="Text Box 15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63" name="Text Box 15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64" name="Text Box 15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65" name="Text Box 15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66" name="Text Box 1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67" name="Text Box 15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68" name="Text Box 15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69" name="Text Box 15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70" name="Text Box 1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71" name="Text Box 15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72" name="Text Box 15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73" name="Text Box 15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74" name="Text Box 15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75" name="Text Box 15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77" name="Text Box 15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78" name="Text Box 15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79" name="Text Box 15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80" name="Text Box 15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81" name="Text Box 1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82" name="Text Box 1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83" name="Text Box 1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384" name="Text Box 15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385" name="Text Box 15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86" name="Text Box 8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87" name="Text Box 9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88" name="Text Box 8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89" name="Text Box 9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90" name="Text Box 8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91" name="Text Box 9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92" name="Text Box 8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93" name="Text Box 9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94" name="Text Box 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95" name="Text Box 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96" name="Text Box 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97" name="Text Box 9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98" name="Text Box 8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399" name="Text Box 9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00" name="Text Box 8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01" name="Text Box 9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02" name="Text Box 8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03" name="Text Box 9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04" name="Text Box 8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05" name="Text Box 9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06" name="Text Box 8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07" name="Text Box 9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08" name="Text Box 8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09" name="Text Box 9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10" name="Text Box 8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11" name="Text Box 9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12" name="Text Box 8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13" name="Text Box 9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14" name="Text Box 8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15" name="Text Box 9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16" name="Text Box 8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17" name="Text Box 9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18" name="Text Box 8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19" name="Text Box 9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20" name="Text Box 8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21" name="Text Box 9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22" name="Text Box 8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23" name="Text Box 9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24" name="Text Box 8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25" name="Text Box 9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26" name="Text Box 8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27" name="Text Box 9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28" name="Text Box 8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29" name="Text Box 9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30" name="Text Box 8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31" name="Text Box 9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32" name="Text Box 8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33" name="Text Box 9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34" name="Text Box 8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35" name="Text Box 9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36" name="Text Box 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37" name="Text Box 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38" name="Text Box 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39" name="Text Box 9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40" name="Text Box 8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41" name="Text Box 9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42" name="Text Box 8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43" name="Text Box 9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44" name="Text Box 8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45" name="Text Box 9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46" name="Text Box 8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47" name="Text Box 9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48" name="Text Box 8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49" name="Text Box 9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50" name="Text Box 8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51" name="Text Box 9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52" name="Text Box 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53" name="Text Box 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54" name="Text Box 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55" name="Text Box 9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56" name="Text Box 8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1007</xdr:row>
      <xdr:rowOff>172539</xdr:rowOff>
    </xdr:to>
    <xdr:sp macro="" textlink="">
      <xdr:nvSpPr>
        <xdr:cNvPr id="1457" name="Text Box 9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58" name="Text Box 15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59" name="Text Box 15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60" name="Text Box 15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61" name="Text Box 15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62" name="Text Box 15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63" name="Text Box 15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64" name="Text Box 15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65" name="Text Box 15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66" name="Text Box 1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67" name="Text Box 15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68" name="Text Box 15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69" name="Text Box 1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70" name="Text Box 1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71" name="Text Box 15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72" name="Text Box 15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73" name="Text Box 15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74" name="Text Box 15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75" name="Text Box 15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76" name="Text Box 1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77" name="Text Box 15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78" name="Text Box 15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79" name="Text Box 15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80" name="Text Box 15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81" name="Text Box 1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82" name="Text Box 1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83" name="Text Box 15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84" name="Text Box 15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85" name="Text Box 15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86" name="Text Box 1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87" name="Text Box 15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88" name="Text Box 15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89" name="Text Box 15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90" name="Text Box 15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91" name="Text Box 15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92" name="Text Box 15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93" name="Text Box 15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94" name="Text Box 15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95" name="Text Box 15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96" name="Text Box 1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97" name="Text Box 15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98" name="Text Box 15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499" name="Text Box 15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00" name="Text Box 15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01" name="Text Box 15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02" name="Text Box 15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03" name="Text Box 15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04" name="Text Box 15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05" name="Text Box 15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06" name="Text Box 1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07" name="Text Box 15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08" name="Text Box 15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09" name="Text Box 15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10" name="Text Box 15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11" name="Text Box 15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12" name="Text Box 1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13" name="Text Box 15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14" name="Text Box 15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15" name="Text Box 15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16" name="Text Box 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17" name="Text Box 15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18" name="Text Box 15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19" name="Text Box 15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20" name="Text Box 15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21" name="Text Box 15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22" name="Text Box 15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23" name="Text Box 15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24" name="Text Box 15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25" name="Text Box 15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26" name="Text Box 1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27" name="Text Box 15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28" name="Text Box 15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29" name="Text Box 1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530" name="Text Box 1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31" name="Text Box 1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32" name="Text Box 15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33" name="Text Box 15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34" name="Text Box 15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535" name="Text Box 15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37" name="Text Box 15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38" name="Text Box 15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39" name="Text Box 15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540" name="Text Box 15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41" name="Text Box 15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542" name="Text Box 15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543" name="Text Box 1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44" name="Text Box 15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45" name="Text Box 15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46" name="Text Box 1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47" name="Text Box 15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548" name="Text Box 15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49" name="Text Box 15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50" name="Text Box 15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51" name="Text Box 15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52" name="Text Box 15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553" name="Text Box 15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554" name="Text Box 15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555" name="Text Box 1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556" name="Text Box 1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57" name="Text Box 15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58" name="Text Box 15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59" name="Text Box 15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60" name="Text Box 15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61" name="Text Box 15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62" name="Text Box 15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63" name="Text Box 15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64" name="Text Box 15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65" name="Text Box 15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66" name="Text Box 1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67" name="Text Box 15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68" name="Text Box 15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69" name="Text Box 15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70" name="Text Box 15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71" name="Text Box 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72" name="Text Box 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73" name="Text Box 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74" name="Text Box 15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75" name="Text Box 15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77" name="Text Box 15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78" name="Text Box 15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79" name="Text Box 15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80" name="Text Box 15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581" name="Text Box 15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82" name="Text Box 15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83" name="Text Box 1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84" name="Text Box 15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85" name="Text Box 15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86" name="Text Box 1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87" name="Text Box 15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88" name="Text Box 15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89" name="Text Box 15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90" name="Text Box 15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91" name="Text Box 1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92" name="Text Box 15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93" name="Text Box 15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94" name="Text Box 15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95" name="Text Box 15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96" name="Text Box 1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97" name="Text Box 15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98" name="Text Box 15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599" name="Text Box 15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00" name="Text Box 15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01" name="Text Box 15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02" name="Text Box 15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03" name="Text Box 15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04" name="Text Box 1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05" name="Text Box 1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06" name="Text Box 1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07" name="Text Box 15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08" name="Text Box 15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09" name="Text Box 15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10" name="Text Box 15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11" name="Text Box 15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12" name="Text Box 15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13" name="Text Box 15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14" name="Text Box 15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15" name="Text Box 15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16" name="Text Box 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17" name="Text Box 1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18" name="Text Box 15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19" name="Text Box 15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20" name="Text Box 15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21" name="Text Box 15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22" name="Text Box 15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23" name="Text Box 15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24" name="Text Box 15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25" name="Text Box 15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26" name="Text Box 1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27" name="Text Box 15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28" name="Text Box 15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29" name="Text Box 15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30" name="Text Box 15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31" name="Text Box 1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32" name="Text Box 15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33" name="Text Box 15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34" name="Text Box 15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35" name="Text Box 15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36" name="Text Box 1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37" name="Text Box 15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38" name="Text Box 15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39" name="Text Box 15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40" name="Text Box 15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41" name="Text Box 15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42" name="Text Box 15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43" name="Text Box 15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44" name="Text Box 1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45" name="Text Box 15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46" name="Text Box 1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47" name="Text Box 15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48" name="Text Box 15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49" name="Text Box 15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50" name="Text Box 15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51" name="Text Box 15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52" name="Text Box 15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53" name="Text Box 15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654" name="Text Box 15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55" name="Text Box 1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57" name="Text Box 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58" name="Text Box 15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659" name="Text Box 15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60" name="Text Box 15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61" name="Text Box 15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62" name="Text Box 15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63" name="Text Box 15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664" name="Text Box 15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65" name="Text Box 15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666" name="Text Box 1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667" name="Text Box 15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68" name="Text Box 15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69" name="Text Box 15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70" name="Text Box 15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71" name="Text Box 15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672" name="Text Box 15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73" name="Text Box 15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74" name="Text Box 15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75" name="Text Box 15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76" name="Text Box 1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677" name="Text Box 15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678" name="Text Box 15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679" name="Text Box 15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680" name="Text Box 15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81" name="Text Box 15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82" name="Text Box 15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83" name="Text Box 15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84" name="Text Box 1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85" name="Text Box 15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86" name="Text Box 1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87" name="Text Box 15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88" name="Text Box 15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89" name="Text Box 15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90" name="Text Box 15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91" name="Text Box 15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92" name="Text Box 15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93" name="Text Box 15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94" name="Text Box 15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95" name="Text Box 15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97" name="Text Box 1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98" name="Text Box 1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699" name="Text Box 1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00" name="Text Box 15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01" name="Text Box 15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02" name="Text Box 15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03" name="Text Box 15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04" name="Text Box 15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705" name="Text Box 15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06" name="Text Box 1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07" name="Text Box 15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08" name="Text Box 15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09" name="Text Box 15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10" name="Text Box 15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11" name="Text Box 15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12" name="Text Box 15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13" name="Text Box 1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14" name="Text Box 15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15" name="Text Box 15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16" name="Text Box 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17" name="Text Box 15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18" name="Text Box 15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19" name="Text Box 15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20" name="Text Box 15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21" name="Text Box 15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22" name="Text Box 15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23" name="Text Box 15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24" name="Text Box 15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25" name="Text Box 15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26" name="Text Box 1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27" name="Text Box 15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28" name="Text Box 15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29" name="Text Box 15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30" name="Text Box 1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31" name="Text Box 15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32" name="Text Box 15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33" name="Text Box 15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34" name="Text Box 15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35" name="Text Box 15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37" name="Text Box 15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38" name="Text Box 15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39" name="Text Box 15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40" name="Text Box 15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41" name="Text Box 15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42" name="Text Box 15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43" name="Text Box 1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44" name="Text Box 1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45" name="Text Box 15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46" name="Text Box 1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47" name="Text Box 15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48" name="Text Box 15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49" name="Text Box 15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50" name="Text Box 15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51" name="Text Box 15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52" name="Text Box 15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53" name="Text Box 15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54" name="Text Box 15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55" name="Text Box 1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56" name="Text Box 1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57" name="Text Box 15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58" name="Text Box 15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59" name="Text Box 15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60" name="Text Box 15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61" name="Text Box 15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62" name="Text Box 15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63" name="Text Box 15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64" name="Text Box 15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65" name="Text Box 15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66" name="Text Box 1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67" name="Text Box 15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68" name="Text Box 15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69" name="Text Box 15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70" name="Text Box 15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71" name="Text Box 15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72" name="Text Box 15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73" name="Text Box 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74" name="Text Box 15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75" name="Text Box 15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777" name="Text Box 15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778" name="Text Box 15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79" name="Text Box 15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80" name="Text Box 15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81" name="Text Box 15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82" name="Text Box 15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783" name="Text Box 15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84" name="Text Box 15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85" name="Text Box 15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86" name="Text Box 1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87" name="Text Box 15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788" name="Text Box 15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89" name="Text Box 15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790" name="Text Box 15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791" name="Text Box 15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92" name="Text Box 1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93" name="Text Box 15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94" name="Text Box 15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95" name="Text Box 15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796" name="Text Box 1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97" name="Text Box 15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98" name="Text Box 15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799" name="Text Box 15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800" name="Text Box 15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801" name="Text Box 15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802" name="Text Box 15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803" name="Text Box 1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804" name="Text Box 1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05" name="Text Box 1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06" name="Text Box 1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07" name="Text Box 15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08" name="Text Box 15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09" name="Text Box 15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10" name="Text Box 15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11" name="Text Box 15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12" name="Text Box 15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13" name="Text Box 15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14" name="Text Box 15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15" name="Text Box 15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17" name="Text Box 15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18" name="Text Box 15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19" name="Text Box 15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20" name="Text Box 15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21" name="Text Box 15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22" name="Text Box 15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23" name="Text Box 15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24" name="Text Box 15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25" name="Text Box 15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26" name="Text Box 1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27" name="Text Box 15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28" name="Text Box 15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829" name="Text Box 15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30" name="Text Box 15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31" name="Text Box 15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32" name="Text Box 1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33" name="Text Box 15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34" name="Text Box 15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35" name="Text Box 15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36" name="Text Box 1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37" name="Text Box 15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38" name="Text Box 15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39" name="Text Box 15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40" name="Text Box 15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41" name="Text Box 15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42" name="Text Box 15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43" name="Text Box 15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44" name="Text Box 1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45" name="Text Box 1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46" name="Text Box 1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47" name="Text Box 15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48" name="Text Box 15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49" name="Text Box 15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50" name="Text Box 15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51" name="Text Box 1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52" name="Text Box 15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53" name="Text Box 15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54" name="Text Box 15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55" name="Text Box 15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57" name="Text Box 15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58" name="Text Box 15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59" name="Text Box 15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60" name="Text Box 15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61" name="Text Box 15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62" name="Text Box 15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63" name="Text Box 15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64" name="Text Box 15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65" name="Text Box 1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66" name="Text Box 1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67" name="Text Box 15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68" name="Text Box 15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69" name="Text Box 15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70" name="Text Box 15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71" name="Text Box 15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72" name="Text Box 15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73" name="Text Box 15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74" name="Text Box 15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75" name="Text Box 15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76" name="Text Box 1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77" name="Text Box 15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78" name="Text Box 1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79" name="Text Box 1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80" name="Text Box 15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81" name="Text Box 15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82" name="Text Box 15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83" name="Text Box 15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84" name="Text Box 15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85" name="Text Box 15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86" name="Text Box 1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87" name="Text Box 15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88" name="Text Box 15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89" name="Text Box 15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90" name="Text Box 15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91" name="Text Box 15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92" name="Text Box 15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93" name="Text Box 15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94" name="Text Box 15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95" name="Text Box 15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97" name="Text Box 1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98" name="Text Box 15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899" name="Text Box 15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00" name="Text Box 15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01" name="Text Box 15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902" name="Text Box 15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03" name="Text Box 15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04" name="Text Box 15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05" name="Text Box 15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06" name="Text Box 1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907" name="Text Box 15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08" name="Text Box 15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09" name="Text Box 1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10" name="Text Box 15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11" name="Text Box 1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912" name="Text Box 15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13" name="Text Box 15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914" name="Text Box 15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915" name="Text Box 15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16" name="Text Box 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17" name="Text Box 15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18" name="Text Box 15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19" name="Text Box 15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1920" name="Text Box 15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21" name="Text Box 15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22" name="Text Box 15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23" name="Text Box 15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24" name="Text Box 1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925" name="Text Box 15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1926" name="Text Box 1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1927" name="Text Box 15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928" name="Text Box 15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29" name="Text Box 15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30" name="Text Box 15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31" name="Text Box 15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32" name="Text Box 15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33" name="Text Box 15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34" name="Text Box 15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35" name="Text Box 1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37" name="Text Box 1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38" name="Text Box 15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39" name="Text Box 15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40" name="Text Box 15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41" name="Text Box 15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42" name="Text Box 15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43" name="Text Box 15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44" name="Text Box 15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45" name="Text Box 15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46" name="Text Box 1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47" name="Text Box 15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48" name="Text Box 15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49" name="Text Box 1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50" name="Text Box 15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51" name="Text Box 15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52" name="Text Box 15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1953" name="Text Box 15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54" name="Text Box 15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55" name="Text Box 15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56" name="Text Box 1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57" name="Text Box 15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58" name="Text Box 15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59" name="Text Box 15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60" name="Text Box 15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61" name="Text Box 1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62" name="Text Box 15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63" name="Text Box 15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64" name="Text Box 15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65" name="Text Box 15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66" name="Text Box 1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67" name="Text Box 15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68" name="Text Box 15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69" name="Text Box 15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70" name="Text Box 15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71" name="Text Box 15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72" name="Text Box 15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73" name="Text Box 15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74" name="Text Box 1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75" name="Text Box 1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76" name="Text Box 1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77" name="Text Box 15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78" name="Text Box 15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79" name="Text Box 15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80" name="Text Box 15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81" name="Text Box 15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82" name="Text Box 15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83" name="Text Box 15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84" name="Text Box 15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85" name="Text Box 15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86" name="Text Box 1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87" name="Text Box 15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88" name="Text Box 15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89" name="Text Box 15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90" name="Text Box 1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91" name="Text Box 15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92" name="Text Box 15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93" name="Text Box 15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94" name="Text Box 15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95" name="Text Box 15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96" name="Text Box 1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97" name="Text Box 15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98" name="Text Box 15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1999" name="Text Box 15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00" name="Text Box 15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01" name="Text Box 15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02" name="Text Box 15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03" name="Text Box 15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04" name="Text Box 1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05" name="Text Box 15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06" name="Text Box 1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07" name="Text Box 15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08" name="Text Box 15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09" name="Text Box 15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10" name="Text Box 15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11" name="Text Box 15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12" name="Text Box 15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13" name="Text Box 15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14" name="Text Box 15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15" name="Text Box 15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16" name="Text Box 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17" name="Text Box 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18" name="Text Box 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19" name="Text Box 15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20" name="Text Box 15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21" name="Text Box 15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22" name="Text Box 15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23" name="Text Box 15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24" name="Text Box 15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25" name="Text Box 15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026" name="Text Box 1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27" name="Text Box 15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28" name="Text Box 15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29" name="Text Box 15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30" name="Text Box 15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2031" name="Text Box 15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32" name="Text Box 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33" name="Text Box 1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34" name="Text Box 15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35" name="Text Box 15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036" name="Text Box 1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37" name="Text Box 15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038" name="Text Box 15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039" name="Text Box 15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40" name="Text Box 15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41" name="Text Box 15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42" name="Text Box 15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43" name="Text Box 15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2044" name="Text Box 15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45" name="Text Box 15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46" name="Text Box 1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47" name="Text Box 15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48" name="Text Box 15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049" name="Text Box 15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050" name="Text Box 15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051" name="Text Box 1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2052" name="Text Box 15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53" name="Text Box 1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54" name="Text Box 15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55" name="Text Box 15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56" name="Text Box 1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57" name="Text Box 15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58" name="Text Box 15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59" name="Text Box 15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60" name="Text Box 15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61" name="Text Box 15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62" name="Text Box 15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64" name="Text Box 15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65" name="Text Box 15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66" name="Text Box 1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67" name="Text Box 15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68" name="Text Box 15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69" name="Text Box 15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70" name="Text Box 15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71" name="Text Box 15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72" name="Text Box 15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73" name="Text Box 15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74" name="Text Box 15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75" name="Text Box 15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76" name="Text Box 1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2077" name="Text Box 1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78" name="Text Box 1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79" name="Text Box 1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80" name="Text Box 15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81" name="Text Box 15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82" name="Text Box 15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83" name="Text Box 15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84" name="Text Box 15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85" name="Text Box 15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86" name="Text Box 1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87" name="Text Box 15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88" name="Text Box 15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89" name="Text Box 15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90" name="Text Box 15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91" name="Text Box 1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92" name="Text Box 15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93" name="Text Box 15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94" name="Text Box 15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95" name="Text Box 15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96" name="Text Box 1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97" name="Text Box 15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98" name="Text Box 15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099" name="Text Box 15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00" name="Text Box 15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01" name="Text Box 15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02" name="Text Box 15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03" name="Text Box 1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04" name="Text Box 15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05" name="Text Box 15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06" name="Text Box 1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07" name="Text Box 15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08" name="Text Box 15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09" name="Text Box 15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10" name="Text Box 15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11" name="Text Box 15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12" name="Text Box 15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13" name="Text Box 15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14" name="Text Box 15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15" name="Text Box 15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16" name="Text Box 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17" name="Text Box 1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18" name="Text Box 1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19" name="Text Box 15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20" name="Text Box 15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21" name="Text Box 15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22" name="Text Box 15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23" name="Text Box 15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24" name="Text Box 15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25" name="Text Box 15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26" name="Text Box 1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27" name="Text Box 15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28" name="Text Box 15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29" name="Text Box 15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30" name="Text Box 15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31" name="Text Box 15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32" name="Text Box 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33" name="Text Box 15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34" name="Text Box 15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35" name="Text Box 15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36" name="Text Box 1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37" name="Text Box 15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38" name="Text Box 15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39" name="Text Box 15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40" name="Text Box 15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41" name="Text Box 15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42" name="Text Box 15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43" name="Text Box 15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44" name="Text Box 15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45" name="Text Box 15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46" name="Text Box 1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47" name="Text Box 15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48" name="Text Box 15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49" name="Text Box 15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150" name="Text Box 15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51" name="Text Box 15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52" name="Text Box 15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53" name="Text Box 15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54" name="Text Box 15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2155" name="Text Box 15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56" name="Text Box 1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57" name="Text Box 15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58" name="Text Box 15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59" name="Text Box 1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160" name="Text Box 1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61" name="Text Box 15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162" name="Text Box 15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163" name="Text Box 15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64" name="Text Box 15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65" name="Text Box 15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66" name="Text Box 1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67" name="Text Box 15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2168" name="Text Box 15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69" name="Text Box 15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70" name="Text Box 15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71" name="Text Box 15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72" name="Text Box 15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173" name="Text Box 15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174" name="Text Box 1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175" name="Text Box 1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2176" name="Text Box 1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77" name="Text Box 15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78" name="Text Box 15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79" name="Text Box 15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80" name="Text Box 15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81" name="Text Box 15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82" name="Text Box 15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83" name="Text Box 15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84" name="Text Box 15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85" name="Text Box 15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86" name="Text Box 1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87" name="Text Box 15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88" name="Text Box 15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89" name="Text Box 15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90" name="Text Box 15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91" name="Text Box 15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92" name="Text Box 15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93" name="Text Box 15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94" name="Text Box 15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95" name="Text Box 1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96" name="Text Box 1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97" name="Text Box 15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98" name="Text Box 15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199" name="Text Box 15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00" name="Text Box 15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2201" name="Text Box 15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02" name="Text Box 15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03" name="Text Box 15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04" name="Text Box 15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05" name="Text Box 15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06" name="Text Box 1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07" name="Text Box 15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08" name="Text Box 1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09" name="Text Box 15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10" name="Text Box 15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11" name="Text Box 15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12" name="Text Box 15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13" name="Text Box 15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14" name="Text Box 15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15" name="Text Box 15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17" name="Text Box 15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18" name="Text Box 15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19" name="Text Box 1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20" name="Text Box 1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21" name="Text Box 1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22" name="Text Box 15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23" name="Text Box 15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24" name="Text Box 15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25" name="Text Box 15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26" name="Text Box 1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27" name="Text Box 15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28" name="Text Box 15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29" name="Text Box 15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30" name="Text Box 15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31" name="Text Box 15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32" name="Text Box 15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33" name="Text Box 15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34" name="Text Box 15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35" name="Text Box 15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36" name="Text Box 1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37" name="Text Box 15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38" name="Text Box 15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39" name="Text Box 15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40" name="Text Box 15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41" name="Text Box 15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42" name="Text Box 15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43" name="Text Box 15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44" name="Text Box 15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45" name="Text Box 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46" name="Text Box 1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47" name="Text Box 15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48" name="Text Box 15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49" name="Text Box 15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50" name="Text Box 15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51" name="Text Box 15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52" name="Text Box 15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53" name="Text Box 15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54" name="Text Box 15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55" name="Text Box 15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56" name="Text Box 1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57" name="Text Box 15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58" name="Text Box 1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59" name="Text Box 1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60" name="Text Box 1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61" name="Text Box 15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62" name="Text Box 15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63" name="Text Box 15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64" name="Text Box 15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65" name="Text Box 15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66" name="Text Box 1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67" name="Text Box 15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68" name="Text Box 15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69" name="Text Box 15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70" name="Text Box 15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71" name="Text Box 15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72" name="Text Box 15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273" name="Text Box 15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274" name="Text Box 1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75" name="Text Box 15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76" name="Text Box 1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77" name="Text Box 15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78" name="Text Box 15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2279" name="Text Box 15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80" name="Text Box 15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81" name="Text Box 15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82" name="Text Box 15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83" name="Text Box 15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284" name="Text Box 15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85" name="Text Box 15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286" name="Text Box 1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287" name="Text Box 15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88" name="Text Box 1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89" name="Text Box 15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90" name="Text Box 15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91" name="Text Box 15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2292" name="Text Box 15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93" name="Text Box 15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94" name="Text Box 15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95" name="Text Box 15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96" name="Text Box 1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297" name="Text Box 15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298" name="Text Box 15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299" name="Text Box 15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2300" name="Text Box 15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01" name="Text Box 1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02" name="Text Box 1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03" name="Text Box 15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04" name="Text Box 15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05" name="Text Box 15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06" name="Text Box 1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07" name="Text Box 15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08" name="Text Box 15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09" name="Text Box 15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10" name="Text Box 15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11" name="Text Box 15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12" name="Text Box 15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13" name="Text Box 15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14" name="Text Box 15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15" name="Text Box 15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16" name="Text Box 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17" name="Text Box 1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18" name="Text Box 15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19" name="Text Box 15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20" name="Text Box 15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21" name="Text Box 15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22" name="Text Box 15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23" name="Text Box 15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24" name="Text Box 15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2325" name="Text Box 15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26" name="Text Box 1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27" name="Text Box 15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28" name="Text Box 15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29" name="Text Box 15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30" name="Text Box 15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31" name="Text Box 15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32" name="Text Box 15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33" name="Text Box 15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34" name="Text Box 15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35" name="Text Box 15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36" name="Text Box 1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37" name="Text Box 1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38" name="Text Box 15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39" name="Text Box 15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40" name="Text Box 15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41" name="Text Box 15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42" name="Text Box 15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43" name="Text Box 15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44" name="Text Box 15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45" name="Text Box 15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46" name="Text Box 1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47" name="Text Box 15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48" name="Text Box 15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49" name="Text Box 15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50" name="Text Box 1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51" name="Text Box 15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52" name="Text Box 15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53" name="Text Box 15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54" name="Text Box 15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55" name="Text Box 15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56" name="Text Box 1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57" name="Text Box 15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58" name="Text Box 15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59" name="Text Box 15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60" name="Text Box 15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61" name="Text Box 1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62" name="Text Box 1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63" name="Text Box 1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64" name="Text Box 15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65" name="Text Box 15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66" name="Text Box 1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67" name="Text Box 15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68" name="Text Box 15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69" name="Text Box 15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70" name="Text Box 15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71" name="Text Box 15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72" name="Text Box 15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73" name="Text Box 15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74" name="Text Box 15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75" name="Text Box 15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76" name="Text Box 1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77" name="Text Box 15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78" name="Text Box 15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79" name="Text Box 15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80" name="Text Box 15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81" name="Text Box 15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82" name="Text Box 15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83" name="Text Box 15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84" name="Text Box 15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85" name="Text Box 15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86" name="Text Box 1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87" name="Text Box 15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88" name="Text Box 15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89" name="Text Box 15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90" name="Text Box 15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91" name="Text Box 15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92" name="Text Box 15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93" name="Text Box 15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94" name="Text Box 15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95" name="Text Box 15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96" name="Text Box 1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397" name="Text Box 15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398" name="Text Box 15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399" name="Text Box 15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00" name="Text Box 15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01" name="Text Box 15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02" name="Text Box 15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2403" name="Text Box 15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04" name="Text Box 15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05" name="Text Box 15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06" name="Text Box 1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07" name="Text Box 15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408" name="Text Box 15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09" name="Text Box 15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410" name="Text Box 15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411" name="Text Box 15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12" name="Text Box 15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13" name="Text Box 15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14" name="Text Box 15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15" name="Text Box 1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1006</xdr:row>
      <xdr:rowOff>0</xdr:rowOff>
    </xdr:from>
    <xdr:to>
      <xdr:col>1</xdr:col>
      <xdr:colOff>1424940</xdr:colOff>
      <xdr:row>1006</xdr:row>
      <xdr:rowOff>171450</xdr:rowOff>
    </xdr:to>
    <xdr:sp macro="" textlink="">
      <xdr:nvSpPr>
        <xdr:cNvPr id="2416" name="Text Box 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1924050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17" name="Text Box 1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18" name="Text Box 15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19" name="Text Box 15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20" name="Text Box 15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421" name="Text Box 15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171450</xdr:rowOff>
    </xdr:to>
    <xdr:sp macro="" textlink="">
      <xdr:nvSpPr>
        <xdr:cNvPr id="2422" name="Text Box 15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1392555</xdr:colOff>
      <xdr:row>1006</xdr:row>
      <xdr:rowOff>171450</xdr:rowOff>
    </xdr:to>
    <xdr:sp macro="" textlink="">
      <xdr:nvSpPr>
        <xdr:cNvPr id="2423" name="Text Box 15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2424" name="Text Box 15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25" name="Text Box 15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26" name="Text Box 1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27" name="Text Box 15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28" name="Text Box 1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29" name="Text Box 15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30" name="Text Box 15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31" name="Text Box 15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32" name="Text Box 15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33" name="Text Box 15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34" name="Text Box 15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35" name="Text Box 15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36" name="Text Box 1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37" name="Text Box 15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38" name="Text Box 15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39" name="Text Box 15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40" name="Text Box 15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41" name="Text Box 15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42" name="Text Box 1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43" name="Text Box 15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44" name="Text Box 15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45" name="Text Box 15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46" name="Text Box 1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47" name="Text Box 15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1006</xdr:row>
      <xdr:rowOff>114300</xdr:rowOff>
    </xdr:to>
    <xdr:sp macro="" textlink="">
      <xdr:nvSpPr>
        <xdr:cNvPr id="2448" name="Text Box 15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1006</xdr:row>
      <xdr:rowOff>0</xdr:rowOff>
    </xdr:from>
    <xdr:to>
      <xdr:col>1</xdr:col>
      <xdr:colOff>1386840</xdr:colOff>
      <xdr:row>1007</xdr:row>
      <xdr:rowOff>149679</xdr:rowOff>
    </xdr:to>
    <xdr:sp macro="" textlink="">
      <xdr:nvSpPr>
        <xdr:cNvPr id="2449" name="Text Box 15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1885950" y="198986775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50" name="Text Box 8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51" name="Text Box 9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52" name="Text Box 8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53" name="Text Box 9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54" name="Text Box 8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55" name="Text Box 9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56" name="Text Box 8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57" name="Text Box 9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58" name="Text Box 8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59" name="Text Box 9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60" name="Text Box 8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61" name="Text Box 9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62" name="Text Box 8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63" name="Text Box 9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64" name="Text Box 8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65" name="Text Box 9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66" name="Text Box 8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67" name="Text Box 9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68" name="Text Box 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69" name="Text Box 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70" name="Text Box 8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71" name="Text Box 9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72" name="Text Box 8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73" name="Text Box 9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74" name="Text Box 8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75" name="Text Box 9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76" name="Text Box 8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77" name="Text Box 9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78" name="Text Box 8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79" name="Text Box 9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80" name="Text Box 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81" name="Text Box 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82" name="Text Box 8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83" name="Text Box 9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84" name="Text Box 8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85" name="Text Box 9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86" name="Text Box 8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87" name="Text Box 9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88" name="Text Box 8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89" name="Text Box 9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90" name="Text Box 8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91" name="Text Box 9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92" name="Text Box 8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93" name="Text Box 9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94" name="Text Box 8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95" name="Text Box 9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96" name="Text Box 8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97" name="Text Box 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98" name="Text Box 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499" name="Text Box 9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00" name="Text Box 8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01" name="Text Box 9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02" name="Text Box 8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03" name="Text Box 9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04" name="Text Box 8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05" name="Text Box 9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06" name="Text Box 8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07" name="Text Box 9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08" name="Text Box 8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09" name="Text Box 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10" name="Text Box 8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11" name="Text Box 9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12" name="Text Box 8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13" name="Text Box 9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14" name="Text Box 8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15" name="Text Box 9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16" name="Text Box 8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17" name="Text Box 9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18" name="Text Box 8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19" name="Text Box 9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20" name="Text Box 8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1006</xdr:row>
      <xdr:rowOff>171450</xdr:rowOff>
    </xdr:to>
    <xdr:sp macro="" textlink="">
      <xdr:nvSpPr>
        <xdr:cNvPr id="2521" name="Text Box 9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134439</xdr:rowOff>
    </xdr:to>
    <xdr:sp macro="" textlink="">
      <xdr:nvSpPr>
        <xdr:cNvPr id="2522" name="Text Box 15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9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134439</xdr:rowOff>
    </xdr:to>
    <xdr:sp macro="" textlink="">
      <xdr:nvSpPr>
        <xdr:cNvPr id="2523" name="Text Box 15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9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134439</xdr:rowOff>
    </xdr:to>
    <xdr:sp macro="" textlink="">
      <xdr:nvSpPr>
        <xdr:cNvPr id="2524" name="Text Box 15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9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134439</xdr:rowOff>
    </xdr:to>
    <xdr:sp macro="" textlink="">
      <xdr:nvSpPr>
        <xdr:cNvPr id="2525" name="Text Box 15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9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134439</xdr:rowOff>
    </xdr:to>
    <xdr:sp macro="" textlink="">
      <xdr:nvSpPr>
        <xdr:cNvPr id="2526" name="Text Box 1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9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1008</xdr:row>
      <xdr:rowOff>111580</xdr:rowOff>
    </xdr:to>
    <xdr:sp macro="" textlink="">
      <xdr:nvSpPr>
        <xdr:cNvPr id="2527" name="Text Box 15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1008</xdr:row>
      <xdr:rowOff>111580</xdr:rowOff>
    </xdr:to>
    <xdr:sp macro="" textlink="">
      <xdr:nvSpPr>
        <xdr:cNvPr id="2528" name="Text Box 15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1008</xdr:row>
      <xdr:rowOff>111580</xdr:rowOff>
    </xdr:to>
    <xdr:sp macro="" textlink="">
      <xdr:nvSpPr>
        <xdr:cNvPr id="2529" name="Text Box 15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1008</xdr:row>
      <xdr:rowOff>111580</xdr:rowOff>
    </xdr:to>
    <xdr:sp macro="" textlink="">
      <xdr:nvSpPr>
        <xdr:cNvPr id="2530" name="Text Box 15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1008</xdr:row>
      <xdr:rowOff>111580</xdr:rowOff>
    </xdr:to>
    <xdr:sp macro="" textlink="">
      <xdr:nvSpPr>
        <xdr:cNvPr id="2531" name="Text Box 15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1008</xdr:row>
      <xdr:rowOff>111580</xdr:rowOff>
    </xdr:to>
    <xdr:sp macro="" textlink="">
      <xdr:nvSpPr>
        <xdr:cNvPr id="2532" name="Text Box 15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1008</xdr:row>
      <xdr:rowOff>111580</xdr:rowOff>
    </xdr:to>
    <xdr:sp macro="" textlink="">
      <xdr:nvSpPr>
        <xdr:cNvPr id="2533" name="Text Box 15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1008</xdr:row>
      <xdr:rowOff>111580</xdr:rowOff>
    </xdr:to>
    <xdr:sp macro="" textlink="">
      <xdr:nvSpPr>
        <xdr:cNvPr id="2534" name="Text Box 15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1008</xdr:row>
      <xdr:rowOff>111580</xdr:rowOff>
    </xdr:to>
    <xdr:sp macro="" textlink="">
      <xdr:nvSpPr>
        <xdr:cNvPr id="2535" name="Text Box 15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1008</xdr:row>
      <xdr:rowOff>111580</xdr:rowOff>
    </xdr:to>
    <xdr:sp macro="" textlink="">
      <xdr:nvSpPr>
        <xdr:cNvPr id="2536" name="Text Box 1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4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37" name="Text Box 15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38" name="Text Box 1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39" name="Text Box 15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40" name="Text Box 15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41" name="Text Box 15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42" name="Text Box 15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43" name="Text Box 15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44" name="Text Box 15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45" name="Text Box 15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46" name="Text Box 1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47" name="Text Box 15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48" name="Text Box 15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49" name="Text Box 15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50" name="Text Box 15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51" name="Text Box 15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52" name="Text Box 15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53" name="Text Box 15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54" name="Text Box 15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55" name="Text Box 15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56" name="Text Box 1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57" name="Text Box 1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58" name="Text Box 1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59" name="Text Box 1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60" name="Text Box 15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61" name="Text Box 15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62" name="Text Box 15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63" name="Text Box 15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64" name="Text Box 15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65" name="Text Box 15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66" name="Text Box 1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67" name="Text Box 15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68" name="Text Box 15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69" name="Text Box 15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70" name="Text Box 1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71" name="Text Box 15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72" name="Text Box 15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73" name="Text Box 15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74" name="Text Box 15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75" name="Text Box 15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1006</xdr:row>
      <xdr:rowOff>0</xdr:rowOff>
    </xdr:from>
    <xdr:to>
      <xdr:col>1</xdr:col>
      <xdr:colOff>1390650</xdr:colOff>
      <xdr:row>1007</xdr:row>
      <xdr:rowOff>111579</xdr:rowOff>
    </xdr:to>
    <xdr:sp macro="" textlink="">
      <xdr:nvSpPr>
        <xdr:cNvPr id="2576" name="Text Box 1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1876425" y="198986775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77" name="Text Box 3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78" name="Text Box 32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79" name="Text Box 3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80" name="Text Box 63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81" name="Text Box 3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82" name="Text Box 32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83" name="Text Box 3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84" name="Text Box 6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85" name="Text Box 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86" name="Text Box 32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87" name="Text Box 3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88" name="Text Box 63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89" name="Text Box 3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90" name="Text Box 32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91" name="Text Box 3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92" name="Text Box 63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93" name="Text Box 3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94" name="Text Box 32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95" name="Text Box 3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96" name="Text Box 63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97" name="Text Box 3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598" name="Text Box 32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599" name="Text Box 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00" name="Text Box 6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01" name="Text Box 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02" name="Text Box 32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03" name="Text Box 3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04" name="Text Box 6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05" name="Text Box 3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06" name="Text Box 32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07" name="Text Box 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08" name="Text Box 63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09" name="Text Box 3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10" name="Text Box 32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11" name="Text Box 3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12" name="Text Box 63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13" name="Text Box 3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14" name="Text Box 32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15" name="Text Box 3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16" name="Text Box 63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17" name="Text Box 3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18" name="Text Box 3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19" name="Text Box 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20" name="Text Box 63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21" name="Text Box 3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22" name="Text Box 32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23" name="Text Box 3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24" name="Text Box 6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25" name="Text Box 3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26" name="Text Box 32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27" name="Text Box 3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28" name="Text Box 63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29" name="Text Box 3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30" name="Text Box 32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31" name="Text Box 3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32" name="Text Box 63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33" name="Text Box 3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34" name="Text Box 32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35" name="Text Box 3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36" name="Text Box 63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37" name="Text Box 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38" name="Text Box 32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39" name="Text Box 3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40" name="Text Box 63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41" name="Text Box 3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42" name="Text Box 32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43" name="Text Box 3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44" name="Text Box 6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45" name="Text Box 3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46" name="Text Box 32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47" name="Text Box 3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48" name="Text Box 63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49" name="Text Box 3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50" name="Text Box 3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51" name="Text Box 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52" name="Text Box 6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53" name="Text Box 3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54" name="Text Box 32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55" name="Text Box 3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56" name="Text Box 63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57" name="Text Box 3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58" name="Text Box 32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59" name="Text Box 3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60" name="Text Box 63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61" name="Text Box 3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62" name="Text Box 32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63" name="Text Box 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64" name="Text Box 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65" name="Text Box 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66" name="Text Box 32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67" name="Text Box 3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68" name="Text Box 63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69" name="Text Box 3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70" name="Text Box 32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71" name="Text Box 3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72" name="Text Box 63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73" name="Text Box 3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74" name="Text Box 32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75" name="Text Box 3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76" name="Text Box 63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77" name="Text Box 3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78" name="Text Box 32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79" name="Text Box 3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80" name="Text Box 6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81" name="Text Box 3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82" name="Text Box 32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83" name="Text Box 3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84" name="Text Box 6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85" name="Text Box 3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86" name="Text Box 32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87" name="Text Box 3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88" name="Text Box 63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89" name="Text Box 3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90" name="Text Box 32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91" name="Text Box 3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92" name="Text Box 63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93" name="Text Box 3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94" name="Text Box 32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95" name="Text Box 3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96" name="Text Box 63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97" name="Text Box 3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698" name="Text Box 3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699" name="Text Box 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700" name="Text Box 6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701" name="Text Box 3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702" name="Text Box 32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703" name="Text Box 3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704" name="Text Box 6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05" name="Text Box 3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06" name="Text Box 3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07" name="Text Box 3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08" name="Text Box 3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09" name="Text Box 3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10" name="Text Box 3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11" name="Text Box 3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12" name="Text Box 3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13" name="Text Box 3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14" name="Text Box 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15" name="Text Box 3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16" name="Text Box 3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17" name="Text Box 3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18" name="Text Box 3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19" name="Text Box 3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20" name="Text Box 3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21" name="Text Box 3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22" name="Text Box 3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23" name="Text Box 3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24" name="Text Box 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25" name="Text Box 3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26" name="Text Box 3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27" name="Text Box 3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28" name="Text Box 3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29" name="Text Box 3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30" name="Text Box 3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31" name="Text Box 3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32" name="Text Box 3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33" name="Text Box 3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34" name="Text Box 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35" name="Text Box 3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36" name="Text Box 3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37" name="Text Box 3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38" name="Text Box 3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39" name="Text Box 3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40" name="Text Box 3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41" name="Text Box 3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42" name="Text Box 3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43" name="Text Box 3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44" name="Text Box 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45" name="Text Box 3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46" name="Text Box 3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47" name="Text Box 3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48" name="Text Box 3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49" name="Text Box 3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50" name="Text Box 3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51" name="Text Box 3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52" name="Text Box 3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53" name="Text Box 3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54" name="Text Box 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55" name="Text Box 3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56" name="Text Box 3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57" name="Text Box 3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58" name="Text Box 3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59" name="Text Box 3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60" name="Text Box 3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61" name="Text Box 3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62" name="Text Box 3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63" name="Text Box 3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64" name="Text Box 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65" name="Text Box 3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66" name="Text Box 3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67" name="Text Box 3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2768" name="Text Box 3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69" name="Text Box 8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70" name="Text Box 9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71" name="Text Box 8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72" name="Text Box 9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73" name="Text Box 8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74" name="Text Box 9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75" name="Text Box 8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76" name="Text Box 9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77" name="Text Box 8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78" name="Text Box 9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79" name="Text Box 8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80" name="Text Box 9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81" name="Text Box 8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82" name="Text Box 9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83" name="Text Box 8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84" name="Text Box 9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85" name="Text Box 8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86" name="Text Box 9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87" name="Text Box 8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88" name="Text Box 9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89" name="Text Box 8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90" name="Text Box 9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91" name="Text Box 8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92" name="Text Box 9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93" name="Text Box 8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94" name="Text Box 9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95" name="Text Box 8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96" name="Text Box 9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97" name="Text Box 8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98" name="Text Box 9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799" name="Text Box 8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00" name="Text Box 9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01" name="Text Box 8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02" name="Text Box 9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03" name="Text Box 8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04" name="Text Box 9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05" name="Text Box 8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06" name="Text Box 9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07" name="Text Box 8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08" name="Text Box 9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09" name="Text Box 8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10" name="Text Box 9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11" name="Text Box 8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12" name="Text Box 9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13" name="Text Box 8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14" name="Text Box 9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15" name="Text Box 8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16" name="Text Box 9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17" name="Text Box 8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18" name="Text Box 9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19" name="Text Box 8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20" name="Text Box 9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21" name="Text Box 8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22" name="Text Box 9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23" name="Text Box 8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24" name="Text Box 9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25" name="Text Box 8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26" name="Text Box 9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27" name="Text Box 8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28" name="Text Box 9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29" name="Text Box 8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30" name="Text Box 9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31" name="Text Box 8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32" name="Text Box 9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33" name="Text Box 8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34" name="Text Box 9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35" name="Text Box 8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36" name="Text Box 9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37" name="Text Box 8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38" name="Text Box 9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39" name="Text Box 8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840" name="Text Box 9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41" name="Text Box 8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42" name="Text Box 9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43" name="Text Box 8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44" name="Text Box 9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45" name="Text Box 8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46" name="Text Box 9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47" name="Text Box 8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48" name="Text Box 9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49" name="Text Box 8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50" name="Text Box 9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51" name="Text Box 8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52" name="Text Box 9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53" name="Text Box 8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54" name="Text Box 9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55" name="Text Box 8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56" name="Text Box 9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57" name="Text Box 8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58" name="Text Box 9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59" name="Text Box 8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60" name="Text Box 9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61" name="Text Box 8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62" name="Text Box 9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63" name="Text Box 8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64" name="Text Box 9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65" name="Text Box 8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66" name="Text Box 9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67" name="Text Box 8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68" name="Text Box 9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69" name="Text Box 8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70" name="Text Box 9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71" name="Text Box 8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72" name="Text Box 9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73" name="Text Box 8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74" name="Text Box 9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75" name="Text Box 8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76" name="Text Box 9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77" name="Text Box 8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78" name="Text Box 9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79" name="Text Box 8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80" name="Text Box 9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81" name="Text Box 8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82" name="Text Box 9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83" name="Text Box 8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84" name="Text Box 9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85" name="Text Box 8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86" name="Text Box 9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87" name="Text Box 8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88" name="Text Box 9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89" name="Text Box 8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90" name="Text Box 9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91" name="Text Box 8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92" name="Text Box 9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93" name="Text Box 8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94" name="Text Box 9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95" name="Text Box 8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96" name="Text Box 9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97" name="Text Box 8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98" name="Text Box 9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899" name="Text Box 8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00" name="Text Box 9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01" name="Text Box 8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02" name="Text Box 9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03" name="Text Box 8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04" name="Text Box 9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05" name="Text Box 8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06" name="Text Box 9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07" name="Text Box 8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08" name="Text Box 9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09" name="Text Box 8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10" name="Text Box 9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11" name="Text Box 8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2912" name="Text Box 9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13" name="Text Box 8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14" name="Text Box 9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15" name="Text Box 8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16" name="Text Box 9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17" name="Text Box 8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18" name="Text Box 9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19" name="Text Box 8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20" name="Text Box 9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21" name="Text Box 8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22" name="Text Box 9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23" name="Text Box 8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24" name="Text Box 9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25" name="Text Box 8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26" name="Text Box 9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27" name="Text Box 8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28" name="Text Box 9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29" name="Text Box 8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30" name="Text Box 9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31" name="Text Box 8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32" name="Text Box 9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33" name="Text Box 8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34" name="Text Box 9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35" name="Text Box 8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36" name="Text Box 9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37" name="Text Box 8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38" name="Text Box 9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39" name="Text Box 8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40" name="Text Box 9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41" name="Text Box 8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42" name="Text Box 9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43" name="Text Box 8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44" name="Text Box 9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45" name="Text Box 8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46" name="Text Box 9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47" name="Text Box 8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48" name="Text Box 9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49" name="Text Box 8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50" name="Text Box 9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51" name="Text Box 8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52" name="Text Box 9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53" name="Text Box 8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54" name="Text Box 9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55" name="Text Box 8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56" name="Text Box 9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57" name="Text Box 8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58" name="Text Box 9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59" name="Text Box 8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60" name="Text Box 9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61" name="Text Box 8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62" name="Text Box 9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63" name="Text Box 8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64" name="Text Box 9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65" name="Text Box 8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66" name="Text Box 9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67" name="Text Box 8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68" name="Text Box 9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69" name="Text Box 8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70" name="Text Box 9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71" name="Text Box 8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72" name="Text Box 9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73" name="Text Box 8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74" name="Text Box 9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75" name="Text Box 8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76" name="Text Box 9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77" name="Text Box 8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78" name="Text Box 9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79" name="Text Box 8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80" name="Text Box 9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81" name="Text Box 8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82" name="Text Box 9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83" name="Text Box 8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2984" name="Text Box 9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985" name="Text Box 3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986" name="Text Box 32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987" name="Text Box 3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988" name="Text Box 63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989" name="Text Box 3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990" name="Text Box 32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991" name="Text Box 3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992" name="Text Box 63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993" name="Text Box 3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994" name="Text Box 32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995" name="Text Box 3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996" name="Text Box 63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997" name="Text Box 3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2998" name="Text Box 32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2999" name="Text Box 3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00" name="Text Box 63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01" name="Text Box 3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02" name="Text Box 32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03" name="Text Box 3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04" name="Text Box 63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05" name="Text Box 3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06" name="Text Box 32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07" name="Text Box 3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08" name="Text Box 63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09" name="Text Box 3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10" name="Text Box 32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11" name="Text Box 3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12" name="Text Box 63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13" name="Text Box 3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14" name="Text Box 32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15" name="Text Box 3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16" name="Text Box 63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17" name="Text Box 3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18" name="Text Box 32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19" name="Text Box 3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20" name="Text Box 63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21" name="Text Box 3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22" name="Text Box 32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23" name="Text Box 3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24" name="Text Box 6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25" name="Text Box 3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26" name="Text Box 32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27" name="Text Box 3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28" name="Text Box 63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29" name="Text Box 3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30" name="Text Box 32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31" name="Text Box 3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32" name="Text Box 63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33" name="Text Box 3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34" name="Text Box 32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35" name="Text Box 3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36" name="Text Box 63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37" name="Text Box 3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38" name="Text Box 32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39" name="Text Box 3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40" name="Text Box 63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41" name="Text Box 3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42" name="Text Box 32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43" name="Text Box 3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44" name="Text Box 6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45" name="Text Box 3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46" name="Text Box 32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47" name="Text Box 3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48" name="Text Box 63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49" name="Text Box 3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50" name="Text Box 32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51" name="Text Box 3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52" name="Text Box 63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53" name="Text Box 3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54" name="Text Box 32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55" name="Text Box 3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56" name="Text Box 63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57" name="Text Box 3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58" name="Text Box 32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59" name="Text Box 3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60" name="Text Box 63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61" name="Text Box 3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62" name="Text Box 32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63" name="Text Box 3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64" name="Text Box 63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65" name="Text Box 3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66" name="Text Box 32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67" name="Text Box 3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68" name="Text Box 63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69" name="Text Box 3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70" name="Text Box 32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71" name="Text Box 3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72" name="Text Box 63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73" name="Text Box 3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74" name="Text Box 3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75" name="Text Box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76" name="Text Box 63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77" name="Text Box 3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78" name="Text Box 32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79" name="Text Box 3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80" name="Text Box 63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81" name="Text Box 3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82" name="Text Box 32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83" name="Text Box 3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84" name="Text Box 6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85" name="Text Box 3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86" name="Text Box 32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87" name="Text Box 3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88" name="Text Box 63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89" name="Text Box 3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90" name="Text Box 32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91" name="Text Box 3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92" name="Text Box 63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93" name="Text Box 3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94" name="Text Box 32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95" name="Text Box 3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96" name="Text Box 63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97" name="Text Box 3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098" name="Text Box 32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099" name="Text Box 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100" name="Text Box 6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101" name="Text Box 3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102" name="Text Box 32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103" name="Text Box 3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104" name="Text Box 6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105" name="Text Box 3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106" name="Text Box 32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107" name="Text Box 3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108" name="Text Box 63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109" name="Text Box 3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110" name="Text Box 32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152400</xdr:rowOff>
    </xdr:to>
    <xdr:sp macro="" textlink="">
      <xdr:nvSpPr>
        <xdr:cNvPr id="3111" name="Text Box 3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114300</xdr:rowOff>
    </xdr:to>
    <xdr:sp macro="" textlink="">
      <xdr:nvSpPr>
        <xdr:cNvPr id="3112" name="Text Box 6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13" name="Text Box 3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14" name="Text Box 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15" name="Text Box 3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16" name="Text Box 3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17" name="Text Box 3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18" name="Text Box 3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19" name="Text Box 3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20" name="Text Box 3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21" name="Text Box 3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22" name="Text Box 3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23" name="Text Box 3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24" name="Text Box 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25" name="Text Box 3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26" name="Text Box 3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27" name="Text Box 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28" name="Text Box 3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29" name="Text Box 3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30" name="Text Box 3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31" name="Text Box 3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32" name="Text Box 3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33" name="Text Box 3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34" name="Text Box 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35" name="Text Box 3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36" name="Text Box 3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37" name="Text Box 3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38" name="Text Box 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39" name="Text Box 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40" name="Text Box 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41" name="Text Box 3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42" name="Text Box 3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43" name="Text Box 3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44" name="Text Box 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45" name="Text Box 3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46" name="Text Box 3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47" name="Text Box 3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48" name="Text Box 3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49" name="Text Box 3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50" name="Text Box 3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51" name="Text Box 3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52" name="Text Box 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53" name="Text Box 3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54" name="Text Box 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55" name="Text Box 3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56" name="Text Box 3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57" name="Text Box 3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58" name="Text Box 3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59" name="Text Box 3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60" name="Text Box 3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61" name="Text Box 3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62" name="Text Box 3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63" name="Text Box 3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64" name="Text Box 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65" name="Text Box 3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66" name="Text Box 3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67" name="Text Box 3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68" name="Text Box 3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69" name="Text Box 3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70" name="Text Box 3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71" name="Text Box 3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72" name="Text Box 3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73" name="Text Box 3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74" name="Text Box 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75" name="Text Box 3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1006</xdr:row>
      <xdr:rowOff>0</xdr:rowOff>
    </xdr:from>
    <xdr:to>
      <xdr:col>1</xdr:col>
      <xdr:colOff>2438400</xdr:colOff>
      <xdr:row>1006</xdr:row>
      <xdr:rowOff>171450</xdr:rowOff>
    </xdr:to>
    <xdr:sp macro="" textlink="">
      <xdr:nvSpPr>
        <xdr:cNvPr id="3176" name="Text Box 3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3028950" y="198986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77" name="Text Box 8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78" name="Text Box 9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79" name="Text Box 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80" name="Text Box 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81" name="Text Box 8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82" name="Text Box 9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83" name="Text Box 8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84" name="Text Box 9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85" name="Text Box 8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86" name="Text Box 9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87" name="Text Box 8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88" name="Text Box 9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89" name="Text Box 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90" name="Text Box 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91" name="Text Box 8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92" name="Text Box 9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93" name="Text Box 8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94" name="Text Box 9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95" name="Text Box 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96" name="Text Box 9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97" name="Text Box 8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98" name="Text Box 9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199" name="Text Box 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00" name="Text Box 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01" name="Text Box 8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02" name="Text Box 9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03" name="Text Box 8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04" name="Text Box 9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05" name="Text Box 8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06" name="Text Box 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07" name="Text Box 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08" name="Text Box 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09" name="Text Box 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10" name="Text Box 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11" name="Text Box 8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12" name="Text Box 9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13" name="Text Box 8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14" name="Text Box 9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15" name="Text Box 8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16" name="Text Box 9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17" name="Text Box 8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18" name="Text Box 9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19" name="Text Box 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20" name="Text Box 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21" name="Text Box 8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22" name="Text Box 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23" name="Text Box 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24" name="Text Box 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25" name="Text Box 8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26" name="Text Box 9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27" name="Text Box 8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28" name="Text Box 9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29" name="Text Box 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30" name="Text Box 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31" name="Text Box 8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32" name="Text Box 9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33" name="Text Box 8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34" name="Text Box 9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35" name="Text Box 8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36" name="Text Box 9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37" name="Text Box 8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38" name="Text Box 9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39" name="Text Box 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40" name="Text Box 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41" name="Text Box 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42" name="Text Box 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43" name="Text Box 8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44" name="Text Box 9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45" name="Text Box 8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46" name="Text Box 9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47" name="Text Box 8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248" name="Text Box 9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49" name="Text Box 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50" name="Text Box 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51" name="Text Box 8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52" name="Text Box 9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53" name="Text Box 8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54" name="Text Box 9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55" name="Text Box 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56" name="Text Box 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57" name="Text Box 8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58" name="Text Box 9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59" name="Text Box 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60" name="Text Box 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61" name="Text Box 8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62" name="Text Box 9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63" name="Text Box 8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64" name="Text Box 9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65" name="Text Box 8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66" name="Text Box 9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67" name="Text Box 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68" name="Text Box 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69" name="Text Box 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70" name="Text Box 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71" name="Text Box 8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72" name="Text Box 9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73" name="Text Box 8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74" name="Text Box 9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75" name="Text Box 8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76" name="Text Box 9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77" name="Text Box 8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78" name="Text Box 9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79" name="Text Box 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80" name="Text Box 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81" name="Text Box 8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82" name="Text Box 9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83" name="Text Box 8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84" name="Text Box 9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85" name="Text Box 8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86" name="Text Box 9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87" name="Text Box 8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88" name="Text Box 9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89" name="Text Box 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90" name="Text Box 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91" name="Text Box 8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92" name="Text Box 9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93" name="Text Box 8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94" name="Text Box 9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95" name="Text Box 8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96" name="Text Box 9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97" name="Text Box 8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98" name="Text Box 9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299" name="Text Box 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00" name="Text Box 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01" name="Text Box 8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02" name="Text Box 9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03" name="Text Box 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04" name="Text Box 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05" name="Text Box 8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06" name="Text Box 9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07" name="Text Box 8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08" name="Text Box 9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09" name="Text Box 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10" name="Text Box 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11" name="Text Box 8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12" name="Text Box 9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13" name="Text Box 8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14" name="Text Box 9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15" name="Text Box 8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16" name="Text Box 9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17" name="Text Box 8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18" name="Text Box 9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19" name="Text Box 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1010</xdr:row>
      <xdr:rowOff>135527</xdr:rowOff>
    </xdr:to>
    <xdr:sp macro="" textlink="">
      <xdr:nvSpPr>
        <xdr:cNvPr id="3320" name="Text Box 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21" name="Text Box 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22" name="Text Box 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23" name="Text Box 8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24" name="Text Box 9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25" name="Text Box 8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26" name="Text Box 9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27" name="Text Box 8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28" name="Text Box 9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29" name="Text Box 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30" name="Text Box 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31" name="Text Box 8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32" name="Text Box 9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33" name="Text Box 8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34" name="Text Box 9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35" name="Text Box 8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36" name="Text Box 9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37" name="Text Box 8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38" name="Text Box 9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39" name="Text Box 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40" name="Text Box 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41" name="Text Box 8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42" name="Text Box 9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43" name="Text Box 8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44" name="Text Box 9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45" name="Text Box 8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46" name="Text Box 9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47" name="Text Box 8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48" name="Text Box 9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49" name="Text Box 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50" name="Text Box 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51" name="Text Box 8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52" name="Text Box 9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53" name="Text Box 8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54" name="Text Box 9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55" name="Text Box 8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56" name="Text Box 9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57" name="Text Box 8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58" name="Text Box 9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59" name="Text Box 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60" name="Text Box 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61" name="Text Box 8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62" name="Text Box 9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63" name="Text Box 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64" name="Text Box 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65" name="Text Box 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66" name="Text Box 9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67" name="Text Box 8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68" name="Text Box 9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69" name="Text Box 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70" name="Text Box 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71" name="Text Box 8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72" name="Text Box 9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73" name="Text Box 8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74" name="Text Box 9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75" name="Text Box 8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76" name="Text Box 9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77" name="Text Box 8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78" name="Text Box 9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79" name="Text Box 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80" name="Text Box 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81" name="Text Box 8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82" name="Text Box 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83" name="Text Box 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84" name="Text Box 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85" name="Text Box 8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86" name="Text Box 9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87" name="Text Box 8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88" name="Text Box 9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89" name="Text Box 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90" name="Text Box 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91" name="Text Box 8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1006</xdr:row>
      <xdr:rowOff>0</xdr:rowOff>
    </xdr:from>
    <xdr:to>
      <xdr:col>1</xdr:col>
      <xdr:colOff>1314450</xdr:colOff>
      <xdr:row>1011</xdr:row>
      <xdr:rowOff>60687</xdr:rowOff>
    </xdr:to>
    <xdr:sp macro="" textlink="">
      <xdr:nvSpPr>
        <xdr:cNvPr id="3392" name="Text Box 9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1895475" y="198986775"/>
          <a:ext cx="0" cy="91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393" name="Text Box 15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394" name="Text Box 15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395" name="Text Box 15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396" name="Text Box 1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397" name="Text Box 15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398" name="Text Box 15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399" name="Text Box 15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00" name="Text Box 15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01" name="Text Box 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02" name="Text Box 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03" name="Text Box 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04" name="Text Box 15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05" name="Text Box 15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06" name="Text Box 1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07" name="Text Box 15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08" name="Text Box 15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09" name="Text Box 15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10" name="Text Box 15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411" name="Text Box 15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12" name="Text Box 15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13" name="Text Box 15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14" name="Text Box 1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15" name="Text Box 15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16" name="Text Box 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17" name="Text Box 15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18" name="Text Box 15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419" name="Text Box 15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420" name="Text Box 15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21" name="Text Box 15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22" name="Text Box 15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23" name="Text Box 15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24" name="Text Box 15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25" name="Text Box 15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426" name="Text Box 1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27" name="Text Box 15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28" name="Text Box 1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29" name="Text Box 15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30" name="Text Box 15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31" name="Text Box 15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32" name="Text Box 15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33" name="Text Box 15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34" name="Text Box 15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35" name="Text Box 15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36" name="Text Box 1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37" name="Text Box 15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38" name="Text Box 15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439" name="Text Box 15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40" name="Text Box 15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41" name="Text Box 15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42" name="Text Box 15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43" name="Text Box 15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44" name="Text Box 1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45" name="Text Box 1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46" name="Text Box 1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447" name="Text Box 15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448" name="Text Box 15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49" name="Text Box 15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50" name="Text Box 15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51" name="Text Box 15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52" name="Text Box 15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53" name="Text Box 15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454" name="Text Box 15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55" name="Text Box 15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56" name="Text Box 1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57" name="Text Box 15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58" name="Text Box 15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59" name="Text Box 15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60" name="Text Box 15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61" name="Text Box 15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62" name="Text Box 1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63" name="Text Box 1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64" name="Text Box 15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65" name="Text Box 15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66" name="Text Box 1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467" name="Text Box 15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68" name="Text Box 15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69" name="Text Box 15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70" name="Text Box 15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71" name="Text Box 15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72" name="Text Box 15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73" name="Text Box 15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74" name="Text Box 15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475" name="Text Box 15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476" name="Text Box 1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77" name="Text Box 15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78" name="Text Box 15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79" name="Text Box 15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80" name="Text Box 15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81" name="Text Box 15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482" name="Text Box 15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83" name="Text Box 1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84" name="Text Box 15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85" name="Text Box 15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86" name="Text Box 1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87" name="Text Box 15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88" name="Text Box 15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89" name="Text Box 15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490" name="Text Box 15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91" name="Text Box 15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92" name="Text Box 15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93" name="Text Box 15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94" name="Text Box 1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495" name="Text Box 1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96" name="Text Box 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97" name="Text Box 15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98" name="Text Box 15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499" name="Text Box 15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00" name="Text Box 15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01" name="Text Box 15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02" name="Text Box 15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503" name="Text Box 15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504" name="Text Box 15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05" name="Text Box 15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06" name="Text Box 1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07" name="Text Box 15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08" name="Text Box 15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09" name="Text Box 15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510" name="Text Box 15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11" name="Text Box 15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12" name="Text Box 15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13" name="Text Box 15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14" name="Text Box 15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15" name="Text Box 15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16" name="Text Box 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17" name="Text Box 15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18" name="Text Box 15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19" name="Text Box 15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20" name="Text Box 1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21" name="Text Box 15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22" name="Text Box 15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523" name="Text Box 15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24" name="Text Box 15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25" name="Text Box 15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26" name="Text Box 1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27" name="Text Box 15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28" name="Text Box 15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29" name="Text Box 15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30" name="Text Box 15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531" name="Text Box 15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532" name="Text Box 15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33" name="Text Box 1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34" name="Text Box 1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35" name="Text Box 1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36" name="Text Box 1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37" name="Text Box 15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538" name="Text Box 15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39" name="Text Box 15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40" name="Text Box 15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41" name="Text Box 15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42" name="Text Box 15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43" name="Text Box 15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44" name="Text Box 15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45" name="Text Box 15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46" name="Text Box 1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47" name="Text Box 15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48" name="Text Box 15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49" name="Text Box 15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50" name="Text Box 15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551" name="Text Box 15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52" name="Text Box 15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53" name="Text Box 15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54" name="Text Box 15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55" name="Text Box 15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56" name="Text Box 1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57" name="Text Box 15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58" name="Text Box 15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559" name="Text Box 15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560" name="Text Box 15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61" name="Text Box 15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62" name="Text Box 15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63" name="Text Box 1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64" name="Text Box 15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65" name="Text Box 15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566" name="Text Box 1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67" name="Text Box 15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68" name="Text Box 15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69" name="Text Box 15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70" name="Text Box 15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71" name="Text Box 15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72" name="Text Box 15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73" name="Text Box 15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74" name="Text Box 15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75" name="Text Box 15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76" name="Text Box 1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77" name="Text Box 1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78" name="Text Box 15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579" name="Text Box 15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80" name="Text Box 15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81" name="Text Box 15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82" name="Text Box 15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83" name="Text Box 15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84" name="Text Box 15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85" name="Text Box 15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86" name="Text Box 1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587" name="Text Box 15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588" name="Text Box 1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89" name="Text Box 1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90" name="Text Box 15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91" name="Text Box 15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92" name="Text Box 15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93" name="Text Box 15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594" name="Text Box 15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95" name="Text Box 15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96" name="Text Box 1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97" name="Text Box 15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598" name="Text Box 15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599" name="Text Box 15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600" name="Text Box 15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601" name="Text Box 15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602" name="Text Box 15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603" name="Text Box 15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604" name="Text Box 15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605" name="Text Box 15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606" name="Text Box 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171</xdr:row>
      <xdr:rowOff>0</xdr:rowOff>
    </xdr:from>
    <xdr:to>
      <xdr:col>1</xdr:col>
      <xdr:colOff>1424940</xdr:colOff>
      <xdr:row>171</xdr:row>
      <xdr:rowOff>171450</xdr:rowOff>
    </xdr:to>
    <xdr:sp macro="" textlink="">
      <xdr:nvSpPr>
        <xdr:cNvPr id="3607" name="Text Box 15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1924050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608" name="Text Box 15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609" name="Text Box 15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610" name="Text Box 15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611" name="Text Box 15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612" name="Text Box 15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171</xdr:row>
      <xdr:rowOff>0</xdr:rowOff>
    </xdr:from>
    <xdr:to>
      <xdr:col>1</xdr:col>
      <xdr:colOff>1390650</xdr:colOff>
      <xdr:row>171</xdr:row>
      <xdr:rowOff>171450</xdr:rowOff>
    </xdr:to>
    <xdr:sp macro="" textlink="">
      <xdr:nvSpPr>
        <xdr:cNvPr id="3613" name="Text Box 15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187642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171</xdr:row>
      <xdr:rowOff>0</xdr:rowOff>
    </xdr:from>
    <xdr:to>
      <xdr:col>1</xdr:col>
      <xdr:colOff>1392555</xdr:colOff>
      <xdr:row>171</xdr:row>
      <xdr:rowOff>171450</xdr:rowOff>
    </xdr:to>
    <xdr:sp macro="" textlink="">
      <xdr:nvSpPr>
        <xdr:cNvPr id="3614" name="Text Box 15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1895475" y="347567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615" name="Text Box 15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171</xdr:row>
      <xdr:rowOff>0</xdr:rowOff>
    </xdr:from>
    <xdr:to>
      <xdr:col>1</xdr:col>
      <xdr:colOff>1386840</xdr:colOff>
      <xdr:row>172</xdr:row>
      <xdr:rowOff>136616</xdr:rowOff>
    </xdr:to>
    <xdr:sp macro="" textlink="">
      <xdr:nvSpPr>
        <xdr:cNvPr id="3616" name="Text Box 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1885950" y="34756725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1905000</xdr:colOff>
      <xdr:row>653</xdr:row>
      <xdr:rowOff>0</xdr:rowOff>
    </xdr:from>
    <xdr:to>
      <xdr:col>7</xdr:col>
      <xdr:colOff>16457</xdr:colOff>
      <xdr:row>655</xdr:row>
      <xdr:rowOff>36740</xdr:rowOff>
    </xdr:to>
    <xdr:sp macro="" textlink="">
      <xdr:nvSpPr>
        <xdr:cNvPr id="3617" name="Text Box 63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10096500" y="131616450"/>
          <a:ext cx="0" cy="360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1030</xdr:row>
      <xdr:rowOff>0</xdr:rowOff>
    </xdr:from>
    <xdr:to>
      <xdr:col>1</xdr:col>
      <xdr:colOff>1905000</xdr:colOff>
      <xdr:row>1032</xdr:row>
      <xdr:rowOff>58239</xdr:rowOff>
    </xdr:to>
    <xdr:sp macro="" textlink="">
      <xdr:nvSpPr>
        <xdr:cNvPr id="3618" name="Text Box 63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2495550" y="203063475"/>
          <a:ext cx="0" cy="368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1577340</xdr:colOff>
      <xdr:row>565</xdr:row>
      <xdr:rowOff>20955</xdr:rowOff>
    </xdr:to>
    <xdr:sp macro="" textlink="">
      <xdr:nvSpPr>
        <xdr:cNvPr id="3619" name="Text Box 15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2952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20" name="Text Box 15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21" name="Text Box 15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22" name="Text Box 15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23" name="Text Box 15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24" name="Text Box 15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625" name="Text Box 1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26" name="Text Box 1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27" name="Text Box 15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28" name="Text Box 15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29" name="Text Box 15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30" name="Text Box 15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31" name="Text Box 15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32" name="Text Box 15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33" name="Text Box 15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34" name="Text Box 15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35" name="Text Box 15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36" name="Text Box 1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37" name="Text Box 1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638" name="Text Box 1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39" name="Text Box 15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40" name="Text Box 15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41" name="Text Box 15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42" name="Text Box 15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43" name="Text Box 15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44" name="Text Box 15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45" name="Text Box 15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646" name="Text Box 1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647" name="Text Box 15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48" name="Text Box 15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49" name="Text Box 15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50" name="Text Box 15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51" name="Text Box 15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52" name="Text Box 15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653" name="Text Box 15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54" name="Text Box 15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55" name="Text Box 15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56" name="Text Box 1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57" name="Text Box 15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58" name="Text Box 15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59" name="Text Box 15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60" name="Text Box 15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61" name="Text Box 15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62" name="Text Box 15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63" name="Text Box 15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64" name="Text Box 15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65" name="Text Box 1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666" name="Text Box 1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67" name="Text Box 15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68" name="Text Box 15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69" name="Text Box 15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70" name="Text Box 15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71" name="Text Box 15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72" name="Text Box 15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73" name="Text Box 15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674" name="Text Box 15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675" name="Text Box 15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76" name="Text Box 1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77" name="Text Box 15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78" name="Text Box 15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79" name="Text Box 15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80" name="Text Box 15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681" name="Text Box 15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82" name="Text Box 15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83" name="Text Box 15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84" name="Text Box 1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85" name="Text Box 1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86" name="Text Box 1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87" name="Text Box 15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88" name="Text Box 15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89" name="Text Box 15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90" name="Text Box 15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91" name="Text Box 15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92" name="Text Box 15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93" name="Text Box 15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694" name="Text Box 15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95" name="Text Box 15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96" name="Text Box 1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97" name="Text Box 15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698" name="Text Box 15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699" name="Text Box 15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00" name="Text Box 15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01" name="Text Box 15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702" name="Text Box 15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703" name="Text Box 1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04" name="Text Box 15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05" name="Text Box 15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06" name="Text Box 1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07" name="Text Box 15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08" name="Text Box 15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709" name="Text Box 15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10" name="Text Box 15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11" name="Text Box 15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12" name="Text Box 15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13" name="Text Box 15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14" name="Text Box 15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15" name="Text Box 15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16" name="Text Box 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17" name="Text Box 1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18" name="Text Box 15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19" name="Text Box 15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20" name="Text Box 15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21" name="Text Box 15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722" name="Text Box 15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23" name="Text Box 15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24" name="Text Box 15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25" name="Text Box 15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26" name="Text Box 1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27" name="Text Box 15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28" name="Text Box 15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29" name="Text Box 15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730" name="Text Box 1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731" name="Text Box 1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32" name="Text Box 15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33" name="Text Box 15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34" name="Text Box 15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35" name="Text Box 15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36" name="Text Box 1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737" name="Text Box 15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38" name="Text Box 15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39" name="Text Box 15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40" name="Text Box 15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41" name="Text Box 15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42" name="Text Box 15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43" name="Text Box 15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44" name="Text Box 15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45" name="Text Box 1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46" name="Text Box 1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47" name="Text Box 15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48" name="Text Box 15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49" name="Text Box 15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750" name="Text Box 15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51" name="Text Box 15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52" name="Text Box 15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53" name="Text Box 15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54" name="Text Box 15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55" name="Text Box 15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56" name="Text Box 1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57" name="Text Box 15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758" name="Text Box 15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759" name="Text Box 15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60" name="Text Box 15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61" name="Text Box 15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62" name="Text Box 15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63" name="Text Box 15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64" name="Text Box 15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765" name="Text Box 15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66" name="Text Box 1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67" name="Text Box 15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68" name="Text Box 15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69" name="Text Box 15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70" name="Text Box 15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71" name="Text Box 15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72" name="Text Box 15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73" name="Text Box 15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74" name="Text Box 15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75" name="Text Box 15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76" name="Text Box 1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77" name="Text Box 15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778" name="Text Box 15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79" name="Text Box 15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80" name="Text Box 15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81" name="Text Box 15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82" name="Text Box 15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83" name="Text Box 15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84" name="Text Box 15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85" name="Text Box 1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786" name="Text Box 1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787" name="Text Box 15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88" name="Text Box 15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89" name="Text Box 15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90" name="Text Box 15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91" name="Text Box 15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92" name="Text Box 15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793" name="Text Box 15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94" name="Text Box 15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95" name="Text Box 15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96" name="Text Box 1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97" name="Text Box 1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798" name="Text Box 1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799" name="Text Box 15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800" name="Text Box 15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801" name="Text Box 15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02" name="Text Box 15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03" name="Text Box 15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04" name="Text Box 15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05" name="Text Box 15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806" name="Text Box 1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07" name="Text Box 15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08" name="Text Box 15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09" name="Text Box 15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10" name="Text Box 1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811" name="Text Box 15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12" name="Text Box 15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813" name="Text Box 15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814" name="Text Box 15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815" name="Text Box 15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816" name="Text Box 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17" name="Text Box 15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18" name="Text Box 15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19" name="Text Box 15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20" name="Text Box 15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821" name="Text Box 15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22" name="Text Box 15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23" name="Text Box 15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24" name="Text Box 15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25" name="Text Box 1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826" name="Text Box 1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27" name="Text Box 15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828" name="Text Box 15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829" name="Text Box 15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30" name="Text Box 15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31" name="Text Box 15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32" name="Text Box 15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33" name="Text Box 15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565</xdr:row>
      <xdr:rowOff>0</xdr:rowOff>
    </xdr:from>
    <xdr:to>
      <xdr:col>1</xdr:col>
      <xdr:colOff>1424940</xdr:colOff>
      <xdr:row>565</xdr:row>
      <xdr:rowOff>171450</xdr:rowOff>
    </xdr:to>
    <xdr:sp macro="" textlink="">
      <xdr:nvSpPr>
        <xdr:cNvPr id="3834" name="Text Box 15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1924050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35" name="Text Box 15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36" name="Text Box 1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37" name="Text Box 15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38" name="Text Box 15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839" name="Text Box 15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565</xdr:row>
      <xdr:rowOff>0</xdr:rowOff>
    </xdr:from>
    <xdr:to>
      <xdr:col>1</xdr:col>
      <xdr:colOff>1390650</xdr:colOff>
      <xdr:row>565</xdr:row>
      <xdr:rowOff>171450</xdr:rowOff>
    </xdr:to>
    <xdr:sp macro="" textlink="">
      <xdr:nvSpPr>
        <xdr:cNvPr id="3840" name="Text Box 15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187642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1392555</xdr:colOff>
      <xdr:row>565</xdr:row>
      <xdr:rowOff>171450</xdr:rowOff>
    </xdr:to>
    <xdr:sp macro="" textlink="">
      <xdr:nvSpPr>
        <xdr:cNvPr id="3841" name="Text Box 15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1895475" y="1132522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842" name="Text Box 15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565</xdr:row>
      <xdr:rowOff>0</xdr:rowOff>
    </xdr:from>
    <xdr:to>
      <xdr:col>1</xdr:col>
      <xdr:colOff>1386840</xdr:colOff>
      <xdr:row>566</xdr:row>
      <xdr:rowOff>136616</xdr:rowOff>
    </xdr:to>
    <xdr:sp macro="" textlink="">
      <xdr:nvSpPr>
        <xdr:cNvPr id="3843" name="Text Box 15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1885950" y="113252250"/>
          <a:ext cx="95250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44" name="Text Box 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45" name="Text Box 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46" name="Text Box 8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47" name="Text Box 9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48" name="Text Box 8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49" name="Text Box 9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50" name="Text Box 8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51" name="Text Box 9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52" name="Text Box 8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53" name="Text Box 9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54" name="Text Box 8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55" name="Text Box 9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56" name="Text Box 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57" name="Text Box 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58" name="Text Box 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59" name="Text Box 9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60" name="Text Box 8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61" name="Text Box 9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62" name="Text Box 8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63" name="Text Box 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64" name="Text Box 8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65" name="Text Box 9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66" name="Text Box 8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67" name="Text Box 9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68" name="Text Box 8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69" name="Text Box 9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70" name="Text Box 8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71" name="Text Box 9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72" name="Text Box 8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73" name="Text Box 9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74" name="Text Box 8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75" name="Text Box 9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76" name="Text Box 8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77" name="Text Box 9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78" name="Text Box 8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79" name="Text Box 9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80" name="Text Box 8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81" name="Text Box 9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82" name="Text Box 8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83" name="Text Box 9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84" name="Text Box 8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85" name="Text Box 9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86" name="Text Box 8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87" name="Text Box 9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88" name="Text Box 8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89" name="Text Box 9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90" name="Text Box 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91" name="Text Box 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92" name="Text Box 8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93" name="Text Box 9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94" name="Text Box 8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95" name="Text Box 9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96" name="Text Box 8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97" name="Text Box 9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98" name="Text Box 8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899" name="Text Box 9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00" name="Text Box 8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01" name="Text Box 9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02" name="Text Box 8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03" name="Text Box 9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04" name="Text Box 8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05" name="Text Box 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06" name="Text Box 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07" name="Text Box 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08" name="Text Box 8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09" name="Text Box 9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10" name="Text Box 8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11" name="Text Box 9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12" name="Text Box 8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13" name="Text Box 9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14" name="Text Box 8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567</xdr:row>
      <xdr:rowOff>0</xdr:rowOff>
    </xdr:from>
    <xdr:to>
      <xdr:col>1</xdr:col>
      <xdr:colOff>1501140</xdr:colOff>
      <xdr:row>568</xdr:row>
      <xdr:rowOff>16873</xdr:rowOff>
    </xdr:to>
    <xdr:sp macro="" textlink="">
      <xdr:nvSpPr>
        <xdr:cNvPr id="3915" name="Text Box 9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1895475" y="113585625"/>
          <a:ext cx="2000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16" name="Text Box 3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17" name="Text Box 32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18" name="Text Box 3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19" name="Text Box 63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20" name="Text Box 3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21" name="Text Box 32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22" name="Text Box 3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23" name="Text Box 63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24" name="Text Box 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25" name="Text Box 32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26" name="Text Box 3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27" name="Text Box 6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28" name="Text Box 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29" name="Text Box 3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30" name="Text Box 3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31" name="Text Box 63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32" name="Text Box 3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33" name="Text Box 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34" name="Text Box 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35" name="Text Box 63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36" name="Text Box 3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37" name="Text Box 32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38" name="Text Box 3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39" name="Text Box 63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40" name="Text Box 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41" name="Text Box 32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42" name="Text Box 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43" name="Text Box 63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44" name="Text Box 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45" name="Text Box 32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3946" name="Text Box 3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3947" name="Text Box 63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42875"/>
    <xdr:sp macro="" textlink="">
      <xdr:nvSpPr>
        <xdr:cNvPr id="3948" name="Text Box 8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42875"/>
    <xdr:sp macro="" textlink="">
      <xdr:nvSpPr>
        <xdr:cNvPr id="3949" name="Text Box 9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86418"/>
    <xdr:sp macro="" textlink="">
      <xdr:nvSpPr>
        <xdr:cNvPr id="3950" name="Text Box 8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86418"/>
    <xdr:sp macro="" textlink="">
      <xdr:nvSpPr>
        <xdr:cNvPr id="3951" name="Text Box 9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573</xdr:row>
      <xdr:rowOff>0</xdr:rowOff>
    </xdr:from>
    <xdr:ext cx="81643" cy="142875"/>
    <xdr:sp macro="" textlink="">
      <xdr:nvSpPr>
        <xdr:cNvPr id="3952" name="Text Box 8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5314950" y="115290600"/>
          <a:ext cx="8164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573</xdr:row>
      <xdr:rowOff>0</xdr:rowOff>
    </xdr:from>
    <xdr:ext cx="81643" cy="142875"/>
    <xdr:sp macro="" textlink="">
      <xdr:nvSpPr>
        <xdr:cNvPr id="3953" name="Text Box 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5314950" y="115290600"/>
          <a:ext cx="8164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573</xdr:row>
      <xdr:rowOff>0</xdr:rowOff>
    </xdr:from>
    <xdr:ext cx="81643" cy="161925"/>
    <xdr:sp macro="" textlink="">
      <xdr:nvSpPr>
        <xdr:cNvPr id="3954" name="Text Box 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5314950" y="115290600"/>
          <a:ext cx="8164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573</xdr:row>
      <xdr:rowOff>0</xdr:rowOff>
    </xdr:from>
    <xdr:ext cx="81643" cy="161925"/>
    <xdr:sp macro="" textlink="">
      <xdr:nvSpPr>
        <xdr:cNvPr id="3955" name="Text Box 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5314950" y="115290600"/>
          <a:ext cx="8164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42875"/>
    <xdr:sp macro="" textlink="">
      <xdr:nvSpPr>
        <xdr:cNvPr id="3956" name="Text Box 8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42875"/>
    <xdr:sp macro="" textlink="">
      <xdr:nvSpPr>
        <xdr:cNvPr id="3957" name="Text Box 9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61925"/>
    <xdr:sp macro="" textlink="">
      <xdr:nvSpPr>
        <xdr:cNvPr id="3958" name="Text Box 8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61925"/>
    <xdr:sp macro="" textlink="">
      <xdr:nvSpPr>
        <xdr:cNvPr id="3959" name="Text Box 9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42875"/>
    <xdr:sp macro="" textlink="">
      <xdr:nvSpPr>
        <xdr:cNvPr id="3960" name="Text Box 8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42875"/>
    <xdr:sp macro="" textlink="">
      <xdr:nvSpPr>
        <xdr:cNvPr id="3961" name="Text Box 9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86418"/>
    <xdr:sp macro="" textlink="">
      <xdr:nvSpPr>
        <xdr:cNvPr id="3962" name="Text Box 8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86418"/>
    <xdr:sp macro="" textlink="">
      <xdr:nvSpPr>
        <xdr:cNvPr id="3963" name="Text Box 9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573</xdr:row>
      <xdr:rowOff>0</xdr:rowOff>
    </xdr:from>
    <xdr:ext cx="81643" cy="142875"/>
    <xdr:sp macro="" textlink="">
      <xdr:nvSpPr>
        <xdr:cNvPr id="3964" name="Text Box 8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5314950" y="115290600"/>
          <a:ext cx="8164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573</xdr:row>
      <xdr:rowOff>0</xdr:rowOff>
    </xdr:from>
    <xdr:ext cx="81643" cy="142875"/>
    <xdr:sp macro="" textlink="">
      <xdr:nvSpPr>
        <xdr:cNvPr id="3965" name="Text Box 9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5314950" y="115290600"/>
          <a:ext cx="8164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573</xdr:row>
      <xdr:rowOff>0</xdr:rowOff>
    </xdr:from>
    <xdr:ext cx="81643" cy="161925"/>
    <xdr:sp macro="" textlink="">
      <xdr:nvSpPr>
        <xdr:cNvPr id="3966" name="Text Box 8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5314950" y="115290600"/>
          <a:ext cx="8164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573</xdr:row>
      <xdr:rowOff>0</xdr:rowOff>
    </xdr:from>
    <xdr:ext cx="81643" cy="161925"/>
    <xdr:sp macro="" textlink="">
      <xdr:nvSpPr>
        <xdr:cNvPr id="3967" name="Text Box 9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5314950" y="115290600"/>
          <a:ext cx="8164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42875"/>
    <xdr:sp macro="" textlink="">
      <xdr:nvSpPr>
        <xdr:cNvPr id="3968" name="Text Box 8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42875"/>
    <xdr:sp macro="" textlink="">
      <xdr:nvSpPr>
        <xdr:cNvPr id="3969" name="Text Box 9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61925"/>
    <xdr:sp macro="" textlink="">
      <xdr:nvSpPr>
        <xdr:cNvPr id="3970" name="Text Box 8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61925"/>
    <xdr:sp macro="" textlink="">
      <xdr:nvSpPr>
        <xdr:cNvPr id="3971" name="Text Box 9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42875"/>
    <xdr:sp macro="" textlink="">
      <xdr:nvSpPr>
        <xdr:cNvPr id="3972" name="Text Box 8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42875"/>
    <xdr:sp macro="" textlink="">
      <xdr:nvSpPr>
        <xdr:cNvPr id="3973" name="Text Box 9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61925"/>
    <xdr:sp macro="" textlink="">
      <xdr:nvSpPr>
        <xdr:cNvPr id="3974" name="Text Box 8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61925"/>
    <xdr:sp macro="" textlink="">
      <xdr:nvSpPr>
        <xdr:cNvPr id="3975" name="Text Box 9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3976" name="Text Box 1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77" name="Text Box 15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990600</xdr:colOff>
      <xdr:row>573</xdr:row>
      <xdr:rowOff>0</xdr:rowOff>
    </xdr:from>
    <xdr:ext cx="295275" cy="76200"/>
    <xdr:sp macro="" textlink="">
      <xdr:nvSpPr>
        <xdr:cNvPr id="3978" name="Text Box 15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 flipH="1">
          <a:off x="1581150" y="115290600"/>
          <a:ext cx="2952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79" name="Text Box 1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80" name="Text Box 1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81" name="Text Box 1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82" name="Text Box 15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3983" name="Text Box 15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84" name="Text Box 15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85" name="Text Box 15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86" name="Text Box 1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87" name="Text Box 15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88" name="Text Box 15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89" name="Text Box 15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90" name="Text Box 15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3991" name="Text Box 15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92" name="Text Box 15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93" name="Text Box 15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94" name="Text Box 15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95" name="Text Box 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96" name="Text Box 1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97" name="Text Box 15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98" name="Text Box 15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3999" name="Text Box 15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00" name="Text Box 15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001" name="Text Box 15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02" name="Text Box 15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03" name="Text Box 15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95943"/>
    <xdr:sp macro="" textlink="">
      <xdr:nvSpPr>
        <xdr:cNvPr id="4004" name="Text Box 8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95943"/>
    <xdr:sp macro="" textlink="">
      <xdr:nvSpPr>
        <xdr:cNvPr id="4005" name="Text Box 9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95943"/>
    <xdr:sp macro="" textlink="">
      <xdr:nvSpPr>
        <xdr:cNvPr id="4006" name="Text Box 8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95943"/>
    <xdr:sp macro="" textlink="">
      <xdr:nvSpPr>
        <xdr:cNvPr id="4007" name="Text Box 9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95943"/>
    <xdr:sp macro="" textlink="">
      <xdr:nvSpPr>
        <xdr:cNvPr id="4008" name="Text Box 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95943"/>
    <xdr:sp macro="" textlink="">
      <xdr:nvSpPr>
        <xdr:cNvPr id="4009" name="Text Box 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95943"/>
    <xdr:sp macro="" textlink="">
      <xdr:nvSpPr>
        <xdr:cNvPr id="4010" name="Text Box 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95943"/>
    <xdr:sp macro="" textlink="">
      <xdr:nvSpPr>
        <xdr:cNvPr id="4011" name="Text Box 9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95943"/>
    <xdr:sp macro="" textlink="">
      <xdr:nvSpPr>
        <xdr:cNvPr id="4012" name="Text Box 8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95943"/>
    <xdr:sp macro="" textlink="">
      <xdr:nvSpPr>
        <xdr:cNvPr id="4013" name="Text Box 9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104775" cy="195943"/>
    <xdr:sp macro="" textlink="">
      <xdr:nvSpPr>
        <xdr:cNvPr id="4014" name="Text Box 8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15" name="Text Box 15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16" name="Text Box 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17" name="Text Box 15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18" name="Text Box 15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19" name="Text Box 15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20" name="Text Box 15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21" name="Text Box 15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22" name="Text Box 1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23" name="Text Box 1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24" name="Text Box 15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25" name="Text Box 15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26" name="Text Box 1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27" name="Text Box 15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28" name="Text Box 15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29" name="Text Box 15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30" name="Text Box 15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31" name="Text Box 15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32" name="Text Box 15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33" name="Text Box 15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34" name="Text Box 15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35" name="Text Box 15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36" name="Text Box 1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37" name="Text Box 1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38" name="Text Box 1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39" name="Text Box 15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40" name="Text Box 15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41" name="Text Box 15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42" name="Text Box 15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43" name="Text Box 15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44" name="Text Box 15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45" name="Text Box 15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46" name="Text Box 1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47" name="Text Box 15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48" name="Text Box 15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49" name="Text Box 15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50" name="Text Box 15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51" name="Text Box 15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52" name="Text Box 1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53" name="Text Box 15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54" name="Text Box 15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55" name="Text Box 15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56" name="Text Box 1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57" name="Text Box 15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58" name="Text Box 15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59" name="Text Box 15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60" name="Text Box 15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61" name="Text Box 15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62" name="Text Box 15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63" name="Text Box 15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64" name="Text Box 15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65" name="Text Box 15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66" name="Text Box 1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67" name="Text Box 15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68" name="Text Box 1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69" name="Text Box 15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70" name="Text Box 15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71" name="Text Box 15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72" name="Text Box 15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73" name="Text Box 15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74" name="Text Box 15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75" name="Text Box 15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76" name="Text Box 1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77" name="Text Box 15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78" name="Text Box 15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79" name="Text Box 15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80" name="Text Box 15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81" name="Text Box 15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82" name="Text Box 15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83" name="Text Box 15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84" name="Text Box 15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85" name="Text Box 15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086" name="Text Box 15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087" name="Text Box 15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88" name="Text Box 15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89" name="Text Box 15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90" name="Text Box 15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91" name="Text Box 15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092" name="Text Box 15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93" name="Text Box 15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94" name="Text Box 15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95" name="Text Box 15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96" name="Text Box 15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097" name="Text Box 15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098" name="Text Box 15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099" name="Text Box 15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100" name="Text Box 15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101" name="Text Box 15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102" name="Text Box 15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103" name="Text Box 15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104" name="Text Box 15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105" name="Text Box 15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106" name="Text Box 15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107" name="Text Box 15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108" name="Text Box 15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109" name="Text Box 15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110" name="Text Box 15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111" name="Text Box 15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112" name="Text Box 15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113" name="Text Box 15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14" name="Text Box 15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15" name="Text Box 15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16" name="Text Box 15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17" name="Text Box 15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18" name="Text Box 15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19" name="Text Box 15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20" name="Text Box 15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21" name="Text Box 15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22" name="Text Box 15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23" name="Text Box 15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24" name="Text Box 15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25" name="Text Box 15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26" name="Text Box 15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27" name="Text Box 15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28" name="Text Box 15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29" name="Text Box 15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30" name="Text Box 15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31" name="Text Box 15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32" name="Text Box 15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33" name="Text Box 15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34" name="Text Box 15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35" name="Text Box 15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36" name="Text Box 15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37" name="Text Box 15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138" name="Text Box 15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39" name="Text Box 15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40" name="Text Box 15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41" name="Text Box 15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42" name="Text Box 15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43" name="Text Box 15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44" name="Text Box 15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45" name="Text Box 15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46" name="Text Box 15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47" name="Text Box 15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48" name="Text Box 15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49" name="Text Box 15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50" name="Text Box 15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51" name="Text Box 15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52" name="Text Box 15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53" name="Text Box 15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54" name="Text Box 15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55" name="Text Box 15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56" name="Text Box 15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57" name="Text Box 15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58" name="Text Box 15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59" name="Text Box 15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60" name="Text Box 15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61" name="Text Box 15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62" name="Text Box 15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63" name="Text Box 15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64" name="Text Box 15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65" name="Text Box 15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66" name="Text Box 15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67" name="Text Box 15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68" name="Text Box 15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69" name="Text Box 15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70" name="Text Box 15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71" name="Text Box 15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72" name="Text Box 15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73" name="Text Box 15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74" name="Text Box 15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75" name="Text Box 15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76" name="Text Box 15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77" name="Text Box 15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78" name="Text Box 15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79" name="Text Box 15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80" name="Text Box 15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81" name="Text Box 15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82" name="Text Box 15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83" name="Text Box 15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84" name="Text Box 15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85" name="Text Box 15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86" name="Text Box 15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87" name="Text Box 15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88" name="Text Box 15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89" name="Text Box 15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90" name="Text Box 15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91" name="Text Box 15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92" name="Text Box 15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93" name="Text Box 15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94" name="Text Box 15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95" name="Text Box 15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96" name="Text Box 15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97" name="Text Box 15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98" name="Text Box 15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199" name="Text Box 15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00" name="Text Box 15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01" name="Text Box 15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02" name="Text Box 15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03" name="Text Box 15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04" name="Text Box 15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05" name="Text Box 15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06" name="Text Box 15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07" name="Text Box 15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08" name="Text Box 15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09" name="Text Box 15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10" name="Text Box 15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211" name="Text Box 15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12" name="Text Box 15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13" name="Text Box 15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14" name="Text Box 15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15" name="Text Box 15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216" name="Text Box 15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17" name="Text Box 15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18" name="Text Box 15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19" name="Text Box 15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20" name="Text Box 15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221" name="Text Box 15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22" name="Text Box 15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223" name="Text Box 15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224" name="Text Box 15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25" name="Text Box 15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26" name="Text Box 15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27" name="Text Box 15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28" name="Text Box 15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229" name="Text Box 15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30" name="Text Box 15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31" name="Text Box 15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32" name="Text Box 15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33" name="Text Box 15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234" name="Text Box 15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235" name="Text Box 15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236" name="Text Box 15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237" name="Text Box 15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38" name="Text Box 15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39" name="Text Box 15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40" name="Text Box 15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41" name="Text Box 15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42" name="Text Box 15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43" name="Text Box 15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44" name="Text Box 15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45" name="Text Box 15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46" name="Text Box 15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47" name="Text Box 15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48" name="Text Box 15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49" name="Text Box 15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50" name="Text Box 15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51" name="Text Box 15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52" name="Text Box 15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53" name="Text Box 15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54" name="Text Box 15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55" name="Text Box 15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56" name="Text Box 15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57" name="Text Box 15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58" name="Text Box 15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59" name="Text Box 15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60" name="Text Box 15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61" name="Text Box 15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262" name="Text Box 15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63" name="Text Box 15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64" name="Text Box 15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65" name="Text Box 15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66" name="Text Box 15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67" name="Text Box 15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68" name="Text Box 15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69" name="Text Box 15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70" name="Text Box 15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71" name="Text Box 15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72" name="Text Box 15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73" name="Text Box 15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74" name="Text Box 15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75" name="Text Box 15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76" name="Text Box 15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77" name="Text Box 15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78" name="Text Box 15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79" name="Text Box 15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80" name="Text Box 15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81" name="Text Box 15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82" name="Text Box 15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83" name="Text Box 15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84" name="Text Box 15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85" name="Text Box 15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86" name="Text Box 15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87" name="Text Box 15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88" name="Text Box 15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89" name="Text Box 15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90" name="Text Box 15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91" name="Text Box 15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92" name="Text Box 15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93" name="Text Box 15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94" name="Text Box 15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95" name="Text Box 15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96" name="Text Box 15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97" name="Text Box 15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98" name="Text Box 15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299" name="Text Box 15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00" name="Text Box 15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01" name="Text Box 15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02" name="Text Box 15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03" name="Text Box 15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04" name="Text Box 15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05" name="Text Box 15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06" name="Text Box 15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07" name="Text Box 15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08" name="Text Box 15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09" name="Text Box 15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10" name="Text Box 15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11" name="Text Box 15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12" name="Text Box 15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13" name="Text Box 15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14" name="Text Box 15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15" name="Text Box 15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16" name="Text Box 15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17" name="Text Box 15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18" name="Text Box 15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19" name="Text Box 15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20" name="Text Box 15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21" name="Text Box 15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22" name="Text Box 15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23" name="Text Box 15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24" name="Text Box 15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25" name="Text Box 15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26" name="Text Box 15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27" name="Text Box 15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28" name="Text Box 15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29" name="Text Box 15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30" name="Text Box 15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31" name="Text Box 15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32" name="Text Box 15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33" name="Text Box 15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34" name="Text Box 15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335" name="Text Box 15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36" name="Text Box 15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37" name="Text Box 15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38" name="Text Box 15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39" name="Text Box 15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340" name="Text Box 15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41" name="Text Box 15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42" name="Text Box 15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43" name="Text Box 15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44" name="Text Box 15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345" name="Text Box 15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46" name="Text Box 15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347" name="Text Box 15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348" name="Text Box 15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49" name="Text Box 15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50" name="Text Box 15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51" name="Text Box 15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52" name="Text Box 15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353" name="Text Box 15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54" name="Text Box 15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55" name="Text Box 15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56" name="Text Box 15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57" name="Text Box 15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358" name="Text Box 15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359" name="Text Box 15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360" name="Text Box 15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361" name="Text Box 15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62" name="Text Box 15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63" name="Text Box 15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64" name="Text Box 15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65" name="Text Box 15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66" name="Text Box 15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67" name="Text Box 15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68" name="Text Box 15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69" name="Text Box 15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70" name="Text Box 15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71" name="Text Box 15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72" name="Text Box 15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73" name="Text Box 15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74" name="Text Box 15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75" name="Text Box 15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76" name="Text Box 15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77" name="Text Box 15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78" name="Text Box 15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79" name="Text Box 15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80" name="Text Box 15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81" name="Text Box 15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82" name="Text Box 15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83" name="Text Box 15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84" name="Text Box 15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85" name="Text Box 15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386" name="Text Box 15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87" name="Text Box 15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88" name="Text Box 15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89" name="Text Box 15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90" name="Text Box 15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91" name="Text Box 15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92" name="Text Box 15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93" name="Text Box 15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94" name="Text Box 15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95" name="Text Box 15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96" name="Text Box 15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97" name="Text Box 15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98" name="Text Box 15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399" name="Text Box 15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00" name="Text Box 15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01" name="Text Box 15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02" name="Text Box 15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03" name="Text Box 15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04" name="Text Box 15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05" name="Text Box 15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06" name="Text Box 15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07" name="Text Box 15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08" name="Text Box 15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09" name="Text Box 15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10" name="Text Box 15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11" name="Text Box 15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12" name="Text Box 15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13" name="Text Box 15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14" name="Text Box 15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15" name="Text Box 15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16" name="Text Box 1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17" name="Text Box 15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18" name="Text Box 15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19" name="Text Box 15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20" name="Text Box 15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21" name="Text Box 15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22" name="Text Box 15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23" name="Text Box 15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24" name="Text Box 15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25" name="Text Box 15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26" name="Text Box 15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27" name="Text Box 15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28" name="Text Box 15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29" name="Text Box 15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30" name="Text Box 15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31" name="Text Box 15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32" name="Text Box 15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33" name="Text Box 15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34" name="Text Box 15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35" name="Text Box 15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36" name="Text Box 15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37" name="Text Box 15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38" name="Text Box 15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39" name="Text Box 15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40" name="Text Box 15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41" name="Text Box 15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42" name="Text Box 15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43" name="Text Box 15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44" name="Text Box 15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45" name="Text Box 15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46" name="Text Box 15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47" name="Text Box 15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48" name="Text Box 15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49" name="Text Box 15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50" name="Text Box 15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51" name="Text Box 15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52" name="Text Box 15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53" name="Text Box 15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54" name="Text Box 15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55" name="Text Box 15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56" name="Text Box 15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57" name="Text Box 15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58" name="Text Box 15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459" name="Text Box 15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60" name="Text Box 15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61" name="Text Box 15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62" name="Text Box 15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63" name="Text Box 15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464" name="Text Box 15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65" name="Text Box 15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66" name="Text Box 15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67" name="Text Box 15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68" name="Text Box 15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469" name="Text Box 15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70" name="Text Box 15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471" name="Text Box 15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472" name="Text Box 15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73" name="Text Box 15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74" name="Text Box 15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75" name="Text Box 15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76" name="Text Box 15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477" name="Text Box 15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78" name="Text Box 15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79" name="Text Box 15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80" name="Text Box 15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81" name="Text Box 15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482" name="Text Box 15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483" name="Text Box 15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484" name="Text Box 15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485" name="Text Box 15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86" name="Text Box 15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87" name="Text Box 15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88" name="Text Box 15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89" name="Text Box 15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90" name="Text Box 15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91" name="Text Box 15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92" name="Text Box 15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93" name="Text Box 15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94" name="Text Box 15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95" name="Text Box 15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96" name="Text Box 15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97" name="Text Box 15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98" name="Text Box 15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499" name="Text Box 15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00" name="Text Box 15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01" name="Text Box 15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02" name="Text Box 15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03" name="Text Box 15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04" name="Text Box 15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05" name="Text Box 15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06" name="Text Box 15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07" name="Text Box 15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08" name="Text Box 15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09" name="Text Box 15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510" name="Text Box 15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11" name="Text Box 15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12" name="Text Box 15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13" name="Text Box 15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14" name="Text Box 15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15" name="Text Box 15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16" name="Text Box 15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17" name="Text Box 15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18" name="Text Box 15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19" name="Text Box 15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20" name="Text Box 15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21" name="Text Box 15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22" name="Text Box 15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23" name="Text Box 15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24" name="Text Box 15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25" name="Text Box 15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26" name="Text Box 15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27" name="Text Box 15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28" name="Text Box 15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29" name="Text Box 15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30" name="Text Box 15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31" name="Text Box 15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32" name="Text Box 15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33" name="Text Box 15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34" name="Text Box 15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35" name="Text Box 15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36" name="Text Box 15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37" name="Text Box 15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38" name="Text Box 15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39" name="Text Box 15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40" name="Text Box 15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41" name="Text Box 15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42" name="Text Box 15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43" name="Text Box 15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44" name="Text Box 15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45" name="Text Box 15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46" name="Text Box 15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47" name="Text Box 15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48" name="Text Box 15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49" name="Text Box 15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50" name="Text Box 15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51" name="Text Box 15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52" name="Text Box 15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53" name="Text Box 15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54" name="Text Box 15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55" name="Text Box 15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56" name="Text Box 15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57" name="Text Box 15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58" name="Text Box 15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59" name="Text Box 15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60" name="Text Box 15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61" name="Text Box 15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62" name="Text Box 15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63" name="Text Box 15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64" name="Text Box 15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65" name="Text Box 15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66" name="Text Box 15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67" name="Text Box 15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68" name="Text Box 15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69" name="Text Box 15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70" name="Text Box 15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71" name="Text Box 15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72" name="Text Box 15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73" name="Text Box 15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74" name="Text Box 15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75" name="Text Box 15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76" name="Text Box 15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77" name="Text Box 15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78" name="Text Box 15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79" name="Text Box 15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80" name="Text Box 15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81" name="Text Box 15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582" name="Text Box 15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583" name="Text Box 15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84" name="Text Box 15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85" name="Text Box 15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86" name="Text Box 15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87" name="Text Box 15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588" name="Text Box 15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89" name="Text Box 15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90" name="Text Box 15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91" name="Text Box 15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92" name="Text Box 15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593" name="Text Box 15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94" name="Text Box 15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595" name="Text Box 15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596" name="Text Box 15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97" name="Text Box 15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98" name="Text Box 15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599" name="Text Box 15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600" name="Text Box 15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601" name="Text Box 15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602" name="Text Box 15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603" name="Text Box 15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604" name="Text Box 15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605" name="Text Box 15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606" name="Text Box 15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607" name="Text Box 15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608" name="Text Box 15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609" name="Text Box 15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10" name="Text Box 15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11" name="Text Box 15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12" name="Text Box 15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13" name="Text Box 15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14" name="Text Box 15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15" name="Text Box 15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16" name="Text Box 15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17" name="Text Box 15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18" name="Text Box 15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19" name="Text Box 15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20" name="Text Box 15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21" name="Text Box 15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22" name="Text Box 15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23" name="Text Box 15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24" name="Text Box 15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25" name="Text Box 15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26" name="Text Box 15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27" name="Text Box 15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28" name="Text Box 15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29" name="Text Box 15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30" name="Text Box 15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31" name="Text Box 15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32" name="Text Box 15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33" name="Text Box 15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634" name="Text Box 15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35" name="Text Box 15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36" name="Text Box 15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37" name="Text Box 15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38" name="Text Box 15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39" name="Text Box 15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40" name="Text Box 15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41" name="Text Box 15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42" name="Text Box 15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43" name="Text Box 15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44" name="Text Box 15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45" name="Text Box 15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46" name="Text Box 15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47" name="Text Box 15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48" name="Text Box 15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49" name="Text Box 15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50" name="Text Box 15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51" name="Text Box 15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52" name="Text Box 15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53" name="Text Box 15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54" name="Text Box 15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55" name="Text Box 15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56" name="Text Box 15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57" name="Text Box 15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58" name="Text Box 15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59" name="Text Box 15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60" name="Text Box 15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61" name="Text Box 15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62" name="Text Box 15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63" name="Text Box 15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64" name="Text Box 15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65" name="Text Box 15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66" name="Text Box 1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67" name="Text Box 15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68" name="Text Box 15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69" name="Text Box 15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70" name="Text Box 15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71" name="Text Box 15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72" name="Text Box 15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73" name="Text Box 15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74" name="Text Box 15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75" name="Text Box 15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76" name="Text Box 15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77" name="Text Box 15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78" name="Text Box 15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79" name="Text Box 15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80" name="Text Box 15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81" name="Text Box 15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82" name="Text Box 15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83" name="Text Box 15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84" name="Text Box 15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85" name="Text Box 15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86" name="Text Box 15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87" name="Text Box 15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88" name="Text Box 15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89" name="Text Box 15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90" name="Text Box 15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91" name="Text Box 15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92" name="Text Box 15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93" name="Text Box 15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94" name="Text Box 15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95" name="Text Box 15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96" name="Text Box 15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97" name="Text Box 15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98" name="Text Box 15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699" name="Text Box 15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00" name="Text Box 15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01" name="Text Box 15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02" name="Text Box 15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03" name="Text Box 15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04" name="Text Box 15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05" name="Text Box 15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06" name="Text Box 15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707" name="Text Box 15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08" name="Text Box 15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09" name="Text Box 15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10" name="Text Box 15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11" name="Text Box 15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712" name="Text Box 15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13" name="Text Box 15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14" name="Text Box 15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15" name="Text Box 15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16" name="Text Box 15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717" name="Text Box 15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18" name="Text Box 15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719" name="Text Box 15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720" name="Text Box 15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21" name="Text Box 15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22" name="Text Box 15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23" name="Text Box 15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24" name="Text Box 15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725" name="Text Box 15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26" name="Text Box 15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27" name="Text Box 15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28" name="Text Box 15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29" name="Text Box 15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730" name="Text Box 15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731" name="Text Box 15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732" name="Text Box 15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733" name="Text Box 15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34" name="Text Box 15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35" name="Text Box 15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36" name="Text Box 15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37" name="Text Box 15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38" name="Text Box 15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39" name="Text Box 15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40" name="Text Box 15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41" name="Text Box 15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42" name="Text Box 15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43" name="Text Box 15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44" name="Text Box 15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45" name="Text Box 15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46" name="Text Box 15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47" name="Text Box 15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48" name="Text Box 15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49" name="Text Box 15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50" name="Text Box 15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51" name="Text Box 15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52" name="Text Box 15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53" name="Text Box 15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54" name="Text Box 15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55" name="Text Box 15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56" name="Text Box 15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57" name="Text Box 15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758" name="Text Box 15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59" name="Text Box 15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60" name="Text Box 15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61" name="Text Box 15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62" name="Text Box 15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63" name="Text Box 15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64" name="Text Box 15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65" name="Text Box 15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66" name="Text Box 15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67" name="Text Box 15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68" name="Text Box 15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69" name="Text Box 15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70" name="Text Box 15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71" name="Text Box 15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72" name="Text Box 15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73" name="Text Box 15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74" name="Text Box 15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75" name="Text Box 15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76" name="Text Box 15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77" name="Text Box 15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78" name="Text Box 15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79" name="Text Box 15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80" name="Text Box 15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81" name="Text Box 15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82" name="Text Box 15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83" name="Text Box 15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84" name="Text Box 15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85" name="Text Box 15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86" name="Text Box 15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87" name="Text Box 15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88" name="Text Box 15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89" name="Text Box 15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90" name="Text Box 15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91" name="Text Box 15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92" name="Text Box 15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93" name="Text Box 15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94" name="Text Box 15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95" name="Text Box 15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96" name="Text Box 15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97" name="Text Box 15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98" name="Text Box 15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799" name="Text Box 15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00" name="Text Box 15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01" name="Text Box 15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02" name="Text Box 15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03" name="Text Box 15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04" name="Text Box 15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05" name="Text Box 15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06" name="Text Box 15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07" name="Text Box 15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08" name="Text Box 15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09" name="Text Box 15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10" name="Text Box 15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11" name="Text Box 15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12" name="Text Box 15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13" name="Text Box 15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14" name="Text Box 15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15" name="Text Box 15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16" name="Text Box 15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17" name="Text Box 15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18" name="Text Box 15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19" name="Text Box 15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20" name="Text Box 15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21" name="Text Box 15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22" name="Text Box 15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23" name="Text Box 15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24" name="Text Box 15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25" name="Text Box 15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26" name="Text Box 15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27" name="Text Box 15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28" name="Text Box 15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29" name="Text Box 15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30" name="Text Box 15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831" name="Text Box 15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32" name="Text Box 15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33" name="Text Box 15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34" name="Text Box 15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35" name="Text Box 15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836" name="Text Box 15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37" name="Text Box 15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38" name="Text Box 15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39" name="Text Box 15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40" name="Text Box 15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841" name="Text Box 15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42" name="Text Box 15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843" name="Text Box 15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844" name="Text Box 15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45" name="Text Box 15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46" name="Text Box 15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47" name="Text Box 15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48" name="Text Box 15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849" name="Text Box 15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50" name="Text Box 15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51" name="Text Box 15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52" name="Text Box 15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53" name="Text Box 15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854" name="Text Box 15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855" name="Text Box 15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856" name="Text Box 15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857" name="Text Box 15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58" name="Text Box 15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59" name="Text Box 15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60" name="Text Box 15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61" name="Text Box 15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62" name="Text Box 15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63" name="Text Box 15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64" name="Text Box 15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65" name="Text Box 15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66" name="Text Box 15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67" name="Text Box 15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68" name="Text Box 15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69" name="Text Box 15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70" name="Text Box 15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71" name="Text Box 15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72" name="Text Box 15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73" name="Text Box 15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74" name="Text Box 15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75" name="Text Box 15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76" name="Text Box 15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77" name="Text Box 15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78" name="Text Box 15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79" name="Text Box 15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80" name="Text Box 15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81" name="Text Box 15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882" name="Text Box 15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83" name="Text Box 15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84" name="Text Box 15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85" name="Text Box 15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86" name="Text Box 15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87" name="Text Box 15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88" name="Text Box 15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89" name="Text Box 15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90" name="Text Box 15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91" name="Text Box 15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92" name="Text Box 15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93" name="Text Box 15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94" name="Text Box 15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95" name="Text Box 15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96" name="Text Box 15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97" name="Text Box 15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98" name="Text Box 15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899" name="Text Box 15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00" name="Text Box 15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01" name="Text Box 15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02" name="Text Box 15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03" name="Text Box 15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04" name="Text Box 15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05" name="Text Box 15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06" name="Text Box 15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07" name="Text Box 15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08" name="Text Box 15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09" name="Text Box 15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10" name="Text Box 15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11" name="Text Box 15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12" name="Text Box 15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13" name="Text Box 15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14" name="Text Box 15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15" name="Text Box 15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16" name="Text Box 15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17" name="Text Box 15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18" name="Text Box 15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19" name="Text Box 15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20" name="Text Box 15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21" name="Text Box 15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22" name="Text Box 15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23" name="Text Box 15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24" name="Text Box 15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25" name="Text Box 15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26" name="Text Box 15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27" name="Text Box 15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28" name="Text Box 15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29" name="Text Box 15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30" name="Text Box 15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31" name="Text Box 15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32" name="Text Box 15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33" name="Text Box 15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34" name="Text Box 15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35" name="Text Box 15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36" name="Text Box 15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37" name="Text Box 15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38" name="Text Box 15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39" name="Text Box 15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40" name="Text Box 15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41" name="Text Box 15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42" name="Text Box 15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43" name="Text Box 15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44" name="Text Box 15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45" name="Text Box 15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46" name="Text Box 15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47" name="Text Box 15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48" name="Text Box 15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49" name="Text Box 15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50" name="Text Box 15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51" name="Text Box 15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52" name="Text Box 15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53" name="Text Box 15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54" name="Text Box 15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955" name="Text Box 15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56" name="Text Box 15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57" name="Text Box 15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58" name="Text Box 15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59" name="Text Box 15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960" name="Text Box 15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61" name="Text Box 15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62" name="Text Box 15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63" name="Text Box 15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64" name="Text Box 15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965" name="Text Box 15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66" name="Text Box 15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967" name="Text Box 15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968" name="Text Box 15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69" name="Text Box 15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70" name="Text Box 15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71" name="Text Box 15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72" name="Text Box 15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4973" name="Text Box 15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74" name="Text Box 15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75" name="Text Box 15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76" name="Text Box 15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77" name="Text Box 15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978" name="Text Box 15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4979" name="Text Box 15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4980" name="Text Box 15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4981" name="Text Box 15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82" name="Text Box 15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83" name="Text Box 15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84" name="Text Box 15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85" name="Text Box 15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86" name="Text Box 15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87" name="Text Box 15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88" name="Text Box 15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89" name="Text Box 15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90" name="Text Box 15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91" name="Text Box 15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92" name="Text Box 15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93" name="Text Box 15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94" name="Text Box 15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95" name="Text Box 15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96" name="Text Box 15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97" name="Text Box 15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98" name="Text Box 15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4999" name="Text Box 15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00" name="Text Box 15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01" name="Text Box 15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02" name="Text Box 15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03" name="Text Box 15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04" name="Text Box 15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05" name="Text Box 15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006" name="Text Box 15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07" name="Text Box 8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08" name="Text Box 9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09" name="Text Box 8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10" name="Text Box 9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11" name="Text Box 8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12" name="Text Box 9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13" name="Text Box 8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14" name="Text Box 9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15" name="Text Box 8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16" name="Text Box 9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17" name="Text Box 8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18" name="Text Box 9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19" name="Text Box 8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20" name="Text Box 9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21" name="Text Box 8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22" name="Text Box 9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23" name="Text Box 8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24" name="Text Box 9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25" name="Text Box 8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26" name="Text Box 9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27" name="Text Box 8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28" name="Text Box 9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29" name="Text Box 8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30" name="Text Box 9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31" name="Text Box 8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32" name="Text Box 9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33" name="Text Box 8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34" name="Text Box 9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35" name="Text Box 8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36" name="Text Box 9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37" name="Text Box 8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38" name="Text Box 9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39" name="Text Box 8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40" name="Text Box 9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41" name="Text Box 8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42" name="Text Box 9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43" name="Text Box 8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44" name="Text Box 9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45" name="Text Box 8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46" name="Text Box 9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47" name="Text Box 8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48" name="Text Box 9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49" name="Text Box 8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50" name="Text Box 9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51" name="Text Box 8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52" name="Text Box 9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53" name="Text Box 8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54" name="Text Box 9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55" name="Text Box 8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56" name="Text Box 9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57" name="Text Box 8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58" name="Text Box 9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59" name="Text Box 8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60" name="Text Box 9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61" name="Text Box 8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62" name="Text Box 9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63" name="Text Box 8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64" name="Text Box 9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65" name="Text Box 8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66" name="Text Box 9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67" name="Text Box 8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68" name="Text Box 9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69" name="Text Box 8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70" name="Text Box 9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71" name="Text Box 8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72" name="Text Box 9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73" name="Text Box 8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74" name="Text Box 9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75" name="Text Box 8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76" name="Text Box 9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77" name="Text Box 8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338818"/>
    <xdr:sp macro="" textlink="">
      <xdr:nvSpPr>
        <xdr:cNvPr id="5078" name="Text Box 9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33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79" name="Text Box 15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80" name="Text Box 15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81" name="Text Box 15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82" name="Text Box 15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83" name="Text Box 15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84" name="Text Box 15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85" name="Text Box 15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86" name="Text Box 15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87" name="Text Box 15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88" name="Text Box 15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89" name="Text Box 15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90" name="Text Box 15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91" name="Text Box 15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92" name="Text Box 15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93" name="Text Box 15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94" name="Text Box 15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95" name="Text Box 15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96" name="Text Box 15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97" name="Text Box 15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98" name="Text Box 15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099" name="Text Box 15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00" name="Text Box 15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01" name="Text Box 15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02" name="Text Box 15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03" name="Text Box 15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04" name="Text Box 15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05" name="Text Box 15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06" name="Text Box 15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07" name="Text Box 15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08" name="Text Box 15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09" name="Text Box 15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10" name="Text Box 15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11" name="Text Box 15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12" name="Text Box 15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13" name="Text Box 15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14" name="Text Box 15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15" name="Text Box 15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16" name="Text Box 15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17" name="Text Box 15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18" name="Text Box 15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19" name="Text Box 15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20" name="Text Box 15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21" name="Text Box 15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22" name="Text Box 15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23" name="Text Box 15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24" name="Text Box 15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25" name="Text Box 15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26" name="Text Box 15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27" name="Text Box 15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28" name="Text Box 15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29" name="Text Box 15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30" name="Text Box 15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31" name="Text Box 15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32" name="Text Box 15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33" name="Text Box 15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34" name="Text Box 15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35" name="Text Box 15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36" name="Text Box 15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37" name="Text Box 15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38" name="Text Box 15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39" name="Text Box 15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40" name="Text Box 15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41" name="Text Box 15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42" name="Text Box 15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43" name="Text Box 15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44" name="Text Box 15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45" name="Text Box 15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46" name="Text Box 15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47" name="Text Box 15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48" name="Text Box 15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49" name="Text Box 15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50" name="Text Box 15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151" name="Text Box 15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52" name="Text Box 15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53" name="Text Box 15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54" name="Text Box 15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55" name="Text Box 15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156" name="Text Box 15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57" name="Text Box 15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58" name="Text Box 15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59" name="Text Box 15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60" name="Text Box 15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161" name="Text Box 15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62" name="Text Box 15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163" name="Text Box 15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164" name="Text Box 15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65" name="Text Box 15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66" name="Text Box 15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67" name="Text Box 15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68" name="Text Box 15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169" name="Text Box 15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70" name="Text Box 15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71" name="Text Box 15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72" name="Text Box 15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73" name="Text Box 15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174" name="Text Box 15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175" name="Text Box 15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176" name="Text Box 15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177" name="Text Box 15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78" name="Text Box 15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79" name="Text Box 15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80" name="Text Box 15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81" name="Text Box 15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82" name="Text Box 15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83" name="Text Box 15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84" name="Text Box 15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85" name="Text Box 15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86" name="Text Box 15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87" name="Text Box 15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88" name="Text Box 15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89" name="Text Box 15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90" name="Text Box 15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91" name="Text Box 15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92" name="Text Box 15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93" name="Text Box 15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94" name="Text Box 15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95" name="Text Box 15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96" name="Text Box 15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97" name="Text Box 15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98" name="Text Box 15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199" name="Text Box 15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00" name="Text Box 15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01" name="Text Box 15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202" name="Text Box 15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03" name="Text Box 15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04" name="Text Box 15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05" name="Text Box 15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06" name="Text Box 15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07" name="Text Box 15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08" name="Text Box 15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09" name="Text Box 15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10" name="Text Box 15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11" name="Text Box 15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12" name="Text Box 15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13" name="Text Box 15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14" name="Text Box 15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15" name="Text Box 15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16" name="Text Box 15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17" name="Text Box 15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18" name="Text Box 15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19" name="Text Box 15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20" name="Text Box 15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21" name="Text Box 15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22" name="Text Box 15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23" name="Text Box 15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24" name="Text Box 15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25" name="Text Box 15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26" name="Text Box 15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27" name="Text Box 15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28" name="Text Box 15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29" name="Text Box 15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30" name="Text Box 15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31" name="Text Box 15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32" name="Text Box 15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33" name="Text Box 15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34" name="Text Box 15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35" name="Text Box 15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36" name="Text Box 15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37" name="Text Box 15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38" name="Text Box 15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39" name="Text Box 15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40" name="Text Box 15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41" name="Text Box 15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42" name="Text Box 15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43" name="Text Box 15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44" name="Text Box 15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45" name="Text Box 15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46" name="Text Box 15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47" name="Text Box 15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48" name="Text Box 15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49" name="Text Box 15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50" name="Text Box 15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51" name="Text Box 15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52" name="Text Box 15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53" name="Text Box 15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54" name="Text Box 15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55" name="Text Box 15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56" name="Text Box 15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57" name="Text Box 15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58" name="Text Box 15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59" name="Text Box 15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60" name="Text Box 15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61" name="Text Box 15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62" name="Text Box 15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63" name="Text Box 15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64" name="Text Box 15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65" name="Text Box 15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66" name="Text Box 15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67" name="Text Box 15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68" name="Text Box 15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69" name="Text Box 15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70" name="Text Box 15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71" name="Text Box 15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72" name="Text Box 15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73" name="Text Box 15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274" name="Text Box 15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275" name="Text Box 15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76" name="Text Box 15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77" name="Text Box 15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78" name="Text Box 15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79" name="Text Box 15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280" name="Text Box 15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81" name="Text Box 15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82" name="Text Box 15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83" name="Text Box 15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84" name="Text Box 15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285" name="Text Box 15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86" name="Text Box 15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287" name="Text Box 15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288" name="Text Box 15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89" name="Text Box 15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90" name="Text Box 15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91" name="Text Box 15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92" name="Text Box 15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293" name="Text Box 15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94" name="Text Box 15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95" name="Text Box 15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96" name="Text Box 15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97" name="Text Box 15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298" name="Text Box 15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299" name="Text Box 15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300" name="Text Box 15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301" name="Text Box 15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02" name="Text Box 15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03" name="Text Box 15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04" name="Text Box 15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05" name="Text Box 15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06" name="Text Box 15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07" name="Text Box 15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08" name="Text Box 15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09" name="Text Box 15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10" name="Text Box 15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11" name="Text Box 15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12" name="Text Box 15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13" name="Text Box 15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14" name="Text Box 15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15" name="Text Box 15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16" name="Text Box 15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17" name="Text Box 15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18" name="Text Box 15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19" name="Text Box 15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20" name="Text Box 15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21" name="Text Box 15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22" name="Text Box 15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23" name="Text Box 15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24" name="Text Box 15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25" name="Text Box 15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326" name="Text Box 15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27" name="Text Box 15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28" name="Text Box 15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29" name="Text Box 15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30" name="Text Box 15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31" name="Text Box 15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32" name="Text Box 15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33" name="Text Box 15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34" name="Text Box 15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35" name="Text Box 15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36" name="Text Box 15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37" name="Text Box 15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38" name="Text Box 15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39" name="Text Box 15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40" name="Text Box 15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41" name="Text Box 15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42" name="Text Box 15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43" name="Text Box 15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44" name="Text Box 15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45" name="Text Box 15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46" name="Text Box 15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47" name="Text Box 15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48" name="Text Box 15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49" name="Text Box 15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50" name="Text Box 15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51" name="Text Box 15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52" name="Text Box 15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53" name="Text Box 15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54" name="Text Box 15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55" name="Text Box 15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56" name="Text Box 15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57" name="Text Box 15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58" name="Text Box 15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59" name="Text Box 15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60" name="Text Box 15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61" name="Text Box 15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62" name="Text Box 15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63" name="Text Box 15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64" name="Text Box 15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65" name="Text Box 15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66" name="Text Box 15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67" name="Text Box 15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68" name="Text Box 15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69" name="Text Box 15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70" name="Text Box 15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71" name="Text Box 15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72" name="Text Box 15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73" name="Text Box 15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74" name="Text Box 15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75" name="Text Box 15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76" name="Text Box 15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77" name="Text Box 15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78" name="Text Box 15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79" name="Text Box 15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80" name="Text Box 15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81" name="Text Box 15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82" name="Text Box 15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83" name="Text Box 15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84" name="Text Box 15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85" name="Text Box 15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86" name="Text Box 15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87" name="Text Box 15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88" name="Text Box 15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89" name="Text Box 15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90" name="Text Box 15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91" name="Text Box 15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92" name="Text Box 15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93" name="Text Box 15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94" name="Text Box 15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95" name="Text Box 15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96" name="Text Box 15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97" name="Text Box 15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398" name="Text Box 15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399" name="Text Box 15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00" name="Text Box 15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01" name="Text Box 15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02" name="Text Box 15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03" name="Text Box 15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404" name="Text Box 15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05" name="Text Box 15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06" name="Text Box 15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07" name="Text Box 15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08" name="Text Box 15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409" name="Text Box 15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10" name="Text Box 15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411" name="Text Box 15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412" name="Text Box 15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13" name="Text Box 15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14" name="Text Box 15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15" name="Text Box 15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16" name="Text Box 15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417" name="Text Box 15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18" name="Text Box 15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19" name="Text Box 15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20" name="Text Box 15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21" name="Text Box 15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422" name="Text Box 15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423" name="Text Box 15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424" name="Text Box 15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425" name="Text Box 15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26" name="Text Box 15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27" name="Text Box 15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28" name="Text Box 15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29" name="Text Box 15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30" name="Text Box 15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31" name="Text Box 15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32" name="Text Box 15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33" name="Text Box 15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34" name="Text Box 15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35" name="Text Box 15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36" name="Text Box 15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37" name="Text Box 15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38" name="Text Box 15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39" name="Text Box 15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40" name="Text Box 15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41" name="Text Box 15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42" name="Text Box 15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43" name="Text Box 15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44" name="Text Box 15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45" name="Text Box 15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46" name="Text Box 15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47" name="Text Box 15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48" name="Text Box 15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49" name="Text Box 15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450" name="Text Box 15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51" name="Text Box 15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52" name="Text Box 15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53" name="Text Box 15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54" name="Text Box 15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55" name="Text Box 15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56" name="Text Box 15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57" name="Text Box 15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58" name="Text Box 15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59" name="Text Box 15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60" name="Text Box 15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61" name="Text Box 15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62" name="Text Box 15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63" name="Text Box 15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64" name="Text Box 15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65" name="Text Box 15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66" name="Text Box 15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67" name="Text Box 15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68" name="Text Box 15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69" name="Text Box 15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70" name="Text Box 15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71" name="Text Box 15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72" name="Text Box 15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73" name="Text Box 15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74" name="Text Box 15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75" name="Text Box 15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76" name="Text Box 15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77" name="Text Box 15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78" name="Text Box 15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79" name="Text Box 15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80" name="Text Box 15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81" name="Text Box 15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82" name="Text Box 15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83" name="Text Box 15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84" name="Text Box 15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85" name="Text Box 15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86" name="Text Box 15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87" name="Text Box 15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88" name="Text Box 15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89" name="Text Box 15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90" name="Text Box 15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91" name="Text Box 15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92" name="Text Box 15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93" name="Text Box 15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94" name="Text Box 15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95" name="Text Box 15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96" name="Text Box 15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97" name="Text Box 15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98" name="Text Box 15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499" name="Text Box 15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00" name="Text Box 15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01" name="Text Box 15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02" name="Text Box 15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03" name="Text Box 15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04" name="Text Box 15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05" name="Text Box 15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06" name="Text Box 15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07" name="Text Box 15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08" name="Text Box 15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09" name="Text Box 15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10" name="Text Box 15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11" name="Text Box 15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12" name="Text Box 15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13" name="Text Box 15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14" name="Text Box 15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15" name="Text Box 15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16" name="Text Box 15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17" name="Text Box 15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18" name="Text Box 15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19" name="Text Box 15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20" name="Text Box 15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21" name="Text Box 15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22" name="Text Box 15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523" name="Text Box 15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24" name="Text Box 15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25" name="Text Box 15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26" name="Text Box 15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27" name="Text Box 15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528" name="Text Box 15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29" name="Text Box 15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30" name="Text Box 15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31" name="Text Box 15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32" name="Text Box 15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533" name="Text Box 15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34" name="Text Box 15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535" name="Text Box 15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536" name="Text Box 15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37" name="Text Box 15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38" name="Text Box 15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39" name="Text Box 15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40" name="Text Box 15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541" name="Text Box 15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42" name="Text Box 15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43" name="Text Box 15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44" name="Text Box 15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45" name="Text Box 15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546" name="Text Box 15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547" name="Text Box 15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548" name="Text Box 15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549" name="Text Box 15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50" name="Text Box 15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51" name="Text Box 15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52" name="Text Box 15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53" name="Text Box 15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54" name="Text Box 15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55" name="Text Box 15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56" name="Text Box 15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57" name="Text Box 15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58" name="Text Box 15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59" name="Text Box 15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60" name="Text Box 15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61" name="Text Box 15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62" name="Text Box 15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63" name="Text Box 15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64" name="Text Box 15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65" name="Text Box 15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66" name="Text Box 15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67" name="Text Box 15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68" name="Text Box 15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69" name="Text Box 15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70" name="Text Box 15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71" name="Text Box 15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72" name="Text Box 15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73" name="Text Box 15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574" name="Text Box 15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75" name="Text Box 15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76" name="Text Box 15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77" name="Text Box 15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78" name="Text Box 15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79" name="Text Box 15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80" name="Text Box 15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81" name="Text Box 15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82" name="Text Box 15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83" name="Text Box 15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84" name="Text Box 15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85" name="Text Box 15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86" name="Text Box 15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87" name="Text Box 15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88" name="Text Box 15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89" name="Text Box 15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90" name="Text Box 15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91" name="Text Box 15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92" name="Text Box 15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93" name="Text Box 15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94" name="Text Box 15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95" name="Text Box 15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96" name="Text Box 15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97" name="Text Box 15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98" name="Text Box 15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599" name="Text Box 15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00" name="Text Box 15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01" name="Text Box 15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02" name="Text Box 15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03" name="Text Box 15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04" name="Text Box 15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05" name="Text Box 15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06" name="Text Box 15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07" name="Text Box 15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08" name="Text Box 15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09" name="Text Box 15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10" name="Text Box 15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11" name="Text Box 15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12" name="Text Box 15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13" name="Text Box 15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14" name="Text Box 15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15" name="Text Box 15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16" name="Text Box 15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17" name="Text Box 15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18" name="Text Box 15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19" name="Text Box 15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20" name="Text Box 15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21" name="Text Box 15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22" name="Text Box 15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23" name="Text Box 15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24" name="Text Box 15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25" name="Text Box 15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26" name="Text Box 15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27" name="Text Box 15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28" name="Text Box 15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29" name="Text Box 15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30" name="Text Box 15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31" name="Text Box 15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32" name="Text Box 15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33" name="Text Box 15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34" name="Text Box 15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35" name="Text Box 15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36" name="Text Box 15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37" name="Text Box 15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38" name="Text Box 15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39" name="Text Box 15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40" name="Text Box 15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41" name="Text Box 15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42" name="Text Box 15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43" name="Text Box 15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44" name="Text Box 15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45" name="Text Box 15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46" name="Text Box 15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647" name="Text Box 15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48" name="Text Box 15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49" name="Text Box 15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50" name="Text Box 15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51" name="Text Box 15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652" name="Text Box 15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53" name="Text Box 15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54" name="Text Box 15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55" name="Text Box 15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56" name="Text Box 15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657" name="Text Box 15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58" name="Text Box 15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659" name="Text Box 15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660" name="Text Box 15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61" name="Text Box 15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62" name="Text Box 15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63" name="Text Box 15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64" name="Text Box 15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665" name="Text Box 15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66" name="Text Box 15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67" name="Text Box 15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68" name="Text Box 15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69" name="Text Box 15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670" name="Text Box 15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671" name="Text Box 15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672" name="Text Box 15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673" name="Text Box 15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74" name="Text Box 15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75" name="Text Box 15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76" name="Text Box 15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77" name="Text Box 15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78" name="Text Box 15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79" name="Text Box 15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80" name="Text Box 15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81" name="Text Box 15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82" name="Text Box 15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83" name="Text Box 15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84" name="Text Box 15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85" name="Text Box 15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86" name="Text Box 15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87" name="Text Box 15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88" name="Text Box 15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89" name="Text Box 15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90" name="Text Box 15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91" name="Text Box 15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92" name="Text Box 15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93" name="Text Box 15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94" name="Text Box 15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95" name="Text Box 15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96" name="Text Box 15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97" name="Text Box 15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698" name="Text Box 15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699" name="Text Box 15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00" name="Text Box 15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01" name="Text Box 15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02" name="Text Box 15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03" name="Text Box 15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04" name="Text Box 15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05" name="Text Box 15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06" name="Text Box 15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07" name="Text Box 15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08" name="Text Box 15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09" name="Text Box 15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10" name="Text Box 15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11" name="Text Box 15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12" name="Text Box 15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13" name="Text Box 15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14" name="Text Box 15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15" name="Text Box 15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16" name="Text Box 15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17" name="Text Box 15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18" name="Text Box 15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19" name="Text Box 15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20" name="Text Box 15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21" name="Text Box 15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22" name="Text Box 15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23" name="Text Box 15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24" name="Text Box 15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25" name="Text Box 15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26" name="Text Box 15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27" name="Text Box 15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28" name="Text Box 15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29" name="Text Box 15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30" name="Text Box 15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31" name="Text Box 15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32" name="Text Box 15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33" name="Text Box 15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34" name="Text Box 15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35" name="Text Box 15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36" name="Text Box 15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37" name="Text Box 15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38" name="Text Box 15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39" name="Text Box 15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40" name="Text Box 15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41" name="Text Box 15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42" name="Text Box 15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43" name="Text Box 15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44" name="Text Box 15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45" name="Text Box 15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46" name="Text Box 15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47" name="Text Box 15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48" name="Text Box 15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49" name="Text Box 15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50" name="Text Box 15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51" name="Text Box 15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52" name="Text Box 15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53" name="Text Box 15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54" name="Text Box 15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55" name="Text Box 15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56" name="Text Box 15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57" name="Text Box 15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58" name="Text Box 15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59" name="Text Box 15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60" name="Text Box 15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61" name="Text Box 15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62" name="Text Box 15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63" name="Text Box 15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64" name="Text Box 15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65" name="Text Box 15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66" name="Text Box 15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67" name="Text Box 15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68" name="Text Box 15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69" name="Text Box 15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70" name="Text Box 15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771" name="Text Box 15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72" name="Text Box 15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73" name="Text Box 15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74" name="Text Box 15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75" name="Text Box 15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776" name="Text Box 15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77" name="Text Box 15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78" name="Text Box 15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79" name="Text Box 15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80" name="Text Box 15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781" name="Text Box 15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82" name="Text Box 15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783" name="Text Box 15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784" name="Text Box 15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85" name="Text Box 15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86" name="Text Box 15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87" name="Text Box 15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88" name="Text Box 15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789" name="Text Box 15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90" name="Text Box 15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91" name="Text Box 15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92" name="Text Box 15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93" name="Text Box 15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794" name="Text Box 15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795" name="Text Box 15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796" name="Text Box 15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797" name="Text Box 15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98" name="Text Box 15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799" name="Text Box 15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00" name="Text Box 15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01" name="Text Box 15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02" name="Text Box 15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03" name="Text Box 15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04" name="Text Box 15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05" name="Text Box 15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06" name="Text Box 15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07" name="Text Box 15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08" name="Text Box 15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09" name="Text Box 15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10" name="Text Box 15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11" name="Text Box 15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12" name="Text Box 15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13" name="Text Box 15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14" name="Text Box 15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15" name="Text Box 15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16" name="Text Box 15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17" name="Text Box 15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18" name="Text Box 15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19" name="Text Box 15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20" name="Text Box 15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21" name="Text Box 15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822" name="Text Box 15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23" name="Text Box 15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24" name="Text Box 15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25" name="Text Box 15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26" name="Text Box 15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27" name="Text Box 15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28" name="Text Box 15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29" name="Text Box 15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30" name="Text Box 15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31" name="Text Box 15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32" name="Text Box 15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33" name="Text Box 15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34" name="Text Box 15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35" name="Text Box 15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36" name="Text Box 15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37" name="Text Box 15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38" name="Text Box 15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39" name="Text Box 15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40" name="Text Box 15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41" name="Text Box 15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42" name="Text Box 15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43" name="Text Box 15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44" name="Text Box 15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45" name="Text Box 15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46" name="Text Box 15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47" name="Text Box 15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48" name="Text Box 15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49" name="Text Box 15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50" name="Text Box 15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51" name="Text Box 15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52" name="Text Box 15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53" name="Text Box 15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54" name="Text Box 15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55" name="Text Box 15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56" name="Text Box 15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57" name="Text Box 15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58" name="Text Box 15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59" name="Text Box 15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60" name="Text Box 15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61" name="Text Box 15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62" name="Text Box 15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63" name="Text Box 15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64" name="Text Box 15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65" name="Text Box 15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66" name="Text Box 15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67" name="Text Box 15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68" name="Text Box 15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69" name="Text Box 15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70" name="Text Box 15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71" name="Text Box 15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72" name="Text Box 15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73" name="Text Box 15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74" name="Text Box 15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75" name="Text Box 15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76" name="Text Box 15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77" name="Text Box 15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78" name="Text Box 15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79" name="Text Box 15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80" name="Text Box 15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81" name="Text Box 15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82" name="Text Box 15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83" name="Text Box 15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84" name="Text Box 15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85" name="Text Box 15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86" name="Text Box 15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87" name="Text Box 15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88" name="Text Box 15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89" name="Text Box 15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90" name="Text Box 15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91" name="Text Box 15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92" name="Text Box 15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93" name="Text Box 15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894" name="Text Box 15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895" name="Text Box 15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896" name="Text Box 15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897" name="Text Box 15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898" name="Text Box 15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899" name="Text Box 15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900" name="Text Box 15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01" name="Text Box 15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02" name="Text Box 15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03" name="Text Box 15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04" name="Text Box 15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905" name="Text Box 15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06" name="Text Box 15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907" name="Text Box 15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908" name="Text Box 15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09" name="Text Box 15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10" name="Text Box 15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11" name="Text Box 15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12" name="Text Box 15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5913" name="Text Box 15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14" name="Text Box 15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15" name="Text Box 15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16" name="Text Box 15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17" name="Text Box 15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918" name="Text Box 15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5919" name="Text Box 15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5920" name="Text Box 15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921" name="Text Box 15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22" name="Text Box 15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23" name="Text Box 15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24" name="Text Box 15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25" name="Text Box 15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26" name="Text Box 15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27" name="Text Box 15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28" name="Text Box 15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29" name="Text Box 15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30" name="Text Box 15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31" name="Text Box 15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32" name="Text Box 15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33" name="Text Box 15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34" name="Text Box 15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35" name="Text Box 15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36" name="Text Box 15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37" name="Text Box 15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38" name="Text Box 15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39" name="Text Box 15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40" name="Text Box 15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41" name="Text Box 15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42" name="Text Box 15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43" name="Text Box 15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44" name="Text Box 15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45" name="Text Box 15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5946" name="Text Box 15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47" name="Text Box 15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48" name="Text Box 15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49" name="Text Box 15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50" name="Text Box 15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51" name="Text Box 15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52" name="Text Box 15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53" name="Text Box 15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54" name="Text Box 15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55" name="Text Box 15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56" name="Text Box 15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57" name="Text Box 15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58" name="Text Box 15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59" name="Text Box 15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60" name="Text Box 15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61" name="Text Box 15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62" name="Text Box 15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63" name="Text Box 15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64" name="Text Box 15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65" name="Text Box 15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66" name="Text Box 15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67" name="Text Box 15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68" name="Text Box 15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69" name="Text Box 15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70" name="Text Box 15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71" name="Text Box 15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72" name="Text Box 15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73" name="Text Box 15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74" name="Text Box 15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75" name="Text Box 15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76" name="Text Box 15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77" name="Text Box 15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78" name="Text Box 15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79" name="Text Box 15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80" name="Text Box 15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81" name="Text Box 15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82" name="Text Box 15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83" name="Text Box 15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84" name="Text Box 15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85" name="Text Box 15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86" name="Text Box 15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87" name="Text Box 15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88" name="Text Box 15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89" name="Text Box 15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90" name="Text Box 15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91" name="Text Box 15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92" name="Text Box 15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93" name="Text Box 15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94" name="Text Box 15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95" name="Text Box 15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96" name="Text Box 15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97" name="Text Box 15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98" name="Text Box 15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5999" name="Text Box 15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00" name="Text Box 15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01" name="Text Box 15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02" name="Text Box 15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03" name="Text Box 15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04" name="Text Box 15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05" name="Text Box 15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06" name="Text Box 15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07" name="Text Box 15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08" name="Text Box 15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09" name="Text Box 15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10" name="Text Box 15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11" name="Text Box 15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12" name="Text Box 15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13" name="Text Box 15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14" name="Text Box 15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15" name="Text Box 15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16" name="Text Box 15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17" name="Text Box 15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18" name="Text Box 15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6019" name="Text Box 15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20" name="Text Box 15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21" name="Text Box 15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22" name="Text Box 15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23" name="Text Box 15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6024" name="Text Box 15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25" name="Text Box 15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26" name="Text Box 15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27" name="Text Box 15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28" name="Text Box 15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6029" name="Text Box 15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30" name="Text Box 15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6031" name="Text Box 15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6032" name="Text Box 15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33" name="Text Box 15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34" name="Text Box 15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35" name="Text Box 15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36" name="Text Box 15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573</xdr:row>
      <xdr:rowOff>0</xdr:rowOff>
    </xdr:from>
    <xdr:ext cx="95250" cy="161925"/>
    <xdr:sp macro="" textlink="">
      <xdr:nvSpPr>
        <xdr:cNvPr id="6037" name="Text Box 15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1924050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38" name="Text Box 15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39" name="Text Box 15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40" name="Text Box 15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41" name="Text Box 15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6042" name="Text Box 15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61925"/>
    <xdr:sp macro="" textlink="">
      <xdr:nvSpPr>
        <xdr:cNvPr id="6043" name="Text Box 15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95250" cy="161925"/>
    <xdr:sp macro="" textlink="">
      <xdr:nvSpPr>
        <xdr:cNvPr id="6044" name="Text Box 15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6045" name="Text Box 15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46" name="Text Box 15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47" name="Text Box 15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48" name="Text Box 15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49" name="Text Box 15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50" name="Text Box 15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51" name="Text Box 15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52" name="Text Box 15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53" name="Text Box 15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54" name="Text Box 15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55" name="Text Box 15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56" name="Text Box 15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57" name="Text Box 15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58" name="Text Box 15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59" name="Text Box 15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60" name="Text Box 15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61" name="Text Box 15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62" name="Text Box 15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63" name="Text Box 15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64" name="Text Box 15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65" name="Text Box 15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66" name="Text Box 15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67" name="Text Box 15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68" name="Text Box 15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114300"/>
    <xdr:sp macro="" textlink="">
      <xdr:nvSpPr>
        <xdr:cNvPr id="6069" name="Text Box 15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573</xdr:row>
      <xdr:rowOff>0</xdr:rowOff>
    </xdr:from>
    <xdr:ext cx="95250" cy="319768"/>
    <xdr:sp macro="" textlink="">
      <xdr:nvSpPr>
        <xdr:cNvPr id="6070" name="Text Box 15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1885950" y="115290600"/>
          <a:ext cx="95250" cy="31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71" name="Text Box 8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72" name="Text Box 9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73" name="Text Box 8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74" name="Text Box 9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75" name="Text Box 8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76" name="Text Box 9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77" name="Text Box 8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78" name="Text Box 9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79" name="Text Box 8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80" name="Text Box 9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81" name="Text Box 8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82" name="Text Box 9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83" name="Text Box 8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84" name="Text Box 9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85" name="Text Box 8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86" name="Text Box 9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87" name="Text Box 8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88" name="Text Box 9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89" name="Text Box 8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90" name="Text Box 9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91" name="Text Box 8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92" name="Text Box 9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93" name="Text Box 8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94" name="Text Box 9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95" name="Text Box 8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96" name="Text Box 9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97" name="Text Box 8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98" name="Text Box 9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099" name="Text Box 8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00" name="Text Box 9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01" name="Text Box 8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02" name="Text Box 9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03" name="Text Box 8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04" name="Text Box 9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05" name="Text Box 8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06" name="Text Box 9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07" name="Text Box 8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08" name="Text Box 9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09" name="Text Box 8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10" name="Text Box 9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11" name="Text Box 8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12" name="Text Box 9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13" name="Text Box 8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14" name="Text Box 9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15" name="Text Box 8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16" name="Text Box 9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17" name="Text Box 8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18" name="Text Box 9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19" name="Text Box 8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20" name="Text Box 9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21" name="Text Box 8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22" name="Text Box 9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23" name="Text Box 8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24" name="Text Box 9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25" name="Text Box 8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26" name="Text Box 9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27" name="Text Box 8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28" name="Text Box 9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29" name="Text Box 8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30" name="Text Box 9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31" name="Text Box 8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32" name="Text Box 9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33" name="Text Box 8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34" name="Text Box 9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35" name="Text Box 8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36" name="Text Box 9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37" name="Text Box 8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38" name="Text Box 9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39" name="Text Box 8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40" name="Text Box 9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41" name="Text Box 8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573</xdr:row>
      <xdr:rowOff>0</xdr:rowOff>
    </xdr:from>
    <xdr:ext cx="0" cy="161925"/>
    <xdr:sp macro="" textlink="">
      <xdr:nvSpPr>
        <xdr:cNvPr id="6142" name="Text Box 9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1895475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91193"/>
    <xdr:sp macro="" textlink="">
      <xdr:nvSpPr>
        <xdr:cNvPr id="6143" name="Text Box 15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9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91193"/>
    <xdr:sp macro="" textlink="">
      <xdr:nvSpPr>
        <xdr:cNvPr id="6144" name="Text Box 15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9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91193"/>
    <xdr:sp macro="" textlink="">
      <xdr:nvSpPr>
        <xdr:cNvPr id="6145" name="Text Box 15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9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91193"/>
    <xdr:sp macro="" textlink="">
      <xdr:nvSpPr>
        <xdr:cNvPr id="6146" name="Text Box 15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9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91193"/>
    <xdr:sp macro="" textlink="">
      <xdr:nvSpPr>
        <xdr:cNvPr id="6147" name="Text Box 15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9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48" name="Text Box 15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49" name="Text Box 15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50" name="Text Box 15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51" name="Text Box 15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52" name="Text Box 15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53" name="Text Box 15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54" name="Text Box 15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55" name="Text Box 15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56" name="Text Box 15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57" name="Text Box 15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58" name="Text Box 15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59" name="Text Box 15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60" name="Text Box 15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61" name="Text Box 15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62" name="Text Box 15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63" name="Text Box 15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64" name="Text Box 15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65" name="Text Box 15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66" name="Text Box 15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67" name="Text Box 15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68" name="Text Box 15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69" name="Text Box 15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70" name="Text Box 15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71" name="Text Box 15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72" name="Text Box 15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73" name="Text Box 15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74" name="Text Box 15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75" name="Text Box 15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76" name="Text Box 15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77" name="Text Box 15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78" name="Text Box 15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79" name="Text Box 15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80" name="Text Box 15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81" name="Text Box 15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82" name="Text Box 15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83" name="Text Box 15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84" name="Text Box 15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85" name="Text Box 15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86" name="Text Box 15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573</xdr:row>
      <xdr:rowOff>0</xdr:rowOff>
    </xdr:from>
    <xdr:ext cx="95250" cy="281668"/>
    <xdr:sp macro="" textlink="">
      <xdr:nvSpPr>
        <xdr:cNvPr id="6187" name="Text Box 15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1876425" y="115290600"/>
          <a:ext cx="952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188" name="Text Box 3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189" name="Text Box 32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190" name="Text Box 3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191" name="Text Box 63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192" name="Text Box 3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193" name="Text Box 32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194" name="Text Box 3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195" name="Text Box 63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196" name="Text Box 3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197" name="Text Box 32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198" name="Text Box 3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199" name="Text Box 63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00" name="Text Box 3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01" name="Text Box 32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02" name="Text Box 3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03" name="Text Box 63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04" name="Text Box 3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05" name="Text Box 32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06" name="Text Box 3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07" name="Text Box 63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08" name="Text Box 3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09" name="Text Box 32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10" name="Text Box 3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11" name="Text Box 63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12" name="Text Box 3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13" name="Text Box 32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14" name="Text Box 3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15" name="Text Box 63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16" name="Text Box 3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17" name="Text Box 32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18" name="Text Box 3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19" name="Text Box 63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20" name="Text Box 3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21" name="Text Box 32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22" name="Text Box 3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23" name="Text Box 63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24" name="Text Box 3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25" name="Text Box 32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26" name="Text Box 3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27" name="Text Box 63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28" name="Text Box 3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29" name="Text Box 32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30" name="Text Box 3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31" name="Text Box 63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32" name="Text Box 3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33" name="Text Box 32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34" name="Text Box 3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35" name="Text Box 63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36" name="Text Box 3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37" name="Text Box 32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38" name="Text Box 3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39" name="Text Box 63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40" name="Text Box 3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41" name="Text Box 32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42" name="Text Box 3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43" name="Text Box 63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44" name="Text Box 3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45" name="Text Box 32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46" name="Text Box 3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47" name="Text Box 63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48" name="Text Box 3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49" name="Text Box 32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50" name="Text Box 3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51" name="Text Box 63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52" name="Text Box 3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53" name="Text Box 32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54" name="Text Box 3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55" name="Text Box 63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56" name="Text Box 3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57" name="Text Box 32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58" name="Text Box 3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59" name="Text Box 63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60" name="Text Box 3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61" name="Text Box 32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62" name="Text Box 3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63" name="Text Box 63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64" name="Text Box 3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65" name="Text Box 32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66" name="Text Box 3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67" name="Text Box 63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68" name="Text Box 3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69" name="Text Box 32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70" name="Text Box 3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71" name="Text Box 63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72" name="Text Box 3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73" name="Text Box 32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74" name="Text Box 3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75" name="Text Box 63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76" name="Text Box 3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77" name="Text Box 32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78" name="Text Box 3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79" name="Text Box 63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80" name="Text Box 3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81" name="Text Box 32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82" name="Text Box 3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83" name="Text Box 63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84" name="Text Box 3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85" name="Text Box 32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86" name="Text Box 3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87" name="Text Box 63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88" name="Text Box 3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89" name="Text Box 32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90" name="Text Box 3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91" name="Text Box 63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92" name="Text Box 3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93" name="Text Box 32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94" name="Text Box 3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95" name="Text Box 63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96" name="Text Box 3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97" name="Text Box 32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298" name="Text Box 3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299" name="Text Box 63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00" name="Text Box 3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01" name="Text Box 32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02" name="Text Box 3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03" name="Text Box 63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04" name="Text Box 3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05" name="Text Box 32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06" name="Text Box 3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07" name="Text Box 63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08" name="Text Box 3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09" name="Text Box 32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10" name="Text Box 3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11" name="Text Box 63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12" name="Text Box 3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13" name="Text Box 32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14" name="Text Box 3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15" name="Text Box 63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16" name="Text Box 3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17" name="Text Box 3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18" name="Text Box 3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19" name="Text Box 3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20" name="Text Box 3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21" name="Text Box 3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22" name="Text Box 3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23" name="Text Box 3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24" name="Text Box 3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25" name="Text Box 3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26" name="Text Box 3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27" name="Text Box 3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28" name="Text Box 3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29" name="Text Box 3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30" name="Text Box 3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31" name="Text Box 3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32" name="Text Box 3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33" name="Text Box 3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34" name="Text Box 3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35" name="Text Box 3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36" name="Text Box 3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37" name="Text Box 3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38" name="Text Box 3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39" name="Text Box 3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40" name="Text Box 3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41" name="Text Box 3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42" name="Text Box 3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43" name="Text Box 3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44" name="Text Box 3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45" name="Text Box 3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46" name="Text Box 3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47" name="Text Box 3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48" name="Text Box 3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49" name="Text Box 3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50" name="Text Box 3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51" name="Text Box 3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52" name="Text Box 3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53" name="Text Box 3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54" name="Text Box 3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55" name="Text Box 3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56" name="Text Box 3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57" name="Text Box 3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58" name="Text Box 3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59" name="Text Box 3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60" name="Text Box 3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61" name="Text Box 3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62" name="Text Box 3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63" name="Text Box 3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64" name="Text Box 3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65" name="Text Box 3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66" name="Text Box 3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67" name="Text Box 3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68" name="Text Box 3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69" name="Text Box 3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70" name="Text Box 3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71" name="Text Box 3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72" name="Text Box 3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73" name="Text Box 3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74" name="Text Box 3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75" name="Text Box 3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76" name="Text Box 3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77" name="Text Box 3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78" name="Text Box 3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379" name="Text Box 3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80" name="Text Box 3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81" name="Text Box 32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82" name="Text Box 3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83" name="Text Box 63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84" name="Text Box 3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85" name="Text Box 32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86" name="Text Box 3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87" name="Text Box 63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88" name="Text Box 3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89" name="Text Box 32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90" name="Text Box 3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91" name="Text Box 63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92" name="Text Box 3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93" name="Text Box 32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94" name="Text Box 3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95" name="Text Box 63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96" name="Text Box 3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97" name="Text Box 32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398" name="Text Box 3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399" name="Text Box 63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00" name="Text Box 3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01" name="Text Box 32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02" name="Text Box 3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03" name="Text Box 63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04" name="Text Box 3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05" name="Text Box 32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06" name="Text Box 3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07" name="Text Box 63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08" name="Text Box 3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09" name="Text Box 32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10" name="Text Box 3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11" name="Text Box 63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12" name="Text Box 3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13" name="Text Box 32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14" name="Text Box 3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15" name="Text Box 63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16" name="Text Box 3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17" name="Text Box 32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18" name="Text Box 3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19" name="Text Box 63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20" name="Text Box 3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21" name="Text Box 32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22" name="Text Box 3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23" name="Text Box 63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24" name="Text Box 3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25" name="Text Box 32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26" name="Text Box 3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27" name="Text Box 63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28" name="Text Box 3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29" name="Text Box 32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30" name="Text Box 3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31" name="Text Box 63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32" name="Text Box 3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33" name="Text Box 32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34" name="Text Box 3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35" name="Text Box 63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36" name="Text Box 3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37" name="Text Box 32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38" name="Text Box 3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39" name="Text Box 63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40" name="Text Box 3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41" name="Text Box 32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42" name="Text Box 3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43" name="Text Box 63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44" name="Text Box 3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45" name="Text Box 32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46" name="Text Box 3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47" name="Text Box 63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48" name="Text Box 3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49" name="Text Box 32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50" name="Text Box 3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51" name="Text Box 63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52" name="Text Box 3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53" name="Text Box 32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54" name="Text Box 3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55" name="Text Box 63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56" name="Text Box 3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57" name="Text Box 32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58" name="Text Box 3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59" name="Text Box 63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60" name="Text Box 3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61" name="Text Box 32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62" name="Text Box 3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63" name="Text Box 63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64" name="Text Box 3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65" name="Text Box 32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66" name="Text Box 3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67" name="Text Box 63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68" name="Text Box 3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69" name="Text Box 32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70" name="Text Box 3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71" name="Text Box 63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72" name="Text Box 3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73" name="Text Box 32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74" name="Text Box 3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75" name="Text Box 63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76" name="Text Box 3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77" name="Text Box 32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78" name="Text Box 3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79" name="Text Box 63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80" name="Text Box 3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81" name="Text Box 32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82" name="Text Box 3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83" name="Text Box 63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84" name="Text Box 3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85" name="Text Box 32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86" name="Text Box 3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87" name="Text Box 63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88" name="Text Box 3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89" name="Text Box 32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90" name="Text Box 3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91" name="Text Box 63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92" name="Text Box 3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93" name="Text Box 32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94" name="Text Box 3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95" name="Text Box 63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96" name="Text Box 3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97" name="Text Box 32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498" name="Text Box 3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499" name="Text Box 63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500" name="Text Box 3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501" name="Text Box 32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502" name="Text Box 3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503" name="Text Box 63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504" name="Text Box 3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505" name="Text Box 32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52400"/>
    <xdr:sp macro="" textlink="">
      <xdr:nvSpPr>
        <xdr:cNvPr id="6506" name="Text Box 3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14300"/>
    <xdr:sp macro="" textlink="">
      <xdr:nvSpPr>
        <xdr:cNvPr id="6507" name="Text Box 63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08" name="Text Box 3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09" name="Text Box 3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10" name="Text Box 3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11" name="Text Box 3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12" name="Text Box 3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13" name="Text Box 3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14" name="Text Box 3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15" name="Text Box 3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16" name="Text Box 3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17" name="Text Box 3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18" name="Text Box 3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19" name="Text Box 3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20" name="Text Box 3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21" name="Text Box 3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22" name="Text Box 3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23" name="Text Box 3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24" name="Text Box 3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25" name="Text Box 3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26" name="Text Box 3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27" name="Text Box 3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28" name="Text Box 3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29" name="Text Box 3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30" name="Text Box 3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31" name="Text Box 3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32" name="Text Box 3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33" name="Text Box 3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34" name="Text Box 3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35" name="Text Box 3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36" name="Text Box 3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37" name="Text Box 3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38" name="Text Box 3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39" name="Text Box 3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40" name="Text Box 3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41" name="Text Box 3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42" name="Text Box 3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43" name="Text Box 3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44" name="Text Box 3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45" name="Text Box 3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46" name="Text Box 3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47" name="Text Box 3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48" name="Text Box 3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49" name="Text Box 3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50" name="Text Box 3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51" name="Text Box 3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52" name="Text Box 3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53" name="Text Box 3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54" name="Text Box 3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55" name="Text Box 3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56" name="Text Box 3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57" name="Text Box 3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58" name="Text Box 3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59" name="Text Box 3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60" name="Text Box 3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61" name="Text Box 3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62" name="Text Box 3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63" name="Text Box 3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64" name="Text Box 3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65" name="Text Box 3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66" name="Text Box 3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67" name="Text Box 3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68" name="Text Box 3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69" name="Text Box 3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70" name="Text Box 3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573</xdr:row>
      <xdr:rowOff>0</xdr:rowOff>
    </xdr:from>
    <xdr:ext cx="0" cy="161925"/>
    <xdr:sp macro="" textlink="">
      <xdr:nvSpPr>
        <xdr:cNvPr id="6571" name="Text Box 3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3028950" y="115290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72" name="Text Box 8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73" name="Text Box 9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74" name="Text Box 8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75" name="Text Box 9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76" name="Text Box 8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77" name="Text Box 9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78" name="Text Box 8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79" name="Text Box 9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80" name="Text Box 8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81" name="Text Box 9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82" name="Text Box 8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83" name="Text Box 9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84" name="Text Box 8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85" name="Text Box 9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86" name="Text Box 8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87" name="Text Box 9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88" name="Text Box 8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89" name="Text Box 9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90" name="Text Box 8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91" name="Text Box 9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92" name="Text Box 8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93" name="Text Box 9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94" name="Text Box 8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95" name="Text Box 9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96" name="Text Box 8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97" name="Text Box 9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98" name="Text Box 8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599" name="Text Box 9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00" name="Text Box 8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01" name="Text Box 9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02" name="Text Box 8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03" name="Text Box 9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04" name="Text Box 8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05" name="Text Box 9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06" name="Text Box 8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07" name="Text Box 9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08" name="Text Box 8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09" name="Text Box 9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10" name="Text Box 8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11" name="Text Box 9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12" name="Text Box 8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13" name="Text Box 9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14" name="Text Box 8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15" name="Text Box 9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16" name="Text Box 8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17" name="Text Box 9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18" name="Text Box 8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19" name="Text Box 9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20" name="Text Box 8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21" name="Text Box 9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22" name="Text Box 8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23" name="Text Box 9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24" name="Text Box 8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25" name="Text Box 9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26" name="Text Box 8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27" name="Text Box 9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28" name="Text Box 8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29" name="Text Box 9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30" name="Text Box 8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31" name="Text Box 9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32" name="Text Box 8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33" name="Text Box 9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34" name="Text Box 8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35" name="Text Box 9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36" name="Text Box 8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37" name="Text Box 9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38" name="Text Box 8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39" name="Text Box 9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40" name="Text Box 8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41" name="Text Box 9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42" name="Text Box 8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43" name="Text Box 9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44" name="Text Box 8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45" name="Text Box 9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46" name="Text Box 8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47" name="Text Box 9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48" name="Text Box 8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49" name="Text Box 9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650" name="Text Box 8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1438275</xdr:colOff>
      <xdr:row>989</xdr:row>
      <xdr:rowOff>0</xdr:rowOff>
    </xdr:from>
    <xdr:to>
      <xdr:col>1</xdr:col>
      <xdr:colOff>1619250</xdr:colOff>
      <xdr:row>989</xdr:row>
      <xdr:rowOff>53340</xdr:rowOff>
    </xdr:to>
    <xdr:sp macro="" textlink="">
      <xdr:nvSpPr>
        <xdr:cNvPr id="6651" name="Text Box 9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2028825" y="1960626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52" name="Text Box 8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53" name="Text Box 9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54" name="Text Box 8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55" name="Text Box 9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56" name="Text Box 8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57" name="Text Box 9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58" name="Text Box 8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59" name="Text Box 9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60" name="Text Box 8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61" name="Text Box 9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62" name="Text Box 8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63" name="Text Box 9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64" name="Text Box 8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65" name="Text Box 9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66" name="Text Box 8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67" name="Text Box 9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68" name="Text Box 8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69" name="Text Box 9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70" name="Text Box 8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71" name="Text Box 9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72" name="Text Box 8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73" name="Text Box 9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74" name="Text Box 8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75" name="Text Box 9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76" name="Text Box 8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77" name="Text Box 9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78" name="Text Box 8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79" name="Text Box 9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80" name="Text Box 8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81" name="Text Box 9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82" name="Text Box 8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83" name="Text Box 9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84" name="Text Box 8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85" name="Text Box 9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86" name="Text Box 8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87" name="Text Box 9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88" name="Text Box 8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89" name="Text Box 9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90" name="Text Box 8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91" name="Text Box 9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92" name="Text Box 8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93" name="Text Box 9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94" name="Text Box 8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95" name="Text Box 9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96" name="Text Box 8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97" name="Text Box 9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98" name="Text Box 8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699" name="Text Box 9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00" name="Text Box 8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01" name="Text Box 9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02" name="Text Box 8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03" name="Text Box 9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04" name="Text Box 8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05" name="Text Box 9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06" name="Text Box 8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07" name="Text Box 9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08" name="Text Box 8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09" name="Text Box 9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10" name="Text Box 8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11" name="Text Box 9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12" name="Text Box 8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13" name="Text Box 9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14" name="Text Box 8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15" name="Text Box 9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16" name="Text Box 8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17" name="Text Box 9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18" name="Text Box 8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19" name="Text Box 9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20" name="Text Box 8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21" name="Text Box 9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22" name="Text Box 8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23" name="Text Box 9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24" name="Text Box 8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25" name="Text Box 9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26" name="Text Box 8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27" name="Text Box 9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28" name="Text Box 8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29" name="Text Box 9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30" name="Text Box 8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31" name="Text Box 9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32" name="Text Box 8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33" name="Text Box 9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34" name="Text Box 8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35" name="Text Box 9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36" name="Text Box 8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37" name="Text Box 9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38" name="Text Box 8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39" name="Text Box 9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40" name="Text Box 8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41" name="Text Box 9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42" name="Text Box 8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43" name="Text Box 9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44" name="Text Box 8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45" name="Text Box 9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46" name="Text Box 8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47" name="Text Box 9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48" name="Text Box 8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49" name="Text Box 9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50" name="Text Box 8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51" name="Text Box 9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52" name="Text Box 8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53" name="Text Box 9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54" name="Text Box 8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55" name="Text Box 9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56" name="Text Box 8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57" name="Text Box 9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58" name="Text Box 8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59" name="Text Box 9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60" name="Text Box 8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61" name="Text Box 9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62" name="Text Box 8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63" name="Text Box 9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64" name="Text Box 8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65" name="Text Box 9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66" name="Text Box 8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67" name="Text Box 9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68" name="Text Box 8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69" name="Text Box 9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70" name="Text Box 8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71" name="Text Box 9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72" name="Text Box 8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73" name="Text Box 9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74" name="Text Box 8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75" name="Text Box 9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76" name="Text Box 8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77" name="Text Box 9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78" name="Text Box 8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79" name="Text Box 9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80" name="Text Box 8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81" name="Text Box 9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82" name="Text Box 8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83" name="Text Box 9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84" name="Text Box 8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85" name="Text Box 9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86" name="Text Box 8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87" name="Text Box 9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88" name="Text Box 8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89" name="Text Box 9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90" name="Text Box 8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91" name="Text Box 9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92" name="Text Box 8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93" name="Text Box 9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94" name="Text Box 8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95" name="Text Box 9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96" name="Text Box 8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97" name="Text Box 9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98" name="Text Box 8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799" name="Text Box 9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00" name="Text Box 8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01" name="Text Box 9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02" name="Text Box 8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03" name="Text Box 9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04" name="Text Box 8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05" name="Text Box 9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06" name="Text Box 8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07" name="Text Box 9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08" name="Text Box 8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09" name="Text Box 9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10" name="Text Box 8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811" name="Text Box 9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12" name="Text Box 8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13" name="Text Box 9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14" name="Text Box 8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15" name="Text Box 9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16" name="Text Box 8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17" name="Text Box 9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18" name="Text Box 8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19" name="Text Box 9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20" name="Text Box 8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21" name="Text Box 9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22" name="Text Box 8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23" name="Text Box 9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24" name="Text Box 8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25" name="Text Box 9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26" name="Text Box 8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27" name="Text Box 9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28" name="Text Box 8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29" name="Text Box 9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30" name="Text Box 8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31" name="Text Box 9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32" name="Text Box 8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33" name="Text Box 9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34" name="Text Box 8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35" name="Text Box 9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36" name="Text Box 8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37" name="Text Box 9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38" name="Text Box 8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39" name="Text Box 9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40" name="Text Box 8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41" name="Text Box 9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42" name="Text Box 8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43" name="Text Box 9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44" name="Text Box 8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45" name="Text Box 9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46" name="Text Box 8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47" name="Text Box 9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48" name="Text Box 8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49" name="Text Box 9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50" name="Text Box 8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51" name="Text Box 9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52" name="Text Box 8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53" name="Text Box 9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54" name="Text Box 8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55" name="Text Box 9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56" name="Text Box 8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57" name="Text Box 9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58" name="Text Box 8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59" name="Text Box 9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60" name="Text Box 8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61" name="Text Box 9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62" name="Text Box 8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63" name="Text Box 9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64" name="Text Box 8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65" name="Text Box 9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66" name="Text Box 8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67" name="Text Box 9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68" name="Text Box 8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69" name="Text Box 9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70" name="Text Box 8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71" name="Text Box 9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72" name="Text Box 8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73" name="Text Box 9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74" name="Text Box 8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75" name="Text Box 9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76" name="Text Box 8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77" name="Text Box 9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78" name="Text Box 8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79" name="Text Box 9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80" name="Text Box 8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81" name="Text Box 9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82" name="Text Box 8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83" name="Text Box 9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84" name="Text Box 8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85" name="Text Box 9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86" name="Text Box 8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87" name="Text Box 9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88" name="Text Box 8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89" name="Text Box 9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90" name="Text Box 8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1003</xdr:row>
      <xdr:rowOff>0</xdr:rowOff>
    </xdr:from>
    <xdr:to>
      <xdr:col>1</xdr:col>
      <xdr:colOff>1468755</xdr:colOff>
      <xdr:row>1003</xdr:row>
      <xdr:rowOff>53340</xdr:rowOff>
    </xdr:to>
    <xdr:sp macro="" textlink="">
      <xdr:nvSpPr>
        <xdr:cNvPr id="6891" name="Text Box 9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1895475" y="1984914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892" name="Text Box 8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893" name="Text Box 9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894" name="Text Box 8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895" name="Text Box 9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896" name="Text Box 8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897" name="Text Box 9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898" name="Text Box 8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899" name="Text Box 9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00" name="Text Box 8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01" name="Text Box 9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02" name="Text Box 8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03" name="Text Box 9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04" name="Text Box 8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05" name="Text Box 9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06" name="Text Box 8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07" name="Text Box 9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08" name="Text Box 8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09" name="Text Box 9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10" name="Text Box 8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11" name="Text Box 9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12" name="Text Box 8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13" name="Text Box 9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14" name="Text Box 8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15" name="Text Box 9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16" name="Text Box 8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17" name="Text Box 9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18" name="Text Box 8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19" name="Text Box 9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20" name="Text Box 8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21" name="Text Box 9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22" name="Text Box 8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23" name="Text Box 9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24" name="Text Box 8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25" name="Text Box 9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26" name="Text Box 8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27" name="Text Box 9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28" name="Text Box 8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29" name="Text Box 9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30" name="Text Box 8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31" name="Text Box 9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32" name="Text Box 8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33" name="Text Box 9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34" name="Text Box 8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35" name="Text Box 9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36" name="Text Box 8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37" name="Text Box 9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38" name="Text Box 8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39" name="Text Box 9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40" name="Text Box 8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41" name="Text Box 9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42" name="Text Box 8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43" name="Text Box 9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44" name="Text Box 8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45" name="Text Box 9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46" name="Text Box 8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47" name="Text Box 9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48" name="Text Box 8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49" name="Text Box 9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50" name="Text Box 8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51" name="Text Box 9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52" name="Text Box 8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53" name="Text Box 9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54" name="Text Box 8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55" name="Text Box 9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56" name="Text Box 8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57" name="Text Box 9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58" name="Text Box 8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59" name="Text Box 9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60" name="Text Box 8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61" name="Text Box 9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62" name="Text Box 8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63" name="Text Box 9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64" name="Text Box 8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65" name="Text Box 9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66" name="Text Box 8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67" name="Text Box 9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68" name="Text Box 8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69" name="Text Box 9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994</xdr:row>
      <xdr:rowOff>0</xdr:rowOff>
    </xdr:from>
    <xdr:to>
      <xdr:col>1</xdr:col>
      <xdr:colOff>1468755</xdr:colOff>
      <xdr:row>994</xdr:row>
      <xdr:rowOff>53340</xdr:rowOff>
    </xdr:to>
    <xdr:sp macro="" textlink="">
      <xdr:nvSpPr>
        <xdr:cNvPr id="6970" name="Text Box 8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1895475" y="1968722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71" name="Text Box 8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72" name="Text Box 9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73" name="Text Box 8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74" name="Text Box 9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75" name="Text Box 8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76" name="Text Box 9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77" name="Text Box 8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78" name="Text Box 9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79" name="Text Box 8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80" name="Text Box 9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81" name="Text Box 8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82" name="Text Box 9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83" name="Text Box 8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84" name="Text Box 9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85" name="Text Box 8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86" name="Text Box 9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87" name="Text Box 8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88" name="Text Box 9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89" name="Text Box 8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90" name="Text Box 9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91" name="Text Box 8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92" name="Text Box 9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93" name="Text Box 8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94" name="Text Box 9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95" name="Text Box 8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96" name="Text Box 9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97" name="Text Box 8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98" name="Text Box 9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6999" name="Text Box 8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00" name="Text Box 9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01" name="Text Box 8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02" name="Text Box 9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03" name="Text Box 8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04" name="Text Box 9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05" name="Text Box 8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06" name="Text Box 9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07" name="Text Box 8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08" name="Text Box 9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09" name="Text Box 8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10" name="Text Box 9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11" name="Text Box 8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12" name="Text Box 9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13" name="Text Box 8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14" name="Text Box 9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15" name="Text Box 8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16" name="Text Box 9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17" name="Text Box 8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18" name="Text Box 9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19" name="Text Box 8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20" name="Text Box 9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21" name="Text Box 8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22" name="Text Box 9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23" name="Text Box 8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24" name="Text Box 9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25" name="Text Box 8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26" name="Text Box 9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27" name="Text Box 8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28" name="Text Box 9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29" name="Text Box 8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30" name="Text Box 9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31" name="Text Box 8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32" name="Text Box 9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33" name="Text Box 8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34" name="Text Box 9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35" name="Text Box 8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36" name="Text Box 9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37" name="Text Box 8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38" name="Text Box 9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39" name="Text Box 8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40" name="Text Box 9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41" name="Text Box 8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42" name="Text Box 9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43" name="Text Box 8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44" name="Text Box 9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45" name="Text Box 8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46" name="Text Box 9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47" name="Text Box 8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48" name="Text Box 9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49" name="Text Box 8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50" name="Text Box 9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51" name="Text Box 8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52" name="Text Box 9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53" name="Text Box 8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54" name="Text Box 9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55" name="Text Box 8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56" name="Text Box 9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57" name="Text Box 8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58" name="Text Box 9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59" name="Text Box 8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60" name="Text Box 9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61" name="Text Box 8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62" name="Text Box 9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63" name="Text Box 8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64" name="Text Box 9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65" name="Text Box 8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66" name="Text Box 9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67" name="Text Box 8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68" name="Text Box 9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69" name="Text Box 8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70" name="Text Box 9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71" name="Text Box 8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72" name="Text Box 9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73" name="Text Box 8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74" name="Text Box 9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75" name="Text Box 8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76" name="Text Box 9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77" name="Text Box 8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78" name="Text Box 9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79" name="Text Box 8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80" name="Text Box 9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81" name="Text Box 8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82" name="Text Box 9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83" name="Text Box 8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84" name="Text Box 9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85" name="Text Box 8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86" name="Text Box 9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87" name="Text Box 8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88" name="Text Box 9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89" name="Text Box 8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90" name="Text Box 9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91" name="Text Box 8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92" name="Text Box 9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93" name="Text Box 8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94" name="Text Box 9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95" name="Text Box 8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96" name="Text Box 9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97" name="Text Box 8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98" name="Text Box 9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099" name="Text Box 8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00" name="Text Box 9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01" name="Text Box 8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02" name="Text Box 9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03" name="Text Box 8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04" name="Text Box 9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05" name="Text Box 8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06" name="Text Box 9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07" name="Text Box 8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08" name="Text Box 9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09" name="Text Box 8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10" name="Text Box 9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11" name="Text Box 8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12" name="Text Box 9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13" name="Text Box 8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14" name="Text Box 9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15" name="Text Box 8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16" name="Text Box 9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17" name="Text Box 8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18" name="Text Box 9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19" name="Text Box 8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20" name="Text Box 9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21" name="Text Box 8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22" name="Text Box 9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23" name="Text Box 8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24" name="Text Box 9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25" name="Text Box 8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26" name="Text Box 9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27" name="Text Box 8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28" name="Text Box 9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29" name="Text Box 8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995</xdr:row>
      <xdr:rowOff>0</xdr:rowOff>
    </xdr:from>
    <xdr:to>
      <xdr:col>1</xdr:col>
      <xdr:colOff>1468755</xdr:colOff>
      <xdr:row>995</xdr:row>
      <xdr:rowOff>53340</xdr:rowOff>
    </xdr:to>
    <xdr:sp macro="" textlink="">
      <xdr:nvSpPr>
        <xdr:cNvPr id="7130" name="Text Box 9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1895475" y="1970341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31" name="Text Box 8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32" name="Text Box 9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33" name="Text Box 8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34" name="Text Box 9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35" name="Text Box 8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36" name="Text Box 9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37" name="Text Box 8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38" name="Text Box 9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39" name="Text Box 8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40" name="Text Box 9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41" name="Text Box 8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42" name="Text Box 9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43" name="Text Box 8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44" name="Text Box 9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45" name="Text Box 8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46" name="Text Box 9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47" name="Text Box 8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48" name="Text Box 9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49" name="Text Box 8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50" name="Text Box 9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51" name="Text Box 8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52" name="Text Box 9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53" name="Text Box 8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54" name="Text Box 9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55" name="Text Box 8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56" name="Text Box 9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57" name="Text Box 8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58" name="Text Box 9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59" name="Text Box 8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60" name="Text Box 9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61" name="Text Box 8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62" name="Text Box 9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63" name="Text Box 8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64" name="Text Box 9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65" name="Text Box 8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66" name="Text Box 9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67" name="Text Box 8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68" name="Text Box 9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69" name="Text Box 8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70" name="Text Box 9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71" name="Text Box 8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72" name="Text Box 9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73" name="Text Box 8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74" name="Text Box 9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75" name="Text Box 8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76" name="Text Box 9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77" name="Text Box 8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78" name="Text Box 9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79" name="Text Box 8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80" name="Text Box 9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81" name="Text Box 8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82" name="Text Box 9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83" name="Text Box 8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84" name="Text Box 9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85" name="Text Box 8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86" name="Text Box 9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87" name="Text Box 8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88" name="Text Box 9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89" name="Text Box 8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90" name="Text Box 9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91" name="Text Box 8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92" name="Text Box 9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93" name="Text Box 8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94" name="Text Box 9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95" name="Text Box 8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96" name="Text Box 9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97" name="Text Box 8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98" name="Text Box 9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199" name="Text Box 8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00" name="Text Box 9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01" name="Text Box 8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02" name="Text Box 9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03" name="Text Box 8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04" name="Text Box 9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05" name="Text Box 8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06" name="Text Box 9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07" name="Text Box 8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08" name="Text Box 9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09" name="Text Box 8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10" name="Text Box 9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11" name="Text Box 8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12" name="Text Box 9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13" name="Text Box 8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14" name="Text Box 9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15" name="Text Box 8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16" name="Text Box 9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17" name="Text Box 8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18" name="Text Box 9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19" name="Text Box 8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20" name="Text Box 9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21" name="Text Box 8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22" name="Text Box 9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23" name="Text Box 8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24" name="Text Box 9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25" name="Text Box 8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26" name="Text Box 9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27" name="Text Box 8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28" name="Text Box 9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29" name="Text Box 8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30" name="Text Box 9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31" name="Text Box 8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32" name="Text Box 9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33" name="Text Box 8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34" name="Text Box 9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35" name="Text Box 8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36" name="Text Box 9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37" name="Text Box 8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38" name="Text Box 9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39" name="Text Box 8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40" name="Text Box 9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41" name="Text Box 8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42" name="Text Box 9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43" name="Text Box 8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44" name="Text Box 9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45" name="Text Box 8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46" name="Text Box 9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47" name="Text Box 8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48" name="Text Box 9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49" name="Text Box 8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50" name="Text Box 9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51" name="Text Box 8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52" name="Text Box 9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53" name="Text Box 8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54" name="Text Box 9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55" name="Text Box 8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56" name="Text Box 9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57" name="Text Box 8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58" name="Text Box 9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59" name="Text Box 8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60" name="Text Box 9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61" name="Text Box 8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62" name="Text Box 9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63" name="Text Box 8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64" name="Text Box 9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65" name="Text Box 8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66" name="Text Box 9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67" name="Text Box 8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68" name="Text Box 9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69" name="Text Box 8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70" name="Text Box 9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71" name="Text Box 8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72" name="Text Box 9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73" name="Text Box 8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74" name="Text Box 9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75" name="Text Box 8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76" name="Text Box 9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77" name="Text Box 8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78" name="Text Box 9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79" name="Text Box 8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80" name="Text Box 9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81" name="Text Box 8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82" name="Text Box 9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83" name="Text Box 8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84" name="Text Box 9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85" name="Text Box 8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86" name="Text Box 9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87" name="Text Box 8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88" name="Text Box 9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89" name="Text Box 8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90" name="Text Box 9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91" name="Text Box 8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92" name="Text Box 9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93" name="Text Box 8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94" name="Text Box 9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95" name="Text Box 8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96" name="Text Box 9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97" name="Text Box 8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98" name="Text Box 9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299" name="Text Box 8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00" name="Text Box 9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01" name="Text Box 8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02" name="Text Box 9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03" name="Text Box 8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04" name="Text Box 9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05" name="Text Box 8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06" name="Text Box 9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07" name="Text Box 8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08" name="Text Box 9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09" name="Text Box 8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10" name="Text Box 9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11" name="Text Box 8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12" name="Text Box 9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13" name="Text Box 8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14" name="Text Box 9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15" name="Text Box 8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16" name="Text Box 9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17" name="Text Box 8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18" name="Text Box 9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19" name="Text Box 8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20" name="Text Box 9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21" name="Text Box 8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22" name="Text Box 9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23" name="Text Box 8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24" name="Text Box 9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25" name="Text Box 8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26" name="Text Box 9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27" name="Text Box 8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28" name="Text Box 9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29" name="Text Box 8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30" name="Text Box 9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31" name="Text Box 8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32" name="Text Box 9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33" name="Text Box 8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34" name="Text Box 9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35" name="Text Box 8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36" name="Text Box 9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37" name="Text Box 8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38" name="Text Box 9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39" name="Text Box 8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40" name="Text Box 9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41" name="Text Box 8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42" name="Text Box 9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43" name="Text Box 8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44" name="Text Box 9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45" name="Text Box 8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46" name="Text Box 9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47" name="Text Box 8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48" name="Text Box 9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49" name="Text Box 8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50" name="Text Box 9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51" name="Text Box 8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52" name="Text Box 9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53" name="Text Box 8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54" name="Text Box 9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55" name="Text Box 8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56" name="Text Box 9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57" name="Text Box 8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58" name="Text Box 9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59" name="Text Box 8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60" name="Text Box 9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61" name="Text Box 8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62" name="Text Box 9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63" name="Text Box 8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64" name="Text Box 9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65" name="Text Box 8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66" name="Text Box 9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67" name="Text Box 8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68" name="Text Box 9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69" name="Text Box 8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70" name="Text Box 9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71" name="Text Box 8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72" name="Text Box 9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73" name="Text Box 8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74" name="Text Box 9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75" name="Text Box 8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76" name="Text Box 9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77" name="Text Box 8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78" name="Text Box 9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79" name="Text Box 8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80" name="Text Box 9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81" name="Text Box 8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82" name="Text Box 9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83" name="Text Box 8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84" name="Text Box 9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85" name="Text Box 8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86" name="Text Box 9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87" name="Text Box 8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88" name="Text Box 9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89" name="Text Box 8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90" name="Text Box 9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91" name="Text Box 8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92" name="Text Box 9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93" name="Text Box 8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94" name="Text Box 9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95" name="Text Box 8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96" name="Text Box 9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97" name="Text Box 8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98" name="Text Box 9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399" name="Text Box 8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00" name="Text Box 9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01" name="Text Box 8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02" name="Text Box 9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03" name="Text Box 8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04" name="Text Box 9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05" name="Text Box 8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06" name="Text Box 9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07" name="Text Box 8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08" name="Text Box 9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09" name="Text Box 8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10" name="Text Box 9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11" name="Text Box 8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12" name="Text Box 9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13" name="Text Box 8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14" name="Text Box 9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15" name="Text Box 8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16" name="Text Box 9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17" name="Text Box 8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18" name="Text Box 9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19" name="Text Box 8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20" name="Text Box 9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21" name="Text Box 8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22" name="Text Box 9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23" name="Text Box 8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24" name="Text Box 9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25" name="Text Box 8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26" name="Text Box 9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27" name="Text Box 8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28" name="Text Box 9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29" name="Text Box 8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30" name="Text Box 9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31" name="Text Box 8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32" name="Text Box 9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33" name="Text Box 8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34" name="Text Box 9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35" name="Text Box 8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36" name="Text Box 9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37" name="Text Box 8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38" name="Text Box 9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39" name="Text Box 8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40" name="Text Box 9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41" name="Text Box 8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42" name="Text Box 9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43" name="Text Box 8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44" name="Text Box 9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45" name="Text Box 8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46" name="Text Box 9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47" name="Text Box 8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48" name="Text Box 9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49" name="Text Box 8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993</xdr:row>
      <xdr:rowOff>0</xdr:rowOff>
    </xdr:from>
    <xdr:ext cx="171450" cy="57150"/>
    <xdr:sp macro="" textlink="">
      <xdr:nvSpPr>
        <xdr:cNvPr id="7450" name="Text Box 9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1895475" y="1967103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51" name="Text Box 15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52" name="Text Box 15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53" name="Text Box 15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54" name="Text Box 15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55" name="Text Box 15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56" name="Text Box 15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57" name="Text Box 15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58" name="Text Box 15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59" name="Text Box 15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60" name="Text Box 15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61" name="Text Box 15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62" name="Text Box 15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63" name="Text Box 15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64" name="Text Box 15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65" name="Text Box 15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698</xdr:row>
      <xdr:rowOff>0</xdr:rowOff>
    </xdr:from>
    <xdr:to>
      <xdr:col>1</xdr:col>
      <xdr:colOff>1386840</xdr:colOff>
      <xdr:row>699</xdr:row>
      <xdr:rowOff>115661</xdr:rowOff>
    </xdr:to>
    <xdr:sp macro="" textlink="">
      <xdr:nvSpPr>
        <xdr:cNvPr id="7466" name="Text Box 15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1885950" y="140398500"/>
          <a:ext cx="95250" cy="27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142876</xdr:colOff>
      <xdr:row>0</xdr:row>
      <xdr:rowOff>38100</xdr:rowOff>
    </xdr:from>
    <xdr:to>
      <xdr:col>1</xdr:col>
      <xdr:colOff>250434</xdr:colOff>
      <xdr:row>3</xdr:row>
      <xdr:rowOff>134942</xdr:rowOff>
    </xdr:to>
    <xdr:pic>
      <xdr:nvPicPr>
        <xdr:cNvPr id="7467" name="Imagen 7466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38100"/>
          <a:ext cx="701918" cy="691202"/>
        </a:xfrm>
        <a:prstGeom prst="rect">
          <a:avLst/>
        </a:prstGeom>
      </xdr:spPr>
    </xdr:pic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68" name="Text Box 8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69" name="Text Box 9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70" name="Text Box 8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71" name="Text Box 9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472" name="Text Box 8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73" name="Text Box 8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74" name="Text Box 9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75" name="Text Box 8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76" name="Text Box 9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77" name="Text Box 8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78" name="Text Box 9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79" name="Text Box 8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80" name="Text Box 9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81" name="Text Box 8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82" name="Text Box 9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483" name="Text Box 8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484" name="Text Box 9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85" name="Text Box 8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86" name="Text Box 9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87" name="Text Box 8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88" name="Text Box 9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89" name="Text Box 8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90" name="Text Box 9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91" name="Text Box 8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492" name="Text Box 9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93" name="Text Box 8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94" name="Text Box 9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495" name="Text Box 8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96" name="Text Box 8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97" name="Text Box 9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98" name="Text Box 8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499" name="Text Box 9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00" name="Text Box 8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01" name="Text Box 9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02" name="Text Box 8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03" name="Text Box 9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04" name="Text Box 8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05" name="Text Box 9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506" name="Text Box 8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507" name="Text Box 9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08" name="Text Box 8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09" name="Text Box 9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10" name="Text Box 8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11" name="Text Box 9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7512" name="Text Box 8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7513" name="Text Box 9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7514" name="Text Box 8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7515" name="Text Box 9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516" name="Text Box 8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17" name="Text Box 8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18" name="Text Box 9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19" name="Text Box 8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20" name="Text Box 9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21" name="Text Box 8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22" name="Text Box 9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23" name="Text Box 8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24" name="Text Box 9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25" name="Text Box 8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26" name="Text Box 9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527" name="Text Box 8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528" name="Text Box 9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29" name="Text Box 8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30" name="Text Box 9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31" name="Text Box 8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32" name="Text Box 9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33" name="Text Box 8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34" name="Text Box 9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35" name="Text Box 8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36" name="Text Box 9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37" name="Text Box 8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38" name="Text Box 9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39" name="Text Box 8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40" name="Text Box 9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41" name="Text Box 8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42" name="Text Box 9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43" name="Text Box 8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44" name="Text Box 9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45" name="Text Box 8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46" name="Text Box 9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47" name="Text Box 8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48" name="Text Box 9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49" name="Text Box 8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50" name="Text Box 8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51" name="Text Box 9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52" name="Text Box 8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53" name="Text Box 9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54" name="Text Box 8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55" name="Text Box 9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56" name="Text Box 8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57" name="Text Box 9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58" name="Text Box 8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59" name="Text Box 9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60" name="Text Box 8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61" name="Text Box 9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62" name="Text Box 8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63" name="Text Box 9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64" name="Text Box 8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65" name="Text Box 9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66" name="Text Box 8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67" name="Text Box 8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68" name="Text Box 9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69" name="Text Box 8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70" name="Text Box 9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71" name="Text Box 8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72" name="Text Box 9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73" name="Text Box 8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74" name="Text Box 9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75" name="Text Box 8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76" name="Text Box 9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77" name="Text Box 8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78" name="Text Box 9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79" name="Text Box 8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80" name="Text Box 9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81" name="Text Box 8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582" name="Text Box 9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83" name="Text Box 8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84" name="Text Box 8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85" name="Text Box 9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86" name="Text Box 8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87" name="Text Box 9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88" name="Text Box 8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89" name="Text Box 9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90" name="Text Box 8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91" name="Text Box 9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92" name="Text Box 8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93" name="Text Box 9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94" name="Text Box 8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95" name="Text Box 9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96" name="Text Box 8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97" name="Text Box 8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98" name="Text Box 9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599" name="Text Box 8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00" name="Text Box 9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01" name="Text Box 8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02" name="Text Box 9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03" name="Text Box 8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04" name="Text Box 9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05" name="Text Box 8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06" name="Text Box 9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07" name="Text Box 8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08" name="Text Box 9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09" name="Text Box 8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10" name="Text Box 9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11" name="Text Box 8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12" name="Text Box 9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613" name="Text Box 8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14" name="Text Box 8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15" name="Text Box 9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16" name="Text Box 8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17" name="Text Box 9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18" name="Text Box 8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19" name="Text Box 9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20" name="Text Box 8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21" name="Text Box 9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22" name="Text Box 8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23" name="Text Box 9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624" name="Text Box 8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625" name="Text Box 9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26" name="Text Box 8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27" name="Text Box 9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28" name="Text Box 8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29" name="Text Box 9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630" name="Text Box 8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31" name="Text Box 8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32" name="Text Box 9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33" name="Text Box 8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34" name="Text Box 9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35" name="Text Box 8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36" name="Text Box 9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37" name="Text Box 8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38" name="Text Box 9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39" name="Text Box 8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40" name="Text Box 9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641" name="Text Box 8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642" name="Text Box 9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643" name="Text Box 8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44" name="Text Box 8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45" name="Text Box 9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46" name="Text Box 8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47" name="Text Box 9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48" name="Text Box 8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49" name="Text Box 9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50" name="Text Box 8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51" name="Text Box 9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52" name="Text Box 8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53" name="Text Box 9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654" name="Text Box 8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655" name="Text Box 9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56" name="Text Box 8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57" name="Text Box 9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58" name="Text Box 8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59" name="Text Box 9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60" name="Text Box 8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61" name="Text Box 9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62" name="Text Box 8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63" name="Text Box 9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64" name="Text Box 8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65" name="Text Box 9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66" name="Text Box 8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67" name="Text Box 9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68" name="Text Box 8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69" name="Text Box 9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70" name="Text Box 8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71" name="Text Box 9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72" name="Text Box 8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73" name="Text Box 8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74" name="Text Box 9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75" name="Text Box 8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76" name="Text Box 9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77" name="Text Box 8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78" name="Text Box 9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79" name="Text Box 8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80" name="Text Box 9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81" name="Text Box 8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82" name="Text Box 9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83" name="Text Box 8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84" name="Text Box 9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85" name="Text Box 8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86" name="Text Box 9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87" name="Text Box 8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688" name="Text Box 9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89" name="Text Box 8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90" name="Text Box 8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91" name="Text Box 9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92" name="Text Box 8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93" name="Text Box 9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94" name="Text Box 8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95" name="Text Box 9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96" name="Text Box 8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97" name="Text Box 9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98" name="Text Box 8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699" name="Text Box 9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00" name="Text Box 8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01" name="Text Box 9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02" name="Text Box 8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03" name="Text Box 9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04" name="Text Box 8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05" name="Text Box 9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06" name="Text Box 8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07" name="Text Box 8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08" name="Text Box 9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09" name="Text Box 8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10" name="Text Box 9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11" name="Text Box 8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12" name="Text Box 9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13" name="Text Box 8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14" name="Text Box 9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15" name="Text Box 8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16" name="Text Box 9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17" name="Text Box 8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18" name="Text Box 9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19" name="Text Box 8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20" name="Text Box 8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21" name="Text Box 9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22" name="Text Box 8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23" name="Text Box 9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24" name="Text Box 8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25" name="Text Box 9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26" name="Text Box 8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27" name="Text Box 9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28" name="Text Box 8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29" name="Text Box 9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30" name="Text Box 8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31" name="Text Box 9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32" name="Text Box 8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33" name="Text Box 9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34" name="Text Box 8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35" name="Text Box 9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736" name="Text Box 8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37" name="Text Box 8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38" name="Text Box 9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39" name="Text Box 8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40" name="Text Box 9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41" name="Text Box 8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42" name="Text Box 9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43" name="Text Box 8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44" name="Text Box 9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45" name="Text Box 8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46" name="Text Box 9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747" name="Text Box 8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748" name="Text Box 9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49" name="Text Box 8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50" name="Text Box 9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51" name="Text Box 8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52" name="Text Box 9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753" name="Text Box 8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54" name="Text Box 8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55" name="Text Box 9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56" name="Text Box 8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57" name="Text Box 9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58" name="Text Box 8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59" name="Text Box 9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60" name="Text Box 8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61" name="Text Box 9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62" name="Text Box 8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63" name="Text Box 9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764" name="Text Box 8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765" name="Text Box 9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766" name="Text Box 8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67" name="Text Box 8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68" name="Text Box 9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69" name="Text Box 8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70" name="Text Box 9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71" name="Text Box 8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72" name="Text Box 9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73" name="Text Box 8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74" name="Text Box 9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75" name="Text Box 8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76" name="Text Box 9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777" name="Text Box 8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778" name="Text Box 9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79" name="Text Box 8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80" name="Text Box 9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81" name="Text Box 8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82" name="Text Box 9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83" name="Text Box 8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84" name="Text Box 9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85" name="Text Box 8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86" name="Text Box 9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87" name="Text Box 8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88" name="Text Box 9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89" name="Text Box 8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7790" name="Text Box 9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1009</xdr:row>
      <xdr:rowOff>152400</xdr:rowOff>
    </xdr:from>
    <xdr:to>
      <xdr:col>1</xdr:col>
      <xdr:colOff>171450</xdr:colOff>
      <xdr:row>1010</xdr:row>
      <xdr:rowOff>129540</xdr:rowOff>
    </xdr:to>
    <xdr:sp macro="" textlink="">
      <xdr:nvSpPr>
        <xdr:cNvPr id="7791" name="Text Box 8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647700" y="1994916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1010</xdr:row>
      <xdr:rowOff>0</xdr:rowOff>
    </xdr:from>
    <xdr:to>
      <xdr:col>1</xdr:col>
      <xdr:colOff>97155</xdr:colOff>
      <xdr:row>1010</xdr:row>
      <xdr:rowOff>135255</xdr:rowOff>
    </xdr:to>
    <xdr:sp macro="" textlink="">
      <xdr:nvSpPr>
        <xdr:cNvPr id="7792" name="Text Box 9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5905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93" name="Text Box 8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94" name="Text Box 9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95" name="Text Box 8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796" name="Text Box 9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797" name="Text Box 8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98" name="Text Box 8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799" name="Text Box 9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00" name="Text Box 8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01" name="Text Box 9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02" name="Text Box 8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03" name="Text Box 9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04" name="Text Box 8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05" name="Text Box 9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06" name="Text Box 8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07" name="Text Box 9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808" name="Text Box 8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809" name="Text Box 9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10" name="Text Box 8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11" name="Text Box 9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12" name="Text Box 8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13" name="Text Box 9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14" name="Text Box 8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15" name="Text Box 9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16" name="Text Box 8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17" name="Text Box 9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18" name="Text Box 8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19" name="Text Box 9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820" name="Text Box 8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21" name="Text Box 8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22" name="Text Box 9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23" name="Text Box 8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24" name="Text Box 9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25" name="Text Box 8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26" name="Text Box 9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27" name="Text Box 8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28" name="Text Box 9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29" name="Text Box 8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30" name="Text Box 9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831" name="Text Box 8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832" name="Text Box 9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33" name="Text Box 8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34" name="Text Box 9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35" name="Text Box 8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36" name="Text Box 9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7837" name="Text Box 8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7838" name="Text Box 9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7839" name="Text Box 8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7840" name="Text Box 9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841" name="Text Box 8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42" name="Text Box 8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43" name="Text Box 9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44" name="Text Box 8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45" name="Text Box 9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46" name="Text Box 8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47" name="Text Box 9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48" name="Text Box 8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49" name="Text Box 9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50" name="Text Box 8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51" name="Text Box 9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852" name="Text Box 8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853" name="Text Box 9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54" name="Text Box 8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55" name="Text Box 9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56" name="Text Box 8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57" name="Text Box 9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58" name="Text Box 8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59" name="Text Box 9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60" name="Text Box 8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61" name="Text Box 9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62" name="Text Box 8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63" name="Text Box 9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64" name="Text Box 8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65" name="Text Box 9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66" name="Text Box 8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67" name="Text Box 9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68" name="Text Box 8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69" name="Text Box 9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70" name="Text Box 8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71" name="Text Box 9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72" name="Text Box 8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73" name="Text Box 9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74" name="Text Box 8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75" name="Text Box 8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76" name="Text Box 9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77" name="Text Box 8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78" name="Text Box 9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79" name="Text Box 8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80" name="Text Box 9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81" name="Text Box 8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82" name="Text Box 9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83" name="Text Box 8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84" name="Text Box 9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85" name="Text Box 8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86" name="Text Box 9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87" name="Text Box 8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88" name="Text Box 9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89" name="Text Box 8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890" name="Text Box 9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91" name="Text Box 8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92" name="Text Box 8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93" name="Text Box 9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94" name="Text Box 8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95" name="Text Box 9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96" name="Text Box 8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97" name="Text Box 9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98" name="Text Box 8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899" name="Text Box 9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00" name="Text Box 8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01" name="Text Box 9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02" name="Text Box 8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03" name="Text Box 9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04" name="Text Box 8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05" name="Text Box 9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06" name="Text Box 8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07" name="Text Box 9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08" name="Text Box 8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09" name="Text Box 8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10" name="Text Box 9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11" name="Text Box 8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12" name="Text Box 9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13" name="Text Box 8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14" name="Text Box 9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15" name="Text Box 8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16" name="Text Box 9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17" name="Text Box 8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18" name="Text Box 9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19" name="Text Box 8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20" name="Text Box 9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21" name="Text Box 8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22" name="Text Box 8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23" name="Text Box 9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24" name="Text Box 8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25" name="Text Box 9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26" name="Text Box 8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27" name="Text Box 9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28" name="Text Box 8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29" name="Text Box 9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30" name="Text Box 8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31" name="Text Box 9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32" name="Text Box 8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33" name="Text Box 9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34" name="Text Box 8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35" name="Text Box 9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36" name="Text Box 8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37" name="Text Box 9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938" name="Text Box 8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39" name="Text Box 8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40" name="Text Box 9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41" name="Text Box 8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42" name="Text Box 9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43" name="Text Box 8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44" name="Text Box 9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45" name="Text Box 8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46" name="Text Box 9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47" name="Text Box 8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48" name="Text Box 9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949" name="Text Box 8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950" name="Text Box 9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51" name="Text Box 8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52" name="Text Box 9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53" name="Text Box 8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54" name="Text Box 9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955" name="Text Box 8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56" name="Text Box 8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57" name="Text Box 9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58" name="Text Box 8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59" name="Text Box 9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60" name="Text Box 8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61" name="Text Box 9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62" name="Text Box 8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63" name="Text Box 9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64" name="Text Box 8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65" name="Text Box 9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966" name="Text Box 8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967" name="Text Box 9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968" name="Text Box 8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69" name="Text Box 8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70" name="Text Box 9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71" name="Text Box 8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72" name="Text Box 9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73" name="Text Box 8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74" name="Text Box 9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75" name="Text Box 8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76" name="Text Box 9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77" name="Text Box 8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78" name="Text Box 9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979" name="Text Box 8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7980" name="Text Box 9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81" name="Text Box 8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82" name="Text Box 9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83" name="Text Box 8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84" name="Text Box 9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85" name="Text Box 8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86" name="Text Box 9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87" name="Text Box 8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88" name="Text Box 9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89" name="Text Box 8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90" name="Text Box 9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91" name="Text Box 8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92" name="Text Box 9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93" name="Text Box 8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94" name="Text Box 9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95" name="Text Box 8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7996" name="Text Box 9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97" name="Text Box 8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98" name="Text Box 8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7999" name="Text Box 9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00" name="Text Box 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01" name="Text Box 9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02" name="Text Box 8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03" name="Text Box 9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04" name="Text Box 8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05" name="Text Box 9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06" name="Text Box 8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07" name="Text Box 9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08" name="Text Box 8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09" name="Text Box 9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10" name="Text Box 8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11" name="Text Box 9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12" name="Text Box 8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13" name="Text Box 9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14" name="Text Box 8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15" name="Text Box 8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16" name="Text Box 9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17" name="Text Box 8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18" name="Text Box 9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19" name="Text Box 8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20" name="Text Box 9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21" name="Text Box 8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22" name="Text Box 9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23" name="Text Box 8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24" name="Text Box 9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25" name="Text Box 8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26" name="Text Box 9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27" name="Text Box 8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28" name="Text Box 9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29" name="Text Box 8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30" name="Text Box 9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31" name="Text Box 8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32" name="Text Box 8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33" name="Text Box 9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34" name="Text Box 8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35" name="Text Box 9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36" name="Text Box 8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37" name="Text Box 9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38" name="Text Box 8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39" name="Text Box 9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40" name="Text Box 8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41" name="Text Box 9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42" name="Text Box 8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43" name="Text Box 9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44" name="Text Box 8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45" name="Text Box 8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46" name="Text Box 9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47" name="Text Box 8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48" name="Text Box 9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49" name="Text Box 8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50" name="Text Box 9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51" name="Text Box 8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52" name="Text Box 9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53" name="Text Box 8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54" name="Text Box 9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55" name="Text Box 8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56" name="Text Box 9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57" name="Text Box 8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58" name="Text Box 9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59" name="Text Box 8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60" name="Text Box 9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061" name="Text Box 8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62" name="Text Box 8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63" name="Text Box 9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64" name="Text Box 8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65" name="Text Box 9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66" name="Text Box 8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67" name="Text Box 9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68" name="Text Box 8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69" name="Text Box 9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70" name="Text Box 8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71" name="Text Box 9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072" name="Text Box 8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073" name="Text Box 9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74" name="Text Box 8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75" name="Text Box 9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76" name="Text Box 8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1013</xdr:row>
      <xdr:rowOff>53339</xdr:rowOff>
    </xdr:to>
    <xdr:sp macro="" textlink="">
      <xdr:nvSpPr>
        <xdr:cNvPr id="8077" name="Text Box 9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078" name="Text Box 8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79" name="Text Box 8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80" name="Text Box 9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81" name="Text Box 8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82" name="Text Box 9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83" name="Text Box 8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84" name="Text Box 9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85" name="Text Box 8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86" name="Text Box 9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87" name="Text Box 8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88" name="Text Box 9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089" name="Text Box 8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090" name="Text Box 9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091" name="Text Box 8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92" name="Text Box 8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93" name="Text Box 9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94" name="Text Box 8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95" name="Text Box 9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96" name="Text Box 8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97" name="Text Box 9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98" name="Text Box 8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099" name="Text Box 9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100" name="Text Box 8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1013</xdr:row>
      <xdr:rowOff>53339</xdr:rowOff>
    </xdr:to>
    <xdr:sp macro="" textlink="">
      <xdr:nvSpPr>
        <xdr:cNvPr id="8101" name="Text Box 9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02" name="Text Box 8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03" name="Text Box 9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04" name="Text Box 8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05" name="Text Box 9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06" name="Text Box 8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07" name="Text Box 9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08" name="Text Box 8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09" name="Text Box 9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10" name="Text Box 8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11" name="Text Box 9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12" name="Text Box 8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13" name="Text Box 9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14" name="Text Box 8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1010</xdr:row>
      <xdr:rowOff>0</xdr:rowOff>
    </xdr:from>
    <xdr:to>
      <xdr:col>1</xdr:col>
      <xdr:colOff>1314450</xdr:colOff>
      <xdr:row>1013</xdr:row>
      <xdr:rowOff>53339</xdr:rowOff>
    </xdr:to>
    <xdr:sp macro="" textlink="">
      <xdr:nvSpPr>
        <xdr:cNvPr id="8115" name="Text Box 9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1895475" y="1995011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1010</xdr:row>
      <xdr:rowOff>0</xdr:rowOff>
    </xdr:from>
    <xdr:to>
      <xdr:col>1</xdr:col>
      <xdr:colOff>97155</xdr:colOff>
      <xdr:row>1010</xdr:row>
      <xdr:rowOff>135255</xdr:rowOff>
    </xdr:to>
    <xdr:sp macro="" textlink="">
      <xdr:nvSpPr>
        <xdr:cNvPr id="8116" name="Text Box 8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5905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1010</xdr:row>
      <xdr:rowOff>0</xdr:rowOff>
    </xdr:from>
    <xdr:to>
      <xdr:col>1</xdr:col>
      <xdr:colOff>97155</xdr:colOff>
      <xdr:row>1010</xdr:row>
      <xdr:rowOff>135255</xdr:rowOff>
    </xdr:to>
    <xdr:sp macro="" textlink="">
      <xdr:nvSpPr>
        <xdr:cNvPr id="8117" name="Text Box 9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5905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18" name="Text Box 8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19" name="Text Box 8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20" name="Text Box 9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21" name="Text Box 8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22" name="Text Box 8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23" name="Text Box 9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24" name="Text Box 8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25" name="Text Box 9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26" name="Text Box 8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27" name="Text Box 9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28" name="Text Box 8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29" name="Text Box 8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30" name="Text Box 9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31" name="Text Box 8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32" name="Text Box 8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33" name="Text Box 9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34" name="Text Box 8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35" name="Text Box 8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36" name="Text Box 9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37" name="Text Box 8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38" name="Text Box 8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39" name="Text Box 9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40" name="Text Box 8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41" name="Text Box 8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42" name="Text Box 9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43" name="Text Box 8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44" name="Text Box 8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45" name="Text Box 9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46" name="Text Box 8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47" name="Text Box 8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48" name="Text Box 9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1010</xdr:row>
      <xdr:rowOff>0</xdr:rowOff>
    </xdr:from>
    <xdr:to>
      <xdr:col>1</xdr:col>
      <xdr:colOff>97155</xdr:colOff>
      <xdr:row>1010</xdr:row>
      <xdr:rowOff>135255</xdr:rowOff>
    </xdr:to>
    <xdr:sp macro="" textlink="">
      <xdr:nvSpPr>
        <xdr:cNvPr id="8149" name="Text Box 8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5905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1010</xdr:row>
      <xdr:rowOff>0</xdr:rowOff>
    </xdr:from>
    <xdr:to>
      <xdr:col>1</xdr:col>
      <xdr:colOff>97155</xdr:colOff>
      <xdr:row>1010</xdr:row>
      <xdr:rowOff>135255</xdr:rowOff>
    </xdr:to>
    <xdr:sp macro="" textlink="">
      <xdr:nvSpPr>
        <xdr:cNvPr id="8150" name="Text Box 9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5905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51" name="Text Box 8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52" name="Text Box 8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53" name="Text Box 9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54" name="Text Box 8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55" name="Text Box 8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56" name="Text Box 9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57" name="Text Box 8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58" name="Text Box 9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59" name="Text Box 8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60" name="Text Box 9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61" name="Text Box 8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62" name="Text Box 8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63" name="Text Box 9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64" name="Text Box 8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65" name="Text Box 8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66" name="Text Box 9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67" name="Text Box 8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68" name="Text Box 8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69" name="Text Box 9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70" name="Text Box 8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71" name="Text Box 8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72" name="Text Box 9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73" name="Text Box 8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74" name="Text Box 8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75" name="Text Box 9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76" name="Text Box 8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77" name="Text Box 8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78" name="Text Box 9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79" name="Text Box 8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80" name="Text Box 8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81" name="Text Box 9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1010</xdr:row>
      <xdr:rowOff>0</xdr:rowOff>
    </xdr:from>
    <xdr:to>
      <xdr:col>1</xdr:col>
      <xdr:colOff>97155</xdr:colOff>
      <xdr:row>1010</xdr:row>
      <xdr:rowOff>135255</xdr:rowOff>
    </xdr:to>
    <xdr:sp macro="" textlink="">
      <xdr:nvSpPr>
        <xdr:cNvPr id="8182" name="Text Box 8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5905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1010</xdr:row>
      <xdr:rowOff>0</xdr:rowOff>
    </xdr:from>
    <xdr:to>
      <xdr:col>1</xdr:col>
      <xdr:colOff>97155</xdr:colOff>
      <xdr:row>1010</xdr:row>
      <xdr:rowOff>135255</xdr:rowOff>
    </xdr:to>
    <xdr:sp macro="" textlink="">
      <xdr:nvSpPr>
        <xdr:cNvPr id="8183" name="Text Box 9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5905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84" name="Text Box 8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85" name="Text Box 8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86" name="Text Box 9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87" name="Text Box 8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88" name="Text Box 8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89" name="Text Box 9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90" name="Text Box 8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91" name="Text Box 9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92" name="Text Box 8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193" name="Text Box 9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94" name="Text Box 8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95" name="Text Box 8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96" name="Text Box 9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97" name="Text Box 8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98" name="Text Box 8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199" name="Text Box 9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00" name="Text Box 8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01" name="Text Box 8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02" name="Text Box 9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03" name="Text Box 8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04" name="Text Box 8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05" name="Text Box 9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06" name="Text Box 8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07" name="Text Box 8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08" name="Text Box 9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09" name="Text Box 8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10" name="Text Box 8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11" name="Text Box 9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12" name="Text Box 8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13" name="Text Box 8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14" name="Text Box 9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1010</xdr:row>
      <xdr:rowOff>0</xdr:rowOff>
    </xdr:from>
    <xdr:to>
      <xdr:col>1</xdr:col>
      <xdr:colOff>97155</xdr:colOff>
      <xdr:row>1010</xdr:row>
      <xdr:rowOff>135255</xdr:rowOff>
    </xdr:to>
    <xdr:sp macro="" textlink="">
      <xdr:nvSpPr>
        <xdr:cNvPr id="8215" name="Text Box 8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5905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1010</xdr:row>
      <xdr:rowOff>0</xdr:rowOff>
    </xdr:from>
    <xdr:to>
      <xdr:col>1</xdr:col>
      <xdr:colOff>97155</xdr:colOff>
      <xdr:row>1010</xdr:row>
      <xdr:rowOff>135255</xdr:rowOff>
    </xdr:to>
    <xdr:sp macro="" textlink="">
      <xdr:nvSpPr>
        <xdr:cNvPr id="8216" name="Text Box 9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5905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17" name="Text Box 8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18" name="Text Box 8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19" name="Text Box 9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20" name="Text Box 8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21" name="Text Box 8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22" name="Text Box 9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223" name="Text Box 8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224" name="Text Box 9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225" name="Text Box 8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19050</xdr:colOff>
      <xdr:row>1010</xdr:row>
      <xdr:rowOff>152400</xdr:rowOff>
    </xdr:to>
    <xdr:sp macro="" textlink="">
      <xdr:nvSpPr>
        <xdr:cNvPr id="8226" name="Text Box 9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27" name="Text Box 8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28" name="Text Box 8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29" name="Text Box 9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30" name="Text Box 8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31" name="Text Box 8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32" name="Text Box 9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33" name="Text Box 8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34" name="Text Box 8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35" name="Text Box 9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36" name="Text Box 8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37" name="Text Box 8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38" name="Text Box 9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39" name="Text Box 8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40" name="Text Box 8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41" name="Text Box 9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42" name="Text Box 8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43" name="Text Box 8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44" name="Text Box 9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45" name="Text Box 8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46" name="Text Box 8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1010</xdr:row>
      <xdr:rowOff>0</xdr:rowOff>
    </xdr:from>
    <xdr:to>
      <xdr:col>3</xdr:col>
      <xdr:colOff>97155</xdr:colOff>
      <xdr:row>1010</xdr:row>
      <xdr:rowOff>135255</xdr:rowOff>
    </xdr:to>
    <xdr:sp macro="" textlink="">
      <xdr:nvSpPr>
        <xdr:cNvPr id="8247" name="Text Box 9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1010</xdr:row>
      <xdr:rowOff>0</xdr:rowOff>
    </xdr:from>
    <xdr:to>
      <xdr:col>1</xdr:col>
      <xdr:colOff>97155</xdr:colOff>
      <xdr:row>1010</xdr:row>
      <xdr:rowOff>135255</xdr:rowOff>
    </xdr:to>
    <xdr:sp macro="" textlink="">
      <xdr:nvSpPr>
        <xdr:cNvPr id="8248" name="Text Box 8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5905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1010</xdr:row>
      <xdr:rowOff>0</xdr:rowOff>
    </xdr:from>
    <xdr:to>
      <xdr:col>1</xdr:col>
      <xdr:colOff>97155</xdr:colOff>
      <xdr:row>1010</xdr:row>
      <xdr:rowOff>135255</xdr:rowOff>
    </xdr:to>
    <xdr:sp macro="" textlink="">
      <xdr:nvSpPr>
        <xdr:cNvPr id="8249" name="Text Box 9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590550" y="199501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50" name="Text Box 8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51" name="Text Box 8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52" name="Text Box 9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53" name="Text Box 8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54" name="Text Box 8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55" name="Text Box 9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256" name="Text Box 8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257" name="Text Box 9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258" name="Text Box 8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259" name="Text Box 9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60" name="Text Box 8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61" name="Text Box 8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62" name="Text Box 9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63" name="Text Box 8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64" name="Text Box 8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65" name="Text Box 9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66" name="Text Box 8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67" name="Text Box 8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68" name="Text Box 9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69" name="Text Box 8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70" name="Text Box 8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71" name="Text Box 9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72" name="Text Box 8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73" name="Text Box 8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74" name="Text Box 9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75" name="Text Box 8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76" name="Text Box 8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77" name="Text Box 9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78" name="Text Box 8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79" name="Text Box 8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80" name="Text Box 9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281" name="Text Box 8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282" name="Text Box 9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83" name="Text Box 8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84" name="Text Box 8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85" name="Text Box 9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86" name="Text Box 8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87" name="Text Box 8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88" name="Text Box 9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289" name="Text Box 8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290" name="Text Box 9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291" name="Text Box 8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292" name="Text Box 9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93" name="Text Box 8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94" name="Text Box 8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95" name="Text Box 9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96" name="Text Box 8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97" name="Text Box 8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98" name="Text Box 9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299" name="Text Box 8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00" name="Text Box 8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01" name="Text Box 9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02" name="Text Box 8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03" name="Text Box 8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04" name="Text Box 9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05" name="Text Box 8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06" name="Text Box 8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07" name="Text Box 9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08" name="Text Box 8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09" name="Text Box 8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10" name="Text Box 9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11" name="Text Box 8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12" name="Text Box 8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13" name="Text Box 9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314" name="Text Box 8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315" name="Text Box 9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16" name="Text Box 8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17" name="Text Box 8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18" name="Text Box 9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19" name="Text Box 8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20" name="Text Box 8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21" name="Text Box 9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22" name="Text Box 8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23" name="Text Box 9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24" name="Text Box 8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25" name="Text Box 9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26" name="Text Box 8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27" name="Text Box 8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28" name="Text Box 9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29" name="Text Box 8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30" name="Text Box 8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31" name="Text Box 9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32" name="Text Box 8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33" name="Text Box 8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34" name="Text Box 9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35" name="Text Box 8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36" name="Text Box 8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37" name="Text Box 9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38" name="Text Box 8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39" name="Text Box 8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40" name="Text Box 9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41" name="Text Box 8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42" name="Text Box 8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43" name="Text Box 9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44" name="Text Box 8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45" name="Text Box 8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46" name="Text Box 9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347" name="Text Box 8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348" name="Text Box 9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49" name="Text Box 8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50" name="Text Box 8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51" name="Text Box 9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52" name="Text Box 8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53" name="Text Box 8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54" name="Text Box 9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55" name="Text Box 8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56" name="Text Box 9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57" name="Text Box 8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58" name="Text Box 9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59" name="Text Box 8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60" name="Text Box 8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61" name="Text Box 9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62" name="Text Box 8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63" name="Text Box 8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64" name="Text Box 9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65" name="Text Box 8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66" name="Text Box 8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67" name="Text Box 9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68" name="Text Box 8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69" name="Text Box 8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70" name="Text Box 9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71" name="Text Box 8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72" name="Text Box 8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73" name="Text Box 9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74" name="Text Box 8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75" name="Text Box 8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76" name="Text Box 9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77" name="Text Box 8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78" name="Text Box 8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79" name="Text Box 9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380" name="Text Box 8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381" name="Text Box 9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82" name="Text Box 8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83" name="Text Box 8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84" name="Text Box 9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85" name="Text Box 8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86" name="Text Box 8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87" name="Text Box 9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88" name="Text Box 8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89" name="Text Box 9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90" name="Text Box 8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391" name="Text Box 9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92" name="Text Box 8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93" name="Text Box 8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94" name="Text Box 9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95" name="Text Box 8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96" name="Text Box 8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97" name="Text Box 9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98" name="Text Box 8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399" name="Text Box 8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00" name="Text Box 9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01" name="Text Box 8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02" name="Text Box 8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03" name="Text Box 9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04" name="Text Box 8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05" name="Text Box 8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06" name="Text Box 9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07" name="Text Box 8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08" name="Text Box 8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09" name="Text Box 9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10" name="Text Box 8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11" name="Text Box 8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12" name="Text Box 9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413" name="Text Box 8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414" name="Text Box 9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15" name="Text Box 8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16" name="Text Box 8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17" name="Text Box 9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18" name="Text Box 8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19" name="Text Box 8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20" name="Text Box 9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421" name="Text Box 8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422" name="Text Box 9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423" name="Text Box 8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19050</xdr:colOff>
      <xdr:row>1011</xdr:row>
      <xdr:rowOff>152400</xdr:rowOff>
    </xdr:to>
    <xdr:sp macro="" textlink="">
      <xdr:nvSpPr>
        <xdr:cNvPr id="8424" name="Text Box 9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25" name="Text Box 8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26" name="Text Box 8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27" name="Text Box 9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28" name="Text Box 8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29" name="Text Box 8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30" name="Text Box 9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31" name="Text Box 8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32" name="Text Box 8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33" name="Text Box 9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34" name="Text Box 8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35" name="Text Box 8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36" name="Text Box 9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37" name="Text Box 8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38" name="Text Box 8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39" name="Text Box 9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40" name="Text Box 8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41" name="Text Box 8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42" name="Text Box 9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43" name="Text Box 8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44" name="Text Box 8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1011</xdr:row>
      <xdr:rowOff>0</xdr:rowOff>
    </xdr:from>
    <xdr:to>
      <xdr:col>3</xdr:col>
      <xdr:colOff>97155</xdr:colOff>
      <xdr:row>1011</xdr:row>
      <xdr:rowOff>135255</xdr:rowOff>
    </xdr:to>
    <xdr:sp macro="" textlink="">
      <xdr:nvSpPr>
        <xdr:cNvPr id="8445" name="Text Box 9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53149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446" name="Text Box 8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1011</xdr:row>
      <xdr:rowOff>0</xdr:rowOff>
    </xdr:from>
    <xdr:to>
      <xdr:col>1</xdr:col>
      <xdr:colOff>97155</xdr:colOff>
      <xdr:row>1011</xdr:row>
      <xdr:rowOff>135255</xdr:rowOff>
    </xdr:to>
    <xdr:sp macro="" textlink="">
      <xdr:nvSpPr>
        <xdr:cNvPr id="8447" name="Text Box 9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590550" y="1996630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48" name="Text Box 8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49" name="Text Box 9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50" name="Text Box 8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51" name="Text Box 9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52" name="Text Box 8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53" name="Text Box 9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54" name="Text Box 8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55" name="Text Box 9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456" name="Text Box 8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457" name="Text Box 9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458" name="Text Box 8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459" name="Text Box 9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60" name="Text Box 8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61" name="Text Box 9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62" name="Text Box 8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63" name="Text Box 9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64" name="Text Box 8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65" name="Text Box 9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66" name="Text Box 8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67" name="Text Box 9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468" name="Text Box 8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469" name="Text Box 9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470" name="Text Box 8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471" name="Text Box 9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133350</xdr:rowOff>
    </xdr:to>
    <xdr:sp macro="" textlink="">
      <xdr:nvSpPr>
        <xdr:cNvPr id="8472" name="Text Box 8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133350</xdr:rowOff>
    </xdr:to>
    <xdr:sp macro="" textlink="">
      <xdr:nvSpPr>
        <xdr:cNvPr id="8473" name="Text Box 9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114300</xdr:rowOff>
    </xdr:to>
    <xdr:sp macro="" textlink="">
      <xdr:nvSpPr>
        <xdr:cNvPr id="8474" name="Text Box 8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114300</xdr:rowOff>
    </xdr:to>
    <xdr:sp macro="" textlink="">
      <xdr:nvSpPr>
        <xdr:cNvPr id="8475" name="Text Box 9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76" name="Text Box 8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77" name="Text Box 9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78" name="Text Box 8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79" name="Text Box 9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480" name="Text Box 8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481" name="Text Box 9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482" name="Text Box 8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483" name="Text Box 9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84" name="Text Box 8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85" name="Text Box 9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86" name="Text Box 8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87" name="Text Box 9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88" name="Text Box 8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89" name="Text Box 9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90" name="Text Box 8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91" name="Text Box 9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492" name="Text Box 8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493" name="Text Box 9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494" name="Text Box 8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495" name="Text Box 9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96" name="Text Box 8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497" name="Text Box 9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98" name="Text Box 8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499" name="Text Box 9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500" name="Text Box 8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501" name="Text Box 9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502" name="Text Box 8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503" name="Text Box 9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504" name="Text Box 8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505" name="Text Box 9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506" name="Text Box 8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507" name="Text Box 9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133350</xdr:rowOff>
    </xdr:to>
    <xdr:sp macro="" textlink="">
      <xdr:nvSpPr>
        <xdr:cNvPr id="8508" name="Text Box 8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133350</xdr:rowOff>
    </xdr:to>
    <xdr:sp macro="" textlink="">
      <xdr:nvSpPr>
        <xdr:cNvPr id="8509" name="Text Box 9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114300</xdr:rowOff>
    </xdr:to>
    <xdr:sp macro="" textlink="">
      <xdr:nvSpPr>
        <xdr:cNvPr id="8510" name="Text Box 8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114300</xdr:rowOff>
    </xdr:to>
    <xdr:sp macro="" textlink="">
      <xdr:nvSpPr>
        <xdr:cNvPr id="8511" name="Text Box 9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512" name="Text Box 8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91440</xdr:rowOff>
    </xdr:to>
    <xdr:sp macro="" textlink="">
      <xdr:nvSpPr>
        <xdr:cNvPr id="8513" name="Text Box 9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514" name="Text Box 8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95250</xdr:rowOff>
    </xdr:to>
    <xdr:sp macro="" textlink="">
      <xdr:nvSpPr>
        <xdr:cNvPr id="8515" name="Text Box 9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516" name="Text Box 8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76200</xdr:rowOff>
    </xdr:to>
    <xdr:sp macro="" textlink="">
      <xdr:nvSpPr>
        <xdr:cNvPr id="8517" name="Text Box 9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518" name="Text Box 8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1314450</xdr:colOff>
      <xdr:row>1025</xdr:row>
      <xdr:rowOff>59055</xdr:rowOff>
    </xdr:to>
    <xdr:sp macro="" textlink="">
      <xdr:nvSpPr>
        <xdr:cNvPr id="8519" name="Text Box 9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1023</xdr:row>
      <xdr:rowOff>104775</xdr:rowOff>
    </xdr:from>
    <xdr:to>
      <xdr:col>1</xdr:col>
      <xdr:colOff>1409700</xdr:colOff>
      <xdr:row>1025</xdr:row>
      <xdr:rowOff>114301</xdr:rowOff>
    </xdr:to>
    <xdr:sp macro="" textlink="">
      <xdr:nvSpPr>
        <xdr:cNvPr id="8520" name="Text Box 9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347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1409700</xdr:colOff>
      <xdr:row>1025</xdr:row>
      <xdr:rowOff>114300</xdr:rowOff>
    </xdr:to>
    <xdr:sp macro="" textlink="">
      <xdr:nvSpPr>
        <xdr:cNvPr id="8521" name="Text Box 8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1409700</xdr:colOff>
      <xdr:row>1025</xdr:row>
      <xdr:rowOff>114300</xdr:rowOff>
    </xdr:to>
    <xdr:sp macro="" textlink="">
      <xdr:nvSpPr>
        <xdr:cNvPr id="8522" name="Text Box 9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1409700</xdr:colOff>
      <xdr:row>1025</xdr:row>
      <xdr:rowOff>133350</xdr:rowOff>
    </xdr:to>
    <xdr:sp macro="" textlink="">
      <xdr:nvSpPr>
        <xdr:cNvPr id="8523" name="Text Box 8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1409700</xdr:colOff>
      <xdr:row>1025</xdr:row>
      <xdr:rowOff>133350</xdr:rowOff>
    </xdr:to>
    <xdr:sp macro="" textlink="">
      <xdr:nvSpPr>
        <xdr:cNvPr id="8524" name="Text Box 9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1409700</xdr:colOff>
      <xdr:row>1025</xdr:row>
      <xdr:rowOff>114300</xdr:rowOff>
    </xdr:to>
    <xdr:sp macro="" textlink="">
      <xdr:nvSpPr>
        <xdr:cNvPr id="8525" name="Text Box 8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1024</xdr:row>
      <xdr:rowOff>0</xdr:rowOff>
    </xdr:from>
    <xdr:to>
      <xdr:col>1</xdr:col>
      <xdr:colOff>1409700</xdr:colOff>
      <xdr:row>1025</xdr:row>
      <xdr:rowOff>114300</xdr:rowOff>
    </xdr:to>
    <xdr:sp macro="" textlink="">
      <xdr:nvSpPr>
        <xdr:cNvPr id="8526" name="Text Box 9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1895475" y="202091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422275</xdr:colOff>
      <xdr:row>1015</xdr:row>
      <xdr:rowOff>120650</xdr:rowOff>
    </xdr:from>
    <xdr:to>
      <xdr:col>1</xdr:col>
      <xdr:colOff>2616200</xdr:colOff>
      <xdr:row>1015</xdr:row>
      <xdr:rowOff>120650</xdr:rowOff>
    </xdr:to>
    <xdr:cxnSp macro="">
      <xdr:nvCxnSpPr>
        <xdr:cNvPr id="8527" name="Conector recto 75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CxnSpPr/>
      </xdr:nvCxnSpPr>
      <xdr:spPr>
        <a:xfrm>
          <a:off x="422275" y="200431400"/>
          <a:ext cx="2784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1015</xdr:row>
      <xdr:rowOff>139700</xdr:rowOff>
    </xdr:from>
    <xdr:to>
      <xdr:col>5</xdr:col>
      <xdr:colOff>723900</xdr:colOff>
      <xdr:row>1015</xdr:row>
      <xdr:rowOff>139700</xdr:rowOff>
    </xdr:to>
    <xdr:cxnSp macro="">
      <xdr:nvCxnSpPr>
        <xdr:cNvPr id="8528" name="Conector recto 76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CxnSpPr/>
      </xdr:nvCxnSpPr>
      <xdr:spPr>
        <a:xfrm>
          <a:off x="4781550" y="200450450"/>
          <a:ext cx="3343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1824602</xdr:colOff>
      <xdr:row>1022</xdr:row>
      <xdr:rowOff>112763</xdr:rowOff>
    </xdr:from>
    <xdr:to>
      <xdr:col>3</xdr:col>
      <xdr:colOff>330712</xdr:colOff>
      <xdr:row>1022</xdr:row>
      <xdr:rowOff>112763</xdr:rowOff>
    </xdr:to>
    <xdr:cxnSp macro="">
      <xdr:nvCxnSpPr>
        <xdr:cNvPr id="8529" name="Conector recto 77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CxnSpPr/>
      </xdr:nvCxnSpPr>
      <xdr:spPr>
        <a:xfrm>
          <a:off x="2415152" y="202109438"/>
          <a:ext cx="32305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30" name="Text Box 3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31" name="Text Box 32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32" name="Text Box 3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33" name="Text Box 63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34" name="Text Box 3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35" name="Text Box 32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36" name="Text Box 3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37" name="Text Box 63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38" name="Text Box 3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39" name="Text Box 32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40" name="Text Box 3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41" name="Text Box 63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42" name="Text Box 3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43" name="Text Box 32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44" name="Text Box 3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45" name="Text Box 63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46" name="Text Box 3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47" name="Text Box 32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48" name="Text Box 3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49" name="Text Box 63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50" name="Text Box 3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51" name="Text Box 32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52" name="Text Box 3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53" name="Text Box 63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54" name="Text Box 3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55" name="Text Box 32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56" name="Text Box 3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57" name="Text Box 63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58" name="Text Box 3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59" name="Text Box 32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8560" name="Text Box 3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8561" name="Text Box 63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42875"/>
    <xdr:sp macro="" textlink="">
      <xdr:nvSpPr>
        <xdr:cNvPr id="8562" name="Text Box 8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42875"/>
    <xdr:sp macro="" textlink="">
      <xdr:nvSpPr>
        <xdr:cNvPr id="8563" name="Text Box 9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86418"/>
    <xdr:sp macro="" textlink="">
      <xdr:nvSpPr>
        <xdr:cNvPr id="8564" name="Text Box 8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86418"/>
    <xdr:sp macro="" textlink="">
      <xdr:nvSpPr>
        <xdr:cNvPr id="8565" name="Text Box 9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1007</xdr:row>
      <xdr:rowOff>0</xdr:rowOff>
    </xdr:from>
    <xdr:ext cx="85725" cy="142875"/>
    <xdr:sp macro="" textlink="">
      <xdr:nvSpPr>
        <xdr:cNvPr id="8566" name="Text Box 8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5314950" y="19907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1007</xdr:row>
      <xdr:rowOff>0</xdr:rowOff>
    </xdr:from>
    <xdr:ext cx="85725" cy="142875"/>
    <xdr:sp macro="" textlink="">
      <xdr:nvSpPr>
        <xdr:cNvPr id="8567" name="Text Box 9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5314950" y="19907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1007</xdr:row>
      <xdr:rowOff>0</xdr:rowOff>
    </xdr:from>
    <xdr:ext cx="85725" cy="161925"/>
    <xdr:sp macro="" textlink="">
      <xdr:nvSpPr>
        <xdr:cNvPr id="8568" name="Text Box 8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5314950" y="199072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1007</xdr:row>
      <xdr:rowOff>0</xdr:rowOff>
    </xdr:from>
    <xdr:ext cx="85725" cy="161925"/>
    <xdr:sp macro="" textlink="">
      <xdr:nvSpPr>
        <xdr:cNvPr id="8569" name="Text Box 9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5314950" y="199072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42875"/>
    <xdr:sp macro="" textlink="">
      <xdr:nvSpPr>
        <xdr:cNvPr id="8570" name="Text Box 8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42875"/>
    <xdr:sp macro="" textlink="">
      <xdr:nvSpPr>
        <xdr:cNvPr id="8571" name="Text Box 9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61925"/>
    <xdr:sp macro="" textlink="">
      <xdr:nvSpPr>
        <xdr:cNvPr id="8572" name="Text Box 8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61925"/>
    <xdr:sp macro="" textlink="">
      <xdr:nvSpPr>
        <xdr:cNvPr id="8573" name="Text Box 9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42875"/>
    <xdr:sp macro="" textlink="">
      <xdr:nvSpPr>
        <xdr:cNvPr id="8574" name="Text Box 8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42875"/>
    <xdr:sp macro="" textlink="">
      <xdr:nvSpPr>
        <xdr:cNvPr id="8575" name="Text Box 9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86418"/>
    <xdr:sp macro="" textlink="">
      <xdr:nvSpPr>
        <xdr:cNvPr id="8576" name="Text Box 8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86418"/>
    <xdr:sp macro="" textlink="">
      <xdr:nvSpPr>
        <xdr:cNvPr id="8577" name="Text Box 9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8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1007</xdr:row>
      <xdr:rowOff>0</xdr:rowOff>
    </xdr:from>
    <xdr:ext cx="85725" cy="142875"/>
    <xdr:sp macro="" textlink="">
      <xdr:nvSpPr>
        <xdr:cNvPr id="8578" name="Text Box 8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5314950" y="19907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1007</xdr:row>
      <xdr:rowOff>0</xdr:rowOff>
    </xdr:from>
    <xdr:ext cx="85725" cy="142875"/>
    <xdr:sp macro="" textlink="">
      <xdr:nvSpPr>
        <xdr:cNvPr id="8579" name="Text Box 9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5314950" y="19907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1007</xdr:row>
      <xdr:rowOff>0</xdr:rowOff>
    </xdr:from>
    <xdr:ext cx="85725" cy="161925"/>
    <xdr:sp macro="" textlink="">
      <xdr:nvSpPr>
        <xdr:cNvPr id="8580" name="Text Box 8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5314950" y="199072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1007</xdr:row>
      <xdr:rowOff>0</xdr:rowOff>
    </xdr:from>
    <xdr:ext cx="85725" cy="161925"/>
    <xdr:sp macro="" textlink="">
      <xdr:nvSpPr>
        <xdr:cNvPr id="8581" name="Text Box 9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5314950" y="199072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42875"/>
    <xdr:sp macro="" textlink="">
      <xdr:nvSpPr>
        <xdr:cNvPr id="8582" name="Text Box 8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42875"/>
    <xdr:sp macro="" textlink="">
      <xdr:nvSpPr>
        <xdr:cNvPr id="8583" name="Text Box 9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61925"/>
    <xdr:sp macro="" textlink="">
      <xdr:nvSpPr>
        <xdr:cNvPr id="8584" name="Text Box 8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61925"/>
    <xdr:sp macro="" textlink="">
      <xdr:nvSpPr>
        <xdr:cNvPr id="8585" name="Text Box 9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42875"/>
    <xdr:sp macro="" textlink="">
      <xdr:nvSpPr>
        <xdr:cNvPr id="8586" name="Text Box 8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42875"/>
    <xdr:sp macro="" textlink="">
      <xdr:nvSpPr>
        <xdr:cNvPr id="8587" name="Text Box 9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61925"/>
    <xdr:sp macro="" textlink="">
      <xdr:nvSpPr>
        <xdr:cNvPr id="8588" name="Text Box 8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61925"/>
    <xdr:sp macro="" textlink="">
      <xdr:nvSpPr>
        <xdr:cNvPr id="8589" name="Text Box 9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590" name="Text Box 15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591" name="Text Box 15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990600</xdr:colOff>
      <xdr:row>1007</xdr:row>
      <xdr:rowOff>0</xdr:rowOff>
    </xdr:from>
    <xdr:ext cx="295275" cy="76200"/>
    <xdr:sp macro="" textlink="">
      <xdr:nvSpPr>
        <xdr:cNvPr id="8592" name="Text Box 15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 flipH="1">
          <a:off x="1581150" y="199072500"/>
          <a:ext cx="2952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593" name="Text Box 15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594" name="Text Box 15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595" name="Text Box 15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596" name="Text Box 15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8597" name="Text Box 15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598" name="Text Box 15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599" name="Text Box 15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00" name="Text Box 15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01" name="Text Box 15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02" name="Text Box 15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03" name="Text Box 15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04" name="Text Box 15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8605" name="Text Box 15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06" name="Text Box 15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07" name="Text Box 15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08" name="Text Box 15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09" name="Text Box 15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10" name="Text Box 15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11" name="Text Box 15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12" name="Text Box 15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13" name="Text Box 15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14" name="Text Box 15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8615" name="Text Box 15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16" name="Text Box 15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617" name="Text Box 15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95943"/>
    <xdr:sp macro="" textlink="">
      <xdr:nvSpPr>
        <xdr:cNvPr id="8618" name="Text Box 8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95943"/>
    <xdr:sp macro="" textlink="">
      <xdr:nvSpPr>
        <xdr:cNvPr id="8619" name="Text Box 9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95943"/>
    <xdr:sp macro="" textlink="">
      <xdr:nvSpPr>
        <xdr:cNvPr id="8620" name="Text Box 8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95943"/>
    <xdr:sp macro="" textlink="">
      <xdr:nvSpPr>
        <xdr:cNvPr id="8621" name="Text Box 9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95943"/>
    <xdr:sp macro="" textlink="">
      <xdr:nvSpPr>
        <xdr:cNvPr id="8622" name="Text Box 8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95943"/>
    <xdr:sp macro="" textlink="">
      <xdr:nvSpPr>
        <xdr:cNvPr id="8623" name="Text Box 9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95943"/>
    <xdr:sp macro="" textlink="">
      <xdr:nvSpPr>
        <xdr:cNvPr id="8624" name="Text Box 8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95943"/>
    <xdr:sp macro="" textlink="">
      <xdr:nvSpPr>
        <xdr:cNvPr id="8625" name="Text Box 9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95943"/>
    <xdr:sp macro="" textlink="">
      <xdr:nvSpPr>
        <xdr:cNvPr id="8626" name="Text Box 8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95943"/>
    <xdr:sp macro="" textlink="">
      <xdr:nvSpPr>
        <xdr:cNvPr id="8627" name="Text Box 9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104775" cy="195943"/>
    <xdr:sp macro="" textlink="">
      <xdr:nvSpPr>
        <xdr:cNvPr id="8628" name="Text Box 8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104775" cy="195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29" name="Text Box 15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30" name="Text Box 15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31" name="Text Box 15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32" name="Text Box 15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33" name="Text Box 15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34" name="Text Box 15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35" name="Text Box 15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36" name="Text Box 15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37" name="Text Box 15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38" name="Text Box 15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39" name="Text Box 15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40" name="Text Box 15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41" name="Text Box 15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42" name="Text Box 15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43" name="Text Box 15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44" name="Text Box 15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45" name="Text Box 15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46" name="Text Box 15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47" name="Text Box 15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48" name="Text Box 15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49" name="Text Box 15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50" name="Text Box 15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51" name="Text Box 15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52" name="Text Box 15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53" name="Text Box 15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54" name="Text Box 15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55" name="Text Box 15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56" name="Text Box 15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57" name="Text Box 15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58" name="Text Box 15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59" name="Text Box 15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60" name="Text Box 15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61" name="Text Box 15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62" name="Text Box 15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63" name="Text Box 15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64" name="Text Box 15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65" name="Text Box 15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66" name="Text Box 15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67" name="Text Box 15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68" name="Text Box 15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69" name="Text Box 15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70" name="Text Box 15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71" name="Text Box 15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72" name="Text Box 15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73" name="Text Box 15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74" name="Text Box 15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75" name="Text Box 15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76" name="Text Box 15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77" name="Text Box 15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78" name="Text Box 15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79" name="Text Box 15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80" name="Text Box 15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81" name="Text Box 15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82" name="Text Box 15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83" name="Text Box 15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84" name="Text Box 15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85" name="Text Box 15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86" name="Text Box 15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87" name="Text Box 15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88" name="Text Box 15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89" name="Text Box 15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90" name="Text Box 15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91" name="Text Box 15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92" name="Text Box 15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93" name="Text Box 15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94" name="Text Box 15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95" name="Text Box 15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96" name="Text Box 15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97" name="Text Box 15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98" name="Text Box 15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699" name="Text Box 15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00" name="Text Box 15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701" name="Text Box 15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02" name="Text Box 15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03" name="Text Box 15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04" name="Text Box 15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05" name="Text Box 15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8706" name="Text Box 15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07" name="Text Box 15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08" name="Text Box 15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09" name="Text Box 15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10" name="Text Box 15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711" name="Text Box 15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12" name="Text Box 15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713" name="Text Box 15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714" name="Text Box 15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15" name="Text Box 15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16" name="Text Box 15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17" name="Text Box 15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18" name="Text Box 15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8719" name="Text Box 15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20" name="Text Box 15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21" name="Text Box 15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22" name="Text Box 15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23" name="Text Box 15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724" name="Text Box 15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725" name="Text Box 15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726" name="Text Box 15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8727" name="Text Box 15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28" name="Text Box 15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29" name="Text Box 15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30" name="Text Box 15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31" name="Text Box 15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32" name="Text Box 15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33" name="Text Box 15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34" name="Text Box 15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35" name="Text Box 15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36" name="Text Box 15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37" name="Text Box 15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38" name="Text Box 15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39" name="Text Box 15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40" name="Text Box 15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41" name="Text Box 15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42" name="Text Box 15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43" name="Text Box 15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44" name="Text Box 15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45" name="Text Box 15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46" name="Text Box 15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47" name="Text Box 15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48" name="Text Box 15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49" name="Text Box 15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50" name="Text Box 15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51" name="Text Box 15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8752" name="Text Box 15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53" name="Text Box 15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54" name="Text Box 15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55" name="Text Box 15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56" name="Text Box 15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57" name="Text Box 15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58" name="Text Box 15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59" name="Text Box 15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60" name="Text Box 15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61" name="Text Box 15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62" name="Text Box 15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63" name="Text Box 15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64" name="Text Box 15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65" name="Text Box 15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66" name="Text Box 15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67" name="Text Box 15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68" name="Text Box 15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69" name="Text Box 15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70" name="Text Box 15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71" name="Text Box 15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72" name="Text Box 15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73" name="Text Box 15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74" name="Text Box 15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75" name="Text Box 15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76" name="Text Box 15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77" name="Text Box 15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78" name="Text Box 15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79" name="Text Box 15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80" name="Text Box 15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81" name="Text Box 15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82" name="Text Box 15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83" name="Text Box 15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84" name="Text Box 15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85" name="Text Box 15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86" name="Text Box 15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87" name="Text Box 15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88" name="Text Box 15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89" name="Text Box 15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90" name="Text Box 15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91" name="Text Box 15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92" name="Text Box 15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93" name="Text Box 15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94" name="Text Box 15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95" name="Text Box 15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96" name="Text Box 15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97" name="Text Box 15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98" name="Text Box 15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799" name="Text Box 15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00" name="Text Box 15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01" name="Text Box 15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02" name="Text Box 15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03" name="Text Box 15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04" name="Text Box 15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05" name="Text Box 15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06" name="Text Box 15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07" name="Text Box 15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08" name="Text Box 15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09" name="Text Box 15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10" name="Text Box 15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11" name="Text Box 15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12" name="Text Box 15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13" name="Text Box 15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14" name="Text Box 15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15" name="Text Box 15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16" name="Text Box 15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17" name="Text Box 15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18" name="Text Box 15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19" name="Text Box 15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20" name="Text Box 15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21" name="Text Box 15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22" name="Text Box 15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23" name="Text Box 15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24" name="Text Box 15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825" name="Text Box 15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26" name="Text Box 15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27" name="Text Box 15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28" name="Text Box 15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29" name="Text Box 15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8830" name="Text Box 15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31" name="Text Box 15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32" name="Text Box 15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33" name="Text Box 15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34" name="Text Box 15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835" name="Text Box 15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36" name="Text Box 15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837" name="Text Box 15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838" name="Text Box 15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39" name="Text Box 15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40" name="Text Box 15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41" name="Text Box 15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42" name="Text Box 15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8843" name="Text Box 15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44" name="Text Box 15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45" name="Text Box 15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46" name="Text Box 15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47" name="Text Box 15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848" name="Text Box 15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849" name="Text Box 15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850" name="Text Box 15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8851" name="Text Box 15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52" name="Text Box 15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53" name="Text Box 15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54" name="Text Box 15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55" name="Text Box 15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56" name="Text Box 15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57" name="Text Box 15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58" name="Text Box 15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59" name="Text Box 15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60" name="Text Box 15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61" name="Text Box 15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62" name="Text Box 15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63" name="Text Box 15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64" name="Text Box 15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65" name="Text Box 15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66" name="Text Box 15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67" name="Text Box 15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68" name="Text Box 15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69" name="Text Box 15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70" name="Text Box 15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71" name="Text Box 15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72" name="Text Box 15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73" name="Text Box 15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74" name="Text Box 15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75" name="Text Box 15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8876" name="Text Box 15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77" name="Text Box 15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78" name="Text Box 15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79" name="Text Box 15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80" name="Text Box 15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81" name="Text Box 15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82" name="Text Box 15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83" name="Text Box 15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84" name="Text Box 15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85" name="Text Box 15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86" name="Text Box 15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87" name="Text Box 15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88" name="Text Box 15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89" name="Text Box 15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90" name="Text Box 15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91" name="Text Box 15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92" name="Text Box 15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93" name="Text Box 15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94" name="Text Box 15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95" name="Text Box 15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96" name="Text Box 15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97" name="Text Box 15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98" name="Text Box 15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899" name="Text Box 15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00" name="Text Box 15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01" name="Text Box 15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02" name="Text Box 15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03" name="Text Box 15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04" name="Text Box 15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05" name="Text Box 15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06" name="Text Box 15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07" name="Text Box 15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08" name="Text Box 15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09" name="Text Box 15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10" name="Text Box 15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11" name="Text Box 15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12" name="Text Box 15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13" name="Text Box 15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14" name="Text Box 15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15" name="Text Box 15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16" name="Text Box 15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17" name="Text Box 15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18" name="Text Box 15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19" name="Text Box 15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20" name="Text Box 15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21" name="Text Box 15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22" name="Text Box 15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23" name="Text Box 15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24" name="Text Box 15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25" name="Text Box 15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26" name="Text Box 15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27" name="Text Box 15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28" name="Text Box 15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29" name="Text Box 15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30" name="Text Box 15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31" name="Text Box 15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32" name="Text Box 15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33" name="Text Box 15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34" name="Text Box 15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35" name="Text Box 15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36" name="Text Box 15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37" name="Text Box 15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38" name="Text Box 15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39" name="Text Box 15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40" name="Text Box 15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41" name="Text Box 15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42" name="Text Box 15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43" name="Text Box 15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44" name="Text Box 15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45" name="Text Box 15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46" name="Text Box 15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47" name="Text Box 15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48" name="Text Box 15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949" name="Text Box 15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50" name="Text Box 15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51" name="Text Box 15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52" name="Text Box 15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53" name="Text Box 15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8954" name="Text Box 15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55" name="Text Box 15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56" name="Text Box 15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57" name="Text Box 15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58" name="Text Box 15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959" name="Text Box 15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60" name="Text Box 15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961" name="Text Box 15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962" name="Text Box 15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63" name="Text Box 15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64" name="Text Box 15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65" name="Text Box 15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66" name="Text Box 15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8967" name="Text Box 15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68" name="Text Box 15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69" name="Text Box 15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70" name="Text Box 15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71" name="Text Box 15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972" name="Text Box 15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8973" name="Text Box 15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8974" name="Text Box 15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8975" name="Text Box 15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76" name="Text Box 15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77" name="Text Box 15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78" name="Text Box 15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79" name="Text Box 15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80" name="Text Box 15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81" name="Text Box 15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82" name="Text Box 15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83" name="Text Box 15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84" name="Text Box 15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85" name="Text Box 15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86" name="Text Box 15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87" name="Text Box 15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88" name="Text Box 15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89" name="Text Box 15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90" name="Text Box 15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91" name="Text Box 15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92" name="Text Box 15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93" name="Text Box 15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94" name="Text Box 15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95" name="Text Box 15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96" name="Text Box 15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97" name="Text Box 15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98" name="Text Box 15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8999" name="Text Box 15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000" name="Text Box 15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01" name="Text Box 15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02" name="Text Box 15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03" name="Text Box 15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04" name="Text Box 15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05" name="Text Box 15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06" name="Text Box 15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07" name="Text Box 15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08" name="Text Box 15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09" name="Text Box 15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10" name="Text Box 15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11" name="Text Box 15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12" name="Text Box 15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13" name="Text Box 15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14" name="Text Box 15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15" name="Text Box 15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16" name="Text Box 15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17" name="Text Box 15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18" name="Text Box 15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19" name="Text Box 15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20" name="Text Box 15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21" name="Text Box 15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22" name="Text Box 15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23" name="Text Box 15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24" name="Text Box 15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25" name="Text Box 15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26" name="Text Box 15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27" name="Text Box 15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28" name="Text Box 15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29" name="Text Box 15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30" name="Text Box 15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31" name="Text Box 15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32" name="Text Box 15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33" name="Text Box 15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34" name="Text Box 15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35" name="Text Box 15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36" name="Text Box 15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37" name="Text Box 15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38" name="Text Box 15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39" name="Text Box 15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40" name="Text Box 15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41" name="Text Box 15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42" name="Text Box 15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43" name="Text Box 15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44" name="Text Box 15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45" name="Text Box 15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46" name="Text Box 15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47" name="Text Box 15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48" name="Text Box 15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49" name="Text Box 15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50" name="Text Box 15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51" name="Text Box 15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52" name="Text Box 15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53" name="Text Box 15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54" name="Text Box 15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55" name="Text Box 15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56" name="Text Box 15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57" name="Text Box 15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58" name="Text Box 15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59" name="Text Box 15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60" name="Text Box 15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61" name="Text Box 15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62" name="Text Box 15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63" name="Text Box 15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64" name="Text Box 15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65" name="Text Box 15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66" name="Text Box 15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67" name="Text Box 15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68" name="Text Box 15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69" name="Text Box 15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70" name="Text Box 15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71" name="Text Box 15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072" name="Text Box 15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073" name="Text Box 15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74" name="Text Box 15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75" name="Text Box 15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76" name="Text Box 15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77" name="Text Box 15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078" name="Text Box 15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79" name="Text Box 15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80" name="Text Box 15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81" name="Text Box 15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82" name="Text Box 15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083" name="Text Box 15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84" name="Text Box 15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085" name="Text Box 15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086" name="Text Box 15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87" name="Text Box 15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88" name="Text Box 15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89" name="Text Box 15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90" name="Text Box 15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091" name="Text Box 15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92" name="Text Box 15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93" name="Text Box 15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94" name="Text Box 15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95" name="Text Box 15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096" name="Text Box 15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097" name="Text Box 15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098" name="Text Box 15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099" name="Text Box 15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00" name="Text Box 15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01" name="Text Box 15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02" name="Text Box 15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03" name="Text Box 15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04" name="Text Box 15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05" name="Text Box 15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06" name="Text Box 15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07" name="Text Box 15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08" name="Text Box 15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09" name="Text Box 15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10" name="Text Box 15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11" name="Text Box 15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12" name="Text Box 15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13" name="Text Box 15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14" name="Text Box 15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15" name="Text Box 15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16" name="Text Box 15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17" name="Text Box 15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18" name="Text Box 15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19" name="Text Box 15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20" name="Text Box 15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21" name="Text Box 15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22" name="Text Box 15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23" name="Text Box 15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124" name="Text Box 15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25" name="Text Box 15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26" name="Text Box 15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27" name="Text Box 15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28" name="Text Box 15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29" name="Text Box 15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30" name="Text Box 15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31" name="Text Box 15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32" name="Text Box 15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33" name="Text Box 15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34" name="Text Box 15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35" name="Text Box 15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36" name="Text Box 15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37" name="Text Box 15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38" name="Text Box 15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39" name="Text Box 15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40" name="Text Box 15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41" name="Text Box 15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42" name="Text Box 15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43" name="Text Box 15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44" name="Text Box 15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45" name="Text Box 15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46" name="Text Box 15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47" name="Text Box 15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48" name="Text Box 15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49" name="Text Box 15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50" name="Text Box 15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51" name="Text Box 15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52" name="Text Box 15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53" name="Text Box 15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54" name="Text Box 15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55" name="Text Box 15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56" name="Text Box 15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57" name="Text Box 15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58" name="Text Box 15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59" name="Text Box 15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60" name="Text Box 15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61" name="Text Box 15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62" name="Text Box 15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63" name="Text Box 15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64" name="Text Box 15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65" name="Text Box 15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66" name="Text Box 15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67" name="Text Box 15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68" name="Text Box 15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69" name="Text Box 15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70" name="Text Box 15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71" name="Text Box 15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72" name="Text Box 15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73" name="Text Box 15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74" name="Text Box 15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75" name="Text Box 15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76" name="Text Box 15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77" name="Text Box 15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78" name="Text Box 15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79" name="Text Box 15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80" name="Text Box 15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81" name="Text Box 15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82" name="Text Box 15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83" name="Text Box 15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84" name="Text Box 15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85" name="Text Box 15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86" name="Text Box 15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87" name="Text Box 15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88" name="Text Box 15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89" name="Text Box 15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90" name="Text Box 15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91" name="Text Box 15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92" name="Text Box 15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93" name="Text Box 15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94" name="Text Box 15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95" name="Text Box 15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196" name="Text Box 15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197" name="Text Box 15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198" name="Text Box 15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199" name="Text Box 15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00" name="Text Box 15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01" name="Text Box 15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202" name="Text Box 15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03" name="Text Box 15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04" name="Text Box 15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05" name="Text Box 15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06" name="Text Box 15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207" name="Text Box 15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08" name="Text Box 15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209" name="Text Box 15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210" name="Text Box 15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11" name="Text Box 15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12" name="Text Box 15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13" name="Text Box 15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14" name="Text Box 15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215" name="Text Box 15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16" name="Text Box 15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17" name="Text Box 15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18" name="Text Box 15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19" name="Text Box 15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220" name="Text Box 15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221" name="Text Box 15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222" name="Text Box 15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223" name="Text Box 15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24" name="Text Box 15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25" name="Text Box 15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26" name="Text Box 15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27" name="Text Box 15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28" name="Text Box 15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29" name="Text Box 15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30" name="Text Box 15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31" name="Text Box 15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32" name="Text Box 15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33" name="Text Box 15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34" name="Text Box 15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35" name="Text Box 15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36" name="Text Box 15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37" name="Text Box 15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38" name="Text Box 15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39" name="Text Box 15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40" name="Text Box 15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41" name="Text Box 15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42" name="Text Box 15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43" name="Text Box 15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44" name="Text Box 15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45" name="Text Box 15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46" name="Text Box 15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47" name="Text Box 15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248" name="Text Box 15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49" name="Text Box 15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50" name="Text Box 15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51" name="Text Box 15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52" name="Text Box 15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53" name="Text Box 15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54" name="Text Box 15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55" name="Text Box 15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56" name="Text Box 15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57" name="Text Box 15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58" name="Text Box 15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59" name="Text Box 15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60" name="Text Box 15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61" name="Text Box 15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62" name="Text Box 15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63" name="Text Box 15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64" name="Text Box 15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65" name="Text Box 15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66" name="Text Box 15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67" name="Text Box 15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68" name="Text Box 15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69" name="Text Box 15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70" name="Text Box 15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71" name="Text Box 15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72" name="Text Box 15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73" name="Text Box 15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74" name="Text Box 15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75" name="Text Box 15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76" name="Text Box 15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77" name="Text Box 15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78" name="Text Box 15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79" name="Text Box 15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80" name="Text Box 15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81" name="Text Box 15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82" name="Text Box 15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83" name="Text Box 15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84" name="Text Box 15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85" name="Text Box 15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86" name="Text Box 15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87" name="Text Box 15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88" name="Text Box 15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89" name="Text Box 15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90" name="Text Box 15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91" name="Text Box 15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92" name="Text Box 15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93" name="Text Box 15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94" name="Text Box 15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95" name="Text Box 15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96" name="Text Box 15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97" name="Text Box 15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98" name="Text Box 15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299" name="Text Box 15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00" name="Text Box 15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01" name="Text Box 15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02" name="Text Box 15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03" name="Text Box 15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04" name="Text Box 15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05" name="Text Box 15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06" name="Text Box 15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07" name="Text Box 15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08" name="Text Box 15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09" name="Text Box 15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10" name="Text Box 15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11" name="Text Box 15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12" name="Text Box 15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13" name="Text Box 15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14" name="Text Box 15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15" name="Text Box 15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16" name="Text Box 15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17" name="Text Box 15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18" name="Text Box 15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19" name="Text Box 15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20" name="Text Box 15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321" name="Text Box 15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22" name="Text Box 15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23" name="Text Box 15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24" name="Text Box 15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25" name="Text Box 15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326" name="Text Box 15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27" name="Text Box 15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28" name="Text Box 15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29" name="Text Box 15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30" name="Text Box 15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331" name="Text Box 15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32" name="Text Box 15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333" name="Text Box 15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334" name="Text Box 15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35" name="Text Box 15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36" name="Text Box 15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37" name="Text Box 15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38" name="Text Box 15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339" name="Text Box 15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40" name="Text Box 15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41" name="Text Box 15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42" name="Text Box 15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43" name="Text Box 15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344" name="Text Box 15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345" name="Text Box 15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346" name="Text Box 15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347" name="Text Box 15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48" name="Text Box 15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49" name="Text Box 15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50" name="Text Box 15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51" name="Text Box 15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52" name="Text Box 15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53" name="Text Box 15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54" name="Text Box 15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55" name="Text Box 15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56" name="Text Box 15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57" name="Text Box 15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58" name="Text Box 15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59" name="Text Box 15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60" name="Text Box 15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61" name="Text Box 15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62" name="Text Box 15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63" name="Text Box 15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64" name="Text Box 15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65" name="Text Box 15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66" name="Text Box 15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67" name="Text Box 15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68" name="Text Box 15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69" name="Text Box 15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70" name="Text Box 15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71" name="Text Box 15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372" name="Text Box 15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73" name="Text Box 15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74" name="Text Box 15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75" name="Text Box 15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76" name="Text Box 15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77" name="Text Box 15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78" name="Text Box 15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79" name="Text Box 15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80" name="Text Box 15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81" name="Text Box 15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82" name="Text Box 15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83" name="Text Box 15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84" name="Text Box 15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85" name="Text Box 15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86" name="Text Box 15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87" name="Text Box 15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88" name="Text Box 15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89" name="Text Box 15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90" name="Text Box 15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91" name="Text Box 15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92" name="Text Box 15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93" name="Text Box 15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94" name="Text Box 15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95" name="Text Box 15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96" name="Text Box 15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97" name="Text Box 15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98" name="Text Box 15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399" name="Text Box 15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00" name="Text Box 15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01" name="Text Box 15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02" name="Text Box 15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03" name="Text Box 15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04" name="Text Box 15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05" name="Text Box 15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06" name="Text Box 15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07" name="Text Box 15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08" name="Text Box 15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09" name="Text Box 15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10" name="Text Box 15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11" name="Text Box 15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12" name="Text Box 15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13" name="Text Box 15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14" name="Text Box 15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15" name="Text Box 15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16" name="Text Box 15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17" name="Text Box 15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18" name="Text Box 15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19" name="Text Box 15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20" name="Text Box 15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21" name="Text Box 15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22" name="Text Box 15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23" name="Text Box 15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24" name="Text Box 15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25" name="Text Box 15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26" name="Text Box 15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27" name="Text Box 15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28" name="Text Box 15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29" name="Text Box 15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30" name="Text Box 15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31" name="Text Box 15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32" name="Text Box 15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33" name="Text Box 15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34" name="Text Box 15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35" name="Text Box 15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36" name="Text Box 15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37" name="Text Box 15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38" name="Text Box 15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39" name="Text Box 15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40" name="Text Box 15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41" name="Text Box 15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42" name="Text Box 15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43" name="Text Box 15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44" name="Text Box 15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445" name="Text Box 15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46" name="Text Box 15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47" name="Text Box 15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48" name="Text Box 15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49" name="Text Box 15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450" name="Text Box 15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51" name="Text Box 15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52" name="Text Box 15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53" name="Text Box 15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54" name="Text Box 15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455" name="Text Box 15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56" name="Text Box 15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457" name="Text Box 15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458" name="Text Box 15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59" name="Text Box 15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60" name="Text Box 15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61" name="Text Box 15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62" name="Text Box 15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463" name="Text Box 15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64" name="Text Box 15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65" name="Text Box 15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66" name="Text Box 15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67" name="Text Box 15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468" name="Text Box 15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469" name="Text Box 15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470" name="Text Box 15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471" name="Text Box 15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72" name="Text Box 15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73" name="Text Box 15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74" name="Text Box 15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75" name="Text Box 15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76" name="Text Box 15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77" name="Text Box 15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78" name="Text Box 15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79" name="Text Box 15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80" name="Text Box 15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81" name="Text Box 15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82" name="Text Box 15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83" name="Text Box 15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84" name="Text Box 15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85" name="Text Box 15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86" name="Text Box 15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87" name="Text Box 15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88" name="Text Box 15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89" name="Text Box 15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90" name="Text Box 15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91" name="Text Box 15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92" name="Text Box 15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93" name="Text Box 15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94" name="Text Box 15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95" name="Text Box 15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496" name="Text Box 15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97" name="Text Box 15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98" name="Text Box 15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499" name="Text Box 15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00" name="Text Box 15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01" name="Text Box 15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02" name="Text Box 15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03" name="Text Box 15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04" name="Text Box 15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05" name="Text Box 15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06" name="Text Box 15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07" name="Text Box 15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08" name="Text Box 15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09" name="Text Box 15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10" name="Text Box 15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11" name="Text Box 15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12" name="Text Box 15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13" name="Text Box 15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14" name="Text Box 15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15" name="Text Box 15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16" name="Text Box 15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17" name="Text Box 15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18" name="Text Box 15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19" name="Text Box 15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20" name="Text Box 15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21" name="Text Box 15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22" name="Text Box 15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23" name="Text Box 15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24" name="Text Box 15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25" name="Text Box 15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26" name="Text Box 15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27" name="Text Box 15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28" name="Text Box 15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29" name="Text Box 15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30" name="Text Box 15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31" name="Text Box 15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32" name="Text Box 15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33" name="Text Box 15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34" name="Text Box 15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35" name="Text Box 15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36" name="Text Box 15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37" name="Text Box 15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38" name="Text Box 15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39" name="Text Box 15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40" name="Text Box 15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41" name="Text Box 15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42" name="Text Box 15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43" name="Text Box 15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44" name="Text Box 15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45" name="Text Box 15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46" name="Text Box 15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47" name="Text Box 15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48" name="Text Box 15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49" name="Text Box 15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50" name="Text Box 15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51" name="Text Box 15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52" name="Text Box 15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53" name="Text Box 15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54" name="Text Box 15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55" name="Text Box 15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56" name="Text Box 15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57" name="Text Box 15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58" name="Text Box 15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59" name="Text Box 15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60" name="Text Box 15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61" name="Text Box 15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62" name="Text Box 15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63" name="Text Box 15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64" name="Text Box 15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65" name="Text Box 15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66" name="Text Box 15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67" name="Text Box 15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68" name="Text Box 15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569" name="Text Box 15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70" name="Text Box 15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71" name="Text Box 15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72" name="Text Box 15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73" name="Text Box 15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574" name="Text Box 15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75" name="Text Box 15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76" name="Text Box 15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77" name="Text Box 15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78" name="Text Box 15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579" name="Text Box 15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80" name="Text Box 15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581" name="Text Box 15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582" name="Text Box 15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83" name="Text Box 15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84" name="Text Box 15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85" name="Text Box 15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86" name="Text Box 15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587" name="Text Box 15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88" name="Text Box 15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89" name="Text Box 15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90" name="Text Box 15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91" name="Text Box 15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592" name="Text Box 15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593" name="Text Box 15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594" name="Text Box 15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595" name="Text Box 15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96" name="Text Box 15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97" name="Text Box 15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98" name="Text Box 15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599" name="Text Box 15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00" name="Text Box 15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01" name="Text Box 15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02" name="Text Box 15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03" name="Text Box 15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04" name="Text Box 15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05" name="Text Box 15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06" name="Text Box 15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07" name="Text Box 15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08" name="Text Box 15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09" name="Text Box 15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10" name="Text Box 15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11" name="Text Box 15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12" name="Text Box 15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13" name="Text Box 15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14" name="Text Box 15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15" name="Text Box 15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16" name="Text Box 15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17" name="Text Box 15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18" name="Text Box 15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19" name="Text Box 15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620" name="Text Box 15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21" name="Text Box 8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22" name="Text Box 9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23" name="Text Box 8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24" name="Text Box 9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25" name="Text Box 8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26" name="Text Box 9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27" name="Text Box 8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28" name="Text Box 9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29" name="Text Box 8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30" name="Text Box 9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31" name="Text Box 8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32" name="Text Box 9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33" name="Text Box 8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34" name="Text Box 9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35" name="Text Box 8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36" name="Text Box 9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37" name="Text Box 8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38" name="Text Box 9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39" name="Text Box 8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40" name="Text Box 9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41" name="Text Box 8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42" name="Text Box 9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43" name="Text Box 8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44" name="Text Box 9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45" name="Text Box 8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46" name="Text Box 9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47" name="Text Box 8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48" name="Text Box 9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49" name="Text Box 8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50" name="Text Box 9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51" name="Text Box 8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52" name="Text Box 9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53" name="Text Box 8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54" name="Text Box 9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55" name="Text Box 8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56" name="Text Box 9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57" name="Text Box 8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58" name="Text Box 9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59" name="Text Box 8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60" name="Text Box 9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61" name="Text Box 8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62" name="Text Box 9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63" name="Text Box 8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64" name="Text Box 9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65" name="Text Box 8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66" name="Text Box 9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67" name="Text Box 8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68" name="Text Box 9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69" name="Text Box 8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70" name="Text Box 9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71" name="Text Box 8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72" name="Text Box 9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73" name="Text Box 8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74" name="Text Box 9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75" name="Text Box 8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76" name="Text Box 9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77" name="Text Box 8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78" name="Text Box 9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79" name="Text Box 8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80" name="Text Box 9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81" name="Text Box 8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82" name="Text Box 9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83" name="Text Box 8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84" name="Text Box 9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85" name="Text Box 8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86" name="Text Box 9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87" name="Text Box 8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88" name="Text Box 9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89" name="Text Box 8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90" name="Text Box 9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91" name="Text Box 8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340179"/>
    <xdr:sp macro="" textlink="">
      <xdr:nvSpPr>
        <xdr:cNvPr id="9692" name="Text Box 9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93" name="Text Box 15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94" name="Text Box 15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95" name="Text Box 15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96" name="Text Box 15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97" name="Text Box 15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98" name="Text Box 15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699" name="Text Box 15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00" name="Text Box 15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01" name="Text Box 15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02" name="Text Box 15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03" name="Text Box 15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04" name="Text Box 15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05" name="Text Box 15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06" name="Text Box 15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07" name="Text Box 15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08" name="Text Box 15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09" name="Text Box 15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10" name="Text Box 15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11" name="Text Box 15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12" name="Text Box 15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13" name="Text Box 15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14" name="Text Box 15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15" name="Text Box 15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16" name="Text Box 15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17" name="Text Box 15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18" name="Text Box 15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19" name="Text Box 15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20" name="Text Box 15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21" name="Text Box 15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22" name="Text Box 15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23" name="Text Box 15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24" name="Text Box 15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25" name="Text Box 15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26" name="Text Box 15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27" name="Text Box 15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28" name="Text Box 15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29" name="Text Box 15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30" name="Text Box 15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31" name="Text Box 15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32" name="Text Box 15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33" name="Text Box 15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34" name="Text Box 15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35" name="Text Box 15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36" name="Text Box 15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37" name="Text Box 15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38" name="Text Box 15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39" name="Text Box 15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40" name="Text Box 15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41" name="Text Box 15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42" name="Text Box 15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43" name="Text Box 15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44" name="Text Box 15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45" name="Text Box 15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46" name="Text Box 15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47" name="Text Box 15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48" name="Text Box 15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49" name="Text Box 15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50" name="Text Box 15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51" name="Text Box 15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52" name="Text Box 15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53" name="Text Box 15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54" name="Text Box 15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55" name="Text Box 15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56" name="Text Box 15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57" name="Text Box 15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58" name="Text Box 15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59" name="Text Box 15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60" name="Text Box 15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61" name="Text Box 15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62" name="Text Box 15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63" name="Text Box 15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64" name="Text Box 15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765" name="Text Box 15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66" name="Text Box 15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67" name="Text Box 15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68" name="Text Box 15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69" name="Text Box 15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770" name="Text Box 15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71" name="Text Box 15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72" name="Text Box 15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73" name="Text Box 15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74" name="Text Box 15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775" name="Text Box 15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76" name="Text Box 15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777" name="Text Box 15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778" name="Text Box 15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79" name="Text Box 15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80" name="Text Box 15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81" name="Text Box 15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82" name="Text Box 15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783" name="Text Box 15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84" name="Text Box 15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85" name="Text Box 15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86" name="Text Box 15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87" name="Text Box 15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788" name="Text Box 15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789" name="Text Box 15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790" name="Text Box 15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791" name="Text Box 15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92" name="Text Box 15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93" name="Text Box 15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94" name="Text Box 15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95" name="Text Box 15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96" name="Text Box 15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97" name="Text Box 15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98" name="Text Box 15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799" name="Text Box 15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00" name="Text Box 15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01" name="Text Box 15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02" name="Text Box 15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03" name="Text Box 15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04" name="Text Box 15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05" name="Text Box 15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06" name="Text Box 15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07" name="Text Box 15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08" name="Text Box 15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09" name="Text Box 15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10" name="Text Box 15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11" name="Text Box 15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12" name="Text Box 15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13" name="Text Box 15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14" name="Text Box 15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15" name="Text Box 15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816" name="Text Box 15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17" name="Text Box 15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18" name="Text Box 15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19" name="Text Box 15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20" name="Text Box 15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21" name="Text Box 15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22" name="Text Box 15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23" name="Text Box 15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24" name="Text Box 15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25" name="Text Box 15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26" name="Text Box 15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27" name="Text Box 15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28" name="Text Box 15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29" name="Text Box 15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30" name="Text Box 15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31" name="Text Box 15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32" name="Text Box 15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33" name="Text Box 15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34" name="Text Box 15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35" name="Text Box 15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36" name="Text Box 15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37" name="Text Box 15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38" name="Text Box 15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39" name="Text Box 15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40" name="Text Box 15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41" name="Text Box 15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42" name="Text Box 15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43" name="Text Box 15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44" name="Text Box 15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45" name="Text Box 15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46" name="Text Box 15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47" name="Text Box 15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48" name="Text Box 15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49" name="Text Box 15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50" name="Text Box 15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51" name="Text Box 15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52" name="Text Box 15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53" name="Text Box 15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54" name="Text Box 15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55" name="Text Box 15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56" name="Text Box 15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57" name="Text Box 15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58" name="Text Box 15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59" name="Text Box 15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60" name="Text Box 15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61" name="Text Box 15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62" name="Text Box 15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63" name="Text Box 15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64" name="Text Box 15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65" name="Text Box 15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66" name="Text Box 15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67" name="Text Box 15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68" name="Text Box 15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69" name="Text Box 15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70" name="Text Box 15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71" name="Text Box 15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72" name="Text Box 15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73" name="Text Box 15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74" name="Text Box 15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75" name="Text Box 15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76" name="Text Box 15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77" name="Text Box 15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78" name="Text Box 15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79" name="Text Box 15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80" name="Text Box 15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81" name="Text Box 15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82" name="Text Box 15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83" name="Text Box 15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84" name="Text Box 15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85" name="Text Box 15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86" name="Text Box 15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87" name="Text Box 15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888" name="Text Box 15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889" name="Text Box 15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890" name="Text Box 15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891" name="Text Box 15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892" name="Text Box 15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893" name="Text Box 15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894" name="Text Box 15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895" name="Text Box 15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896" name="Text Box 15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897" name="Text Box 15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898" name="Text Box 15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899" name="Text Box 15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900" name="Text Box 15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901" name="Text Box 15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902" name="Text Box 15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903" name="Text Box 15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904" name="Text Box 15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905" name="Text Box 15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906" name="Text Box 15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9907" name="Text Box 15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908" name="Text Box 15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909" name="Text Box 15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910" name="Text Box 15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911" name="Text Box 15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912" name="Text Box 15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9913" name="Text Box 15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9914" name="Text Box 15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915" name="Text Box 15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16" name="Text Box 15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17" name="Text Box 15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18" name="Text Box 15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19" name="Text Box 15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20" name="Text Box 15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21" name="Text Box 15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22" name="Text Box 15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23" name="Text Box 15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24" name="Text Box 15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25" name="Text Box 15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26" name="Text Box 15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27" name="Text Box 15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28" name="Text Box 15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29" name="Text Box 15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30" name="Text Box 15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31" name="Text Box 15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32" name="Text Box 15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33" name="Text Box 15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34" name="Text Box 15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35" name="Text Box 15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36" name="Text Box 15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37" name="Text Box 15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38" name="Text Box 15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39" name="Text Box 15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9940" name="Text Box 15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41" name="Text Box 15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42" name="Text Box 15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43" name="Text Box 15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44" name="Text Box 15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45" name="Text Box 15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46" name="Text Box 15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47" name="Text Box 15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48" name="Text Box 15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49" name="Text Box 15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50" name="Text Box 15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51" name="Text Box 15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52" name="Text Box 15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53" name="Text Box 15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54" name="Text Box 15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55" name="Text Box 15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56" name="Text Box 15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57" name="Text Box 15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58" name="Text Box 15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59" name="Text Box 15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60" name="Text Box 15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61" name="Text Box 15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62" name="Text Box 15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63" name="Text Box 15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64" name="Text Box 15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65" name="Text Box 15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66" name="Text Box 15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67" name="Text Box 15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68" name="Text Box 15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69" name="Text Box 15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70" name="Text Box 15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71" name="Text Box 15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72" name="Text Box 15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73" name="Text Box 15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74" name="Text Box 15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75" name="Text Box 15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76" name="Text Box 15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77" name="Text Box 15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78" name="Text Box 15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79" name="Text Box 15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80" name="Text Box 15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81" name="Text Box 15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82" name="Text Box 15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83" name="Text Box 15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84" name="Text Box 15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85" name="Text Box 15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86" name="Text Box 15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87" name="Text Box 15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88" name="Text Box 15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89" name="Text Box 15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90" name="Text Box 15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91" name="Text Box 15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92" name="Text Box 15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93" name="Text Box 15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94" name="Text Box 15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95" name="Text Box 15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96" name="Text Box 15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97" name="Text Box 15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98" name="Text Box 15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9999" name="Text Box 15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00" name="Text Box 15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01" name="Text Box 15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02" name="Text Box 15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03" name="Text Box 15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04" name="Text Box 15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05" name="Text Box 15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06" name="Text Box 15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07" name="Text Box 15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08" name="Text Box 15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09" name="Text Box 15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10" name="Text Box 15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11" name="Text Box 15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12" name="Text Box 15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013" name="Text Box 15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14" name="Text Box 15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15" name="Text Box 15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16" name="Text Box 15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17" name="Text Box 15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018" name="Text Box 15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19" name="Text Box 15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20" name="Text Box 15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21" name="Text Box 15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22" name="Text Box 15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023" name="Text Box 15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24" name="Text Box 15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025" name="Text Box 15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026" name="Text Box 15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27" name="Text Box 15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28" name="Text Box 15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29" name="Text Box 15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30" name="Text Box 15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031" name="Text Box 15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32" name="Text Box 15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33" name="Text Box 15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34" name="Text Box 15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35" name="Text Box 15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036" name="Text Box 15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037" name="Text Box 15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038" name="Text Box 15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039" name="Text Box 15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40" name="Text Box 15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41" name="Text Box 15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42" name="Text Box 15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43" name="Text Box 15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44" name="Text Box 15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45" name="Text Box 15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46" name="Text Box 15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47" name="Text Box 15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48" name="Text Box 15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49" name="Text Box 15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50" name="Text Box 15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51" name="Text Box 15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52" name="Text Box 15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53" name="Text Box 15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54" name="Text Box 15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55" name="Text Box 15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56" name="Text Box 15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57" name="Text Box 15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58" name="Text Box 15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59" name="Text Box 15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60" name="Text Box 15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61" name="Text Box 15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62" name="Text Box 15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63" name="Text Box 15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064" name="Text Box 15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65" name="Text Box 15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66" name="Text Box 15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67" name="Text Box 15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68" name="Text Box 15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69" name="Text Box 15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70" name="Text Box 15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71" name="Text Box 15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72" name="Text Box 15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73" name="Text Box 15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74" name="Text Box 15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75" name="Text Box 15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76" name="Text Box 15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77" name="Text Box 15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78" name="Text Box 15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79" name="Text Box 15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80" name="Text Box 15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81" name="Text Box 15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82" name="Text Box 15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83" name="Text Box 15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84" name="Text Box 15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85" name="Text Box 15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86" name="Text Box 15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87" name="Text Box 15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88" name="Text Box 15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89" name="Text Box 15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90" name="Text Box 15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91" name="Text Box 15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92" name="Text Box 15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93" name="Text Box 15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94" name="Text Box 15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95" name="Text Box 15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96" name="Text Box 15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97" name="Text Box 15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98" name="Text Box 15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099" name="Text Box 15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00" name="Text Box 15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01" name="Text Box 15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02" name="Text Box 15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03" name="Text Box 15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04" name="Text Box 15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05" name="Text Box 15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06" name="Text Box 15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07" name="Text Box 15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08" name="Text Box 15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09" name="Text Box 15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10" name="Text Box 15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11" name="Text Box 15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12" name="Text Box 15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13" name="Text Box 15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14" name="Text Box 15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15" name="Text Box 15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16" name="Text Box 15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17" name="Text Box 15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18" name="Text Box 15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19" name="Text Box 15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20" name="Text Box 15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21" name="Text Box 15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22" name="Text Box 15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23" name="Text Box 15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24" name="Text Box 15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25" name="Text Box 15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26" name="Text Box 15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27" name="Text Box 15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28" name="Text Box 15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29" name="Text Box 15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30" name="Text Box 15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31" name="Text Box 15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32" name="Text Box 15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33" name="Text Box 15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34" name="Text Box 15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35" name="Text Box 15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36" name="Text Box 15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137" name="Text Box 15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38" name="Text Box 15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39" name="Text Box 15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40" name="Text Box 15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41" name="Text Box 15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142" name="Text Box 15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43" name="Text Box 15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44" name="Text Box 15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45" name="Text Box 15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46" name="Text Box 15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147" name="Text Box 15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48" name="Text Box 15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149" name="Text Box 15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150" name="Text Box 15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51" name="Text Box 15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52" name="Text Box 15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53" name="Text Box 15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54" name="Text Box 15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155" name="Text Box 15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56" name="Text Box 15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57" name="Text Box 15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58" name="Text Box 15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59" name="Text Box 15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160" name="Text Box 15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161" name="Text Box 15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162" name="Text Box 15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163" name="Text Box 15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64" name="Text Box 15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65" name="Text Box 15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66" name="Text Box 15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67" name="Text Box 15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68" name="Text Box 15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69" name="Text Box 15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70" name="Text Box 15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71" name="Text Box 15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72" name="Text Box 15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73" name="Text Box 15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74" name="Text Box 15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75" name="Text Box 15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76" name="Text Box 15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77" name="Text Box 15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78" name="Text Box 15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79" name="Text Box 15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80" name="Text Box 15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81" name="Text Box 15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82" name="Text Box 15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83" name="Text Box 15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84" name="Text Box 15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85" name="Text Box 15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86" name="Text Box 15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87" name="Text Box 15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188" name="Text Box 15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89" name="Text Box 15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90" name="Text Box 15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91" name="Text Box 15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92" name="Text Box 15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93" name="Text Box 15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94" name="Text Box 15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95" name="Text Box 15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96" name="Text Box 15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97" name="Text Box 15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98" name="Text Box 15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199" name="Text Box 15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00" name="Text Box 15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01" name="Text Box 15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02" name="Text Box 15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03" name="Text Box 15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04" name="Text Box 15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05" name="Text Box 15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06" name="Text Box 15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07" name="Text Box 15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08" name="Text Box 15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09" name="Text Box 15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10" name="Text Box 15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11" name="Text Box 15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12" name="Text Box 15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13" name="Text Box 15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14" name="Text Box 15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15" name="Text Box 15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16" name="Text Box 15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17" name="Text Box 15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18" name="Text Box 15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19" name="Text Box 15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20" name="Text Box 15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21" name="Text Box 15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22" name="Text Box 15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23" name="Text Box 15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24" name="Text Box 15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25" name="Text Box 15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26" name="Text Box 15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27" name="Text Box 15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28" name="Text Box 15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29" name="Text Box 15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30" name="Text Box 15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31" name="Text Box 15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32" name="Text Box 15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33" name="Text Box 15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34" name="Text Box 15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35" name="Text Box 15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36" name="Text Box 15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37" name="Text Box 15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38" name="Text Box 15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39" name="Text Box 15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40" name="Text Box 15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41" name="Text Box 15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42" name="Text Box 15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43" name="Text Box 15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44" name="Text Box 15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45" name="Text Box 15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46" name="Text Box 15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47" name="Text Box 15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48" name="Text Box 15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49" name="Text Box 15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50" name="Text Box 15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51" name="Text Box 15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52" name="Text Box 15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53" name="Text Box 15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54" name="Text Box 15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55" name="Text Box 15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56" name="Text Box 15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57" name="Text Box 15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58" name="Text Box 15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59" name="Text Box 15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60" name="Text Box 15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261" name="Text Box 15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62" name="Text Box 15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63" name="Text Box 15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64" name="Text Box 15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65" name="Text Box 15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266" name="Text Box 15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67" name="Text Box 15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68" name="Text Box 15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69" name="Text Box 15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70" name="Text Box 15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271" name="Text Box 15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72" name="Text Box 15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273" name="Text Box 15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274" name="Text Box 15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75" name="Text Box 15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76" name="Text Box 15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77" name="Text Box 15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78" name="Text Box 15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279" name="Text Box 15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80" name="Text Box 15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81" name="Text Box 15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82" name="Text Box 15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83" name="Text Box 15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284" name="Text Box 15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285" name="Text Box 15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286" name="Text Box 15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287" name="Text Box 15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88" name="Text Box 15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89" name="Text Box 15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90" name="Text Box 15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91" name="Text Box 15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92" name="Text Box 15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93" name="Text Box 15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94" name="Text Box 15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95" name="Text Box 15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96" name="Text Box 15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97" name="Text Box 15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98" name="Text Box 15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299" name="Text Box 15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00" name="Text Box 15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01" name="Text Box 15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02" name="Text Box 15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03" name="Text Box 15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04" name="Text Box 15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05" name="Text Box 15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06" name="Text Box 15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07" name="Text Box 15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08" name="Text Box 15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09" name="Text Box 15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10" name="Text Box 15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11" name="Text Box 15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312" name="Text Box 15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13" name="Text Box 15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14" name="Text Box 15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15" name="Text Box 15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16" name="Text Box 15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17" name="Text Box 15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18" name="Text Box 15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19" name="Text Box 15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20" name="Text Box 15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21" name="Text Box 15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22" name="Text Box 15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23" name="Text Box 15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24" name="Text Box 15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25" name="Text Box 15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26" name="Text Box 15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27" name="Text Box 15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28" name="Text Box 15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29" name="Text Box 15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30" name="Text Box 15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31" name="Text Box 15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32" name="Text Box 15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33" name="Text Box 15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34" name="Text Box 15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35" name="Text Box 15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36" name="Text Box 15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37" name="Text Box 15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38" name="Text Box 15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39" name="Text Box 15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40" name="Text Box 15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41" name="Text Box 15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42" name="Text Box 15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43" name="Text Box 15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44" name="Text Box 15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45" name="Text Box 15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46" name="Text Box 15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47" name="Text Box 15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48" name="Text Box 15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49" name="Text Box 15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50" name="Text Box 15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51" name="Text Box 15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52" name="Text Box 15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53" name="Text Box 15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54" name="Text Box 15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55" name="Text Box 15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56" name="Text Box 15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57" name="Text Box 15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58" name="Text Box 15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59" name="Text Box 15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60" name="Text Box 15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61" name="Text Box 15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62" name="Text Box 15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63" name="Text Box 15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64" name="Text Box 15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65" name="Text Box 15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66" name="Text Box 15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67" name="Text Box 15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68" name="Text Box 15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69" name="Text Box 15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70" name="Text Box 15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71" name="Text Box 15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72" name="Text Box 15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73" name="Text Box 15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74" name="Text Box 15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75" name="Text Box 15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76" name="Text Box 15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77" name="Text Box 15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78" name="Text Box 15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79" name="Text Box 15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80" name="Text Box 15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81" name="Text Box 15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82" name="Text Box 15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83" name="Text Box 15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384" name="Text Box 15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385" name="Text Box 15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386" name="Text Box 15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387" name="Text Box 15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388" name="Text Box 15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389" name="Text Box 15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390" name="Text Box 15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391" name="Text Box 15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392" name="Text Box 15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393" name="Text Box 15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394" name="Text Box 15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395" name="Text Box 15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396" name="Text Box 15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397" name="Text Box 15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398" name="Text Box 15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399" name="Text Box 15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400" name="Text Box 15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401" name="Text Box 15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402" name="Text Box 15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403" name="Text Box 15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404" name="Text Box 15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405" name="Text Box 15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406" name="Text Box 15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407" name="Text Box 15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408" name="Text Box 15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409" name="Text Box 15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410" name="Text Box 15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411" name="Text Box 15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12" name="Text Box 15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13" name="Text Box 15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14" name="Text Box 15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15" name="Text Box 15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16" name="Text Box 15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17" name="Text Box 15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18" name="Text Box 15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19" name="Text Box 15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20" name="Text Box 15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21" name="Text Box 15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22" name="Text Box 15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23" name="Text Box 15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24" name="Text Box 15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25" name="Text Box 15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26" name="Text Box 15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27" name="Text Box 15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28" name="Text Box 15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29" name="Text Box 15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30" name="Text Box 15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31" name="Text Box 15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32" name="Text Box 15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33" name="Text Box 15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34" name="Text Box 15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35" name="Text Box 15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436" name="Text Box 15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37" name="Text Box 15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38" name="Text Box 15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39" name="Text Box 15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40" name="Text Box 15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41" name="Text Box 15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42" name="Text Box 15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43" name="Text Box 15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44" name="Text Box 15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45" name="Text Box 15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46" name="Text Box 15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47" name="Text Box 15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48" name="Text Box 15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49" name="Text Box 15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50" name="Text Box 15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51" name="Text Box 15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52" name="Text Box 15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53" name="Text Box 15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54" name="Text Box 15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55" name="Text Box 15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56" name="Text Box 15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57" name="Text Box 15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58" name="Text Box 15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59" name="Text Box 15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60" name="Text Box 15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61" name="Text Box 15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62" name="Text Box 15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63" name="Text Box 15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64" name="Text Box 15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65" name="Text Box 15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66" name="Text Box 15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67" name="Text Box 15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68" name="Text Box 15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69" name="Text Box 15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70" name="Text Box 15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71" name="Text Box 15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72" name="Text Box 15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73" name="Text Box 15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74" name="Text Box 15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75" name="Text Box 15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76" name="Text Box 15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77" name="Text Box 15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78" name="Text Box 15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79" name="Text Box 15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80" name="Text Box 15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81" name="Text Box 15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82" name="Text Box 15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83" name="Text Box 15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84" name="Text Box 15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85" name="Text Box 15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86" name="Text Box 15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87" name="Text Box 15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88" name="Text Box 15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89" name="Text Box 15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90" name="Text Box 15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91" name="Text Box 15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92" name="Text Box 15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93" name="Text Box 15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94" name="Text Box 15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95" name="Text Box 15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96" name="Text Box 15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97" name="Text Box 15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98" name="Text Box 15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499" name="Text Box 15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00" name="Text Box 15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01" name="Text Box 15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02" name="Text Box 15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03" name="Text Box 15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04" name="Text Box 15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05" name="Text Box 15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06" name="Text Box 15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07" name="Text Box 15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08" name="Text Box 15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509" name="Text Box 15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10" name="Text Box 15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11" name="Text Box 15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12" name="Text Box 15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13" name="Text Box 15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514" name="Text Box 15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15" name="Text Box 15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16" name="Text Box 15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17" name="Text Box 15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18" name="Text Box 15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519" name="Text Box 15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20" name="Text Box 15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521" name="Text Box 15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522" name="Text Box 15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23" name="Text Box 15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24" name="Text Box 15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25" name="Text Box 15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26" name="Text Box 15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527" name="Text Box 15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28" name="Text Box 15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29" name="Text Box 15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30" name="Text Box 15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31" name="Text Box 15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532" name="Text Box 15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533" name="Text Box 15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534" name="Text Box 15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535" name="Text Box 15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36" name="Text Box 15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37" name="Text Box 15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38" name="Text Box 15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39" name="Text Box 15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40" name="Text Box 15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41" name="Text Box 15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42" name="Text Box 15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43" name="Text Box 15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44" name="Text Box 15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45" name="Text Box 15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46" name="Text Box 15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47" name="Text Box 15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48" name="Text Box 15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49" name="Text Box 15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50" name="Text Box 15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51" name="Text Box 15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52" name="Text Box 15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53" name="Text Box 15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54" name="Text Box 15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55" name="Text Box 15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56" name="Text Box 15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57" name="Text Box 15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58" name="Text Box 15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59" name="Text Box 15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560" name="Text Box 15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61" name="Text Box 15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62" name="Text Box 15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63" name="Text Box 15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64" name="Text Box 15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65" name="Text Box 15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66" name="Text Box 15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67" name="Text Box 15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68" name="Text Box 15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69" name="Text Box 15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70" name="Text Box 15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71" name="Text Box 15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72" name="Text Box 15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73" name="Text Box 15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74" name="Text Box 15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75" name="Text Box 15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76" name="Text Box 15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77" name="Text Box 15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78" name="Text Box 15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79" name="Text Box 15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80" name="Text Box 15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81" name="Text Box 15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82" name="Text Box 15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83" name="Text Box 15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84" name="Text Box 15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85" name="Text Box 15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86" name="Text Box 15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87" name="Text Box 15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88" name="Text Box 15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89" name="Text Box 15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90" name="Text Box 15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91" name="Text Box 15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92" name="Text Box 15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93" name="Text Box 15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94" name="Text Box 15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95" name="Text Box 15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96" name="Text Box 15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97" name="Text Box 15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98" name="Text Box 15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599" name="Text Box 15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00" name="Text Box 15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01" name="Text Box 15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02" name="Text Box 15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03" name="Text Box 15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04" name="Text Box 15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05" name="Text Box 15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06" name="Text Box 15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07" name="Text Box 15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08" name="Text Box 15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09" name="Text Box 15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10" name="Text Box 15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11" name="Text Box 15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12" name="Text Box 15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13" name="Text Box 15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14" name="Text Box 15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15" name="Text Box 15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16" name="Text Box 15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17" name="Text Box 15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18" name="Text Box 15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19" name="Text Box 15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20" name="Text Box 15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21" name="Text Box 15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22" name="Text Box 15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23" name="Text Box 15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24" name="Text Box 15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25" name="Text Box 15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26" name="Text Box 15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27" name="Text Box 15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28" name="Text Box 15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29" name="Text Box 15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30" name="Text Box 15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31" name="Text Box 15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32" name="Text Box 15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633" name="Text Box 15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34" name="Text Box 15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35" name="Text Box 15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36" name="Text Box 15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37" name="Text Box 15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638" name="Text Box 15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39" name="Text Box 15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40" name="Text Box 15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41" name="Text Box 15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42" name="Text Box 15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643" name="Text Box 15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44" name="Text Box 15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645" name="Text Box 15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646" name="Text Box 15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47" name="Text Box 15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48" name="Text Box 15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49" name="Text Box 15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50" name="Text Box 15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1007</xdr:row>
      <xdr:rowOff>0</xdr:rowOff>
    </xdr:from>
    <xdr:ext cx="95250" cy="161925"/>
    <xdr:sp macro="" textlink="">
      <xdr:nvSpPr>
        <xdr:cNvPr id="10651" name="Text Box 15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1924050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52" name="Text Box 15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53" name="Text Box 15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54" name="Text Box 15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55" name="Text Box 15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656" name="Text Box 15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61925"/>
    <xdr:sp macro="" textlink="">
      <xdr:nvSpPr>
        <xdr:cNvPr id="10657" name="Text Box 15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95250" cy="161925"/>
    <xdr:sp macro="" textlink="">
      <xdr:nvSpPr>
        <xdr:cNvPr id="10658" name="Text Box 15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659" name="Text Box 15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60" name="Text Box 15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61" name="Text Box 15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62" name="Text Box 15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63" name="Text Box 15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64" name="Text Box 15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65" name="Text Box 15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66" name="Text Box 15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67" name="Text Box 15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68" name="Text Box 15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69" name="Text Box 15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70" name="Text Box 15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71" name="Text Box 15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72" name="Text Box 15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73" name="Text Box 15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74" name="Text Box 15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75" name="Text Box 15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76" name="Text Box 15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77" name="Text Box 15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78" name="Text Box 15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79" name="Text Box 15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80" name="Text Box 15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81" name="Text Box 15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82" name="Text Box 15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114300"/>
    <xdr:sp macro="" textlink="">
      <xdr:nvSpPr>
        <xdr:cNvPr id="10683" name="Text Box 15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1007</xdr:row>
      <xdr:rowOff>0</xdr:rowOff>
    </xdr:from>
    <xdr:ext cx="95250" cy="321129"/>
    <xdr:sp macro="" textlink="">
      <xdr:nvSpPr>
        <xdr:cNvPr id="10684" name="Text Box 15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1885950" y="199072500"/>
          <a:ext cx="95250" cy="321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85" name="Text Box 8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86" name="Text Box 9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87" name="Text Box 8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88" name="Text Box 9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89" name="Text Box 8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90" name="Text Box 9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91" name="Text Box 8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92" name="Text Box 9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93" name="Text Box 8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94" name="Text Box 9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95" name="Text Box 8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96" name="Text Box 9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97" name="Text Box 8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98" name="Text Box 9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699" name="Text Box 8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00" name="Text Box 9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01" name="Text Box 8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02" name="Text Box 9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03" name="Text Box 8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04" name="Text Box 9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05" name="Text Box 8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06" name="Text Box 9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07" name="Text Box 8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08" name="Text Box 9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09" name="Text Box 8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10" name="Text Box 9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11" name="Text Box 8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12" name="Text Box 9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13" name="Text Box 8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14" name="Text Box 9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15" name="Text Box 8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16" name="Text Box 9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17" name="Text Box 8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18" name="Text Box 9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19" name="Text Box 8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20" name="Text Box 9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21" name="Text Box 8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22" name="Text Box 9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23" name="Text Box 8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24" name="Text Box 9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25" name="Text Box 8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26" name="Text Box 9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27" name="Text Box 8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28" name="Text Box 9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29" name="Text Box 8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30" name="Text Box 9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31" name="Text Box 8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32" name="Text Box 9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33" name="Text Box 8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34" name="Text Box 9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35" name="Text Box 8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36" name="Text Box 9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37" name="Text Box 8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38" name="Text Box 9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39" name="Text Box 8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40" name="Text Box 9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41" name="Text Box 8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42" name="Text Box 9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43" name="Text Box 8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44" name="Text Box 9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45" name="Text Box 8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46" name="Text Box 9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47" name="Text Box 8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48" name="Text Box 9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49" name="Text Box 8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50" name="Text Box 9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51" name="Text Box 8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52" name="Text Box 9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53" name="Text Box 8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54" name="Text Box 9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55" name="Text Box 8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1007</xdr:row>
      <xdr:rowOff>0</xdr:rowOff>
    </xdr:from>
    <xdr:ext cx="0" cy="161925"/>
    <xdr:sp macro="" textlink="">
      <xdr:nvSpPr>
        <xdr:cNvPr id="10756" name="Text Box 9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1895475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92554"/>
    <xdr:sp macro="" textlink="">
      <xdr:nvSpPr>
        <xdr:cNvPr id="10757" name="Text Box 15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9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92554"/>
    <xdr:sp macro="" textlink="">
      <xdr:nvSpPr>
        <xdr:cNvPr id="10758" name="Text Box 15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9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92554"/>
    <xdr:sp macro="" textlink="">
      <xdr:nvSpPr>
        <xdr:cNvPr id="10759" name="Text Box 15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9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92554"/>
    <xdr:sp macro="" textlink="">
      <xdr:nvSpPr>
        <xdr:cNvPr id="10760" name="Text Box 15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9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92554"/>
    <xdr:sp macro="" textlink="">
      <xdr:nvSpPr>
        <xdr:cNvPr id="10761" name="Text Box 15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9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62" name="Text Box 15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63" name="Text Box 15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64" name="Text Box 15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65" name="Text Box 15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66" name="Text Box 15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67" name="Text Box 15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68" name="Text Box 15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69" name="Text Box 15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70" name="Text Box 15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71" name="Text Box 15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72" name="Text Box 15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73" name="Text Box 15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74" name="Text Box 15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75" name="Text Box 15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76" name="Text Box 15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77" name="Text Box 15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78" name="Text Box 15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79" name="Text Box 15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80" name="Text Box 15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81" name="Text Box 15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82" name="Text Box 15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83" name="Text Box 15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84" name="Text Box 15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85" name="Text Box 15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86" name="Text Box 15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87" name="Text Box 15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88" name="Text Box 15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89" name="Text Box 15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90" name="Text Box 15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91" name="Text Box 15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92" name="Text Box 15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93" name="Text Box 15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94" name="Text Box 15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95" name="Text Box 15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96" name="Text Box 15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97" name="Text Box 15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98" name="Text Box 15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799" name="Text Box 15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800" name="Text Box 15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1007</xdr:row>
      <xdr:rowOff>0</xdr:rowOff>
    </xdr:from>
    <xdr:ext cx="95250" cy="283029"/>
    <xdr:sp macro="" textlink="">
      <xdr:nvSpPr>
        <xdr:cNvPr id="10801" name="Text Box 15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1876425" y="199072500"/>
          <a:ext cx="95250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02" name="Text Box 3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03" name="Text Box 32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04" name="Text Box 3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05" name="Text Box 63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06" name="Text Box 3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07" name="Text Box 32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08" name="Text Box 3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09" name="Text Box 63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10" name="Text Box 3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11" name="Text Box 32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12" name="Text Box 3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13" name="Text Box 63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14" name="Text Box 3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15" name="Text Box 32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16" name="Text Box 3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17" name="Text Box 63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18" name="Text Box 3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19" name="Text Box 32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20" name="Text Box 3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21" name="Text Box 63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22" name="Text Box 3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23" name="Text Box 32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24" name="Text Box 3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25" name="Text Box 63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26" name="Text Box 3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27" name="Text Box 32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28" name="Text Box 3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29" name="Text Box 63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30" name="Text Box 3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31" name="Text Box 32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32" name="Text Box 3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33" name="Text Box 63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34" name="Text Box 3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35" name="Text Box 32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36" name="Text Box 3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37" name="Text Box 63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38" name="Text Box 3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39" name="Text Box 32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40" name="Text Box 3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41" name="Text Box 63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42" name="Text Box 3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43" name="Text Box 32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44" name="Text Box 3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45" name="Text Box 63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46" name="Text Box 3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47" name="Text Box 32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48" name="Text Box 3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49" name="Text Box 63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50" name="Text Box 3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51" name="Text Box 32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52" name="Text Box 3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53" name="Text Box 63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54" name="Text Box 3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55" name="Text Box 32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56" name="Text Box 3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57" name="Text Box 63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58" name="Text Box 3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59" name="Text Box 32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60" name="Text Box 3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61" name="Text Box 63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62" name="Text Box 3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63" name="Text Box 32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64" name="Text Box 3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65" name="Text Box 63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66" name="Text Box 3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67" name="Text Box 32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68" name="Text Box 3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69" name="Text Box 63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70" name="Text Box 3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71" name="Text Box 32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72" name="Text Box 3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73" name="Text Box 63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74" name="Text Box 3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75" name="Text Box 32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76" name="Text Box 3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77" name="Text Box 63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78" name="Text Box 3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79" name="Text Box 32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80" name="Text Box 3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81" name="Text Box 63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82" name="Text Box 3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83" name="Text Box 32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84" name="Text Box 3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85" name="Text Box 63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86" name="Text Box 3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87" name="Text Box 32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88" name="Text Box 3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89" name="Text Box 63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90" name="Text Box 3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91" name="Text Box 32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92" name="Text Box 3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93" name="Text Box 63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94" name="Text Box 3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95" name="Text Box 32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96" name="Text Box 3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97" name="Text Box 63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898" name="Text Box 3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899" name="Text Box 32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00" name="Text Box 3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01" name="Text Box 63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02" name="Text Box 3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03" name="Text Box 32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04" name="Text Box 3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05" name="Text Box 63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06" name="Text Box 3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07" name="Text Box 32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08" name="Text Box 3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09" name="Text Box 63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10" name="Text Box 3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11" name="Text Box 32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12" name="Text Box 3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13" name="Text Box 63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14" name="Text Box 3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15" name="Text Box 32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16" name="Text Box 3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17" name="Text Box 63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18" name="Text Box 3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19" name="Text Box 32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20" name="Text Box 3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21" name="Text Box 63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22" name="Text Box 3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23" name="Text Box 32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24" name="Text Box 3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25" name="Text Box 63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26" name="Text Box 3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27" name="Text Box 32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28" name="Text Box 3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29" name="Text Box 63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30" name="Text Box 3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31" name="Text Box 3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32" name="Text Box 3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33" name="Text Box 3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34" name="Text Box 3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35" name="Text Box 3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36" name="Text Box 3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37" name="Text Box 3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38" name="Text Box 3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39" name="Text Box 3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40" name="Text Box 3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41" name="Text Box 3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42" name="Text Box 3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43" name="Text Box 3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44" name="Text Box 3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45" name="Text Box 3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46" name="Text Box 3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47" name="Text Box 3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48" name="Text Box 3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49" name="Text Box 3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50" name="Text Box 3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51" name="Text Box 3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52" name="Text Box 3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53" name="Text Box 3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54" name="Text Box 3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55" name="Text Box 3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56" name="Text Box 3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57" name="Text Box 3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58" name="Text Box 3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59" name="Text Box 3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60" name="Text Box 3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61" name="Text Box 3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62" name="Text Box 3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63" name="Text Box 3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64" name="Text Box 3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65" name="Text Box 3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66" name="Text Box 3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67" name="Text Box 3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68" name="Text Box 3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69" name="Text Box 3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70" name="Text Box 3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71" name="Text Box 3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72" name="Text Box 3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73" name="Text Box 3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74" name="Text Box 3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75" name="Text Box 3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76" name="Text Box 3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77" name="Text Box 3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78" name="Text Box 3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79" name="Text Box 3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80" name="Text Box 3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81" name="Text Box 3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82" name="Text Box 3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83" name="Text Box 3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84" name="Text Box 3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85" name="Text Box 3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86" name="Text Box 3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87" name="Text Box 3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88" name="Text Box 3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89" name="Text Box 3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90" name="Text Box 3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91" name="Text Box 3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92" name="Text Box 3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0993" name="Text Box 3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94" name="Text Box 3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95" name="Text Box 32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96" name="Text Box 3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97" name="Text Box 63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0998" name="Text Box 3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0999" name="Text Box 32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00" name="Text Box 3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01" name="Text Box 63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02" name="Text Box 3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03" name="Text Box 32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04" name="Text Box 3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05" name="Text Box 63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06" name="Text Box 3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07" name="Text Box 32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08" name="Text Box 3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09" name="Text Box 63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10" name="Text Box 3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11" name="Text Box 32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12" name="Text Box 3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13" name="Text Box 63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14" name="Text Box 3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15" name="Text Box 32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16" name="Text Box 3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17" name="Text Box 63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18" name="Text Box 3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19" name="Text Box 32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20" name="Text Box 3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21" name="Text Box 63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22" name="Text Box 3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23" name="Text Box 32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24" name="Text Box 3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25" name="Text Box 63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26" name="Text Box 3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27" name="Text Box 32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28" name="Text Box 3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29" name="Text Box 63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30" name="Text Box 3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31" name="Text Box 32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32" name="Text Box 3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33" name="Text Box 63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34" name="Text Box 3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35" name="Text Box 32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36" name="Text Box 3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37" name="Text Box 63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38" name="Text Box 3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39" name="Text Box 32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40" name="Text Box 3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41" name="Text Box 63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42" name="Text Box 3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43" name="Text Box 32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44" name="Text Box 3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45" name="Text Box 63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46" name="Text Box 3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47" name="Text Box 32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48" name="Text Box 3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49" name="Text Box 63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50" name="Text Box 3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51" name="Text Box 32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52" name="Text Box 3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53" name="Text Box 63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54" name="Text Box 3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55" name="Text Box 32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56" name="Text Box 3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57" name="Text Box 63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58" name="Text Box 3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59" name="Text Box 32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60" name="Text Box 3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61" name="Text Box 63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62" name="Text Box 3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63" name="Text Box 32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64" name="Text Box 3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65" name="Text Box 63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66" name="Text Box 3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67" name="Text Box 32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68" name="Text Box 3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69" name="Text Box 63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70" name="Text Box 3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71" name="Text Box 32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72" name="Text Box 3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73" name="Text Box 63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74" name="Text Box 3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75" name="Text Box 32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76" name="Text Box 3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77" name="Text Box 63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78" name="Text Box 3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79" name="Text Box 32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80" name="Text Box 3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81" name="Text Box 63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82" name="Text Box 3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83" name="Text Box 32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84" name="Text Box 3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85" name="Text Box 63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86" name="Text Box 3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87" name="Text Box 32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88" name="Text Box 3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89" name="Text Box 63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90" name="Text Box 3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91" name="Text Box 32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92" name="Text Box 3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93" name="Text Box 63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94" name="Text Box 3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95" name="Text Box 32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96" name="Text Box 3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97" name="Text Box 63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098" name="Text Box 3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099" name="Text Box 32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100" name="Text Box 3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101" name="Text Box 63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102" name="Text Box 3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103" name="Text Box 32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104" name="Text Box 3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105" name="Text Box 63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106" name="Text Box 3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107" name="Text Box 32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108" name="Text Box 3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109" name="Text Box 63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110" name="Text Box 3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111" name="Text Box 32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112" name="Text Box 3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113" name="Text Box 63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114" name="Text Box 3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115" name="Text Box 32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116" name="Text Box 3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117" name="Text Box 63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118" name="Text Box 3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119" name="Text Box 32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52400"/>
    <xdr:sp macro="" textlink="">
      <xdr:nvSpPr>
        <xdr:cNvPr id="11120" name="Text Box 3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14300"/>
    <xdr:sp macro="" textlink="">
      <xdr:nvSpPr>
        <xdr:cNvPr id="11121" name="Text Box 63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22" name="Text Box 3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23" name="Text Box 3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24" name="Text Box 3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25" name="Text Box 3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26" name="Text Box 3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27" name="Text Box 3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28" name="Text Box 3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29" name="Text Box 3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30" name="Text Box 3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31" name="Text Box 3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32" name="Text Box 3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33" name="Text Box 3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34" name="Text Box 3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35" name="Text Box 3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36" name="Text Box 3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37" name="Text Box 3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38" name="Text Box 3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39" name="Text Box 3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40" name="Text Box 3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41" name="Text Box 3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42" name="Text Box 3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43" name="Text Box 3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44" name="Text Box 3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45" name="Text Box 3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46" name="Text Box 3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47" name="Text Box 3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48" name="Text Box 3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49" name="Text Box 3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50" name="Text Box 3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51" name="Text Box 3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52" name="Text Box 3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53" name="Text Box 3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54" name="Text Box 3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55" name="Text Box 3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56" name="Text Box 3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57" name="Text Box 3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58" name="Text Box 3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59" name="Text Box 3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60" name="Text Box 3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61" name="Text Box 3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62" name="Text Box 3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63" name="Text Box 3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64" name="Text Box 3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65" name="Text Box 3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66" name="Text Box 3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67" name="Text Box 3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68" name="Text Box 3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69" name="Text Box 3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70" name="Text Box 3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71" name="Text Box 3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72" name="Text Box 3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73" name="Text Box 3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74" name="Text Box 3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75" name="Text Box 3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76" name="Text Box 3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77" name="Text Box 3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78" name="Text Box 3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79" name="Text Box 3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80" name="Text Box 3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81" name="Text Box 3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82" name="Text Box 3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83" name="Text Box 3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84" name="Text Box 3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1007</xdr:row>
      <xdr:rowOff>0</xdr:rowOff>
    </xdr:from>
    <xdr:ext cx="0" cy="161925"/>
    <xdr:sp macro="" textlink="">
      <xdr:nvSpPr>
        <xdr:cNvPr id="11185" name="Text Box 3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3028950" y="199072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?8D955B24" TargetMode="External"/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S%20GUARANAS%20FINAL2\Documents%20and%20Settings\dell2\Escritorio\Mis%20documentos\presupuestos%202006\85-06%20Reh.%20y%20Ampl.%20Ac.%20Imbert%20(2da.%20alternativa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red%20costo\CARPETA%20MEYVER%20PUJOLS\CASETAS%20DE%20CLORO\PROYECTO\IMBERT_PEAD_21abr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DRE_LAS_CASAS\ANALISIS_TODOS.XLS" TargetMode="External"/></Relationships>
</file>

<file path=xl/externalLinks/_rels/externalLink2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olproyecto\FORTUNA%20(E)\backup\DATOS\Zona4-B\Monte%20Plata\Ac.%20Las%20Guazumas%20Parte%20A-ING.%20INOCENCIO%20GUZMAN%20PEREZ\CUB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\My%20Documents\BACKUP%20JULIO\wandel\escritorio%201\PRESUPUESTOS\Peravia\Salinas\PRESUPUESTO%20viviend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Users\Luis%20Calderon\Documents\Trabajos\ANALISISDECOSTOS\BASE%20DE%20DATOS%20ANALISIS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dor\Escritorio\metodologia%20Presupuestos\Analisis%20de%20Edificaciones.xls" TargetMode="External"/></Relationships>
</file>

<file path=xl/externalLinks/_rels/externalLink4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ramona.montas\AppData\Local\Microsoft\Windows\Temporary%20Internet%20Files\Content.Outlook\2H869UQ5\FORMATO%20INAPA\BARRIO+MARIA+TRINIDAD+SANCHEZ%20(2)-INAPA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ramona.montas\AppData\Local\Microsoft\Windows\Temporary%20Internet%20Files\Content.Outlook\2H869UQ5\FORMATO%20INAPA\BARRIO+MARIA+TRINIDAD+SANCHEZ%20(2)-INAPA.xlsx" TargetMode="External"/></Relationships>
</file>

<file path=xl/externalLinks/_rels/externalLink49.xml.rels><?xml version="1.0" encoding="UTF-8" standalone="yes"?>
<Relationships xmlns="http://schemas.openxmlformats.org/package/2006/relationships"><Relationship Id="rId2" Type="http://schemas.microsoft.com/office/2019/04/relationships/externalLinkLongPath" Target="file:///Z:\servidor%20de%20red%20de%20costos%20(ervita)\carpeta%20de%20maria.morales\2009\SAMANA\Documents%20and%20Settings\Achilles_\My%20Documents\Ampliacion\Estudos%20mar&#231;o-05\Documents%20and%20Settings\Achilles_\My%20Documents\Compartido\Moreno\Plano%20de%20Conta\PROYECTO%20AQN-WC?AF579856" TargetMode="External"/><Relationship Id="rId1" Type="http://schemas.openxmlformats.org/officeDocument/2006/relationships/externalLinkPath" Target="file:///\\AF579856\PROYECTO%20AQN-WC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B7048AA\PROYECTO%20AQN-WC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os%20Compartidos%20Evaluacion%20y%20Costo\CARPETA%202015\MEYVER\ANALISIS%20DE%20COSTOS%20SIMO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In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>
        <row r="11">
          <cell r="I11">
            <v>1863.7719999999999</v>
          </cell>
        </row>
      </sheetData>
      <sheetData sheetId="1" refreshError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Mezcla"/>
      <sheetName val="in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1">
          <cell r="G11">
            <v>250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oja1"/>
      <sheetName val="Hoja2"/>
      <sheetName val="Hoja3"/>
      <sheetName val="Herram"/>
      <sheetName val="Col.Amarre"/>
      <sheetName val="Escalera"/>
      <sheetName val="Muros"/>
      <sheetName val="Materiale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qqVgas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3">
          <cell r="I13">
            <v>5208.2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.Amarre"/>
      <sheetName val="Escalera"/>
      <sheetName val="Muros"/>
      <sheetName val="Análisi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  <sheetName val="Cotz."/>
      <sheetName val="Col.Amarre"/>
      <sheetName val="Escalera"/>
      <sheetName val="Muros"/>
      <sheetName val="ana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MO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INSU"/>
      <sheetName val="MO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Analisis"/>
      <sheetName val="analisis detallado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Insumos"/>
      <sheetName val="MANO DE OBRA"/>
      <sheetName val="Presupuesto"/>
      <sheetName val="Ana.precios un"/>
      <sheetName val="Sheet4"/>
      <sheetName val="Sheet5"/>
      <sheetName val="análisis de precios"/>
      <sheetName val="caseta de planta"/>
      <sheetName val="PRE Desvio Alcant.  Potable"/>
      <sheetName val="Materiales"/>
      <sheetName val="Los Ángeles (Fase II)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51">
          <cell r="D51">
            <v>853.71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648" transitionEvaluation="1" transitionEntry="1"/>
  <dimension ref="A1:N1032"/>
  <sheetViews>
    <sheetView showGridLines="0" showZeros="0" tabSelected="1" view="pageBreakPreview" topLeftCell="A648" zoomScale="85" zoomScaleNormal="70" zoomScaleSheetLayoutView="85" workbookViewId="0">
      <selection activeCell="H668" sqref="H668"/>
    </sheetView>
  </sheetViews>
  <sheetFormatPr baseColWidth="10" defaultColWidth="8" defaultRowHeight="13.2"/>
  <cols>
    <col min="1" max="1" width="8.88671875" style="792" customWidth="1"/>
    <col min="2" max="2" width="58.109375" style="70" customWidth="1"/>
    <col min="3" max="3" width="12.6640625" style="638" customWidth="1"/>
    <col min="4" max="4" width="8" style="4" customWidth="1"/>
    <col min="5" max="5" width="23.33203125" style="4" bestFit="1" customWidth="1"/>
    <col min="6" max="6" width="21.109375" style="4" customWidth="1"/>
    <col min="7" max="7" width="4.77734375" style="4" customWidth="1"/>
    <col min="8" max="8" width="18.44140625" style="832" customWidth="1"/>
    <col min="9" max="9" width="20.77734375" style="4" customWidth="1"/>
    <col min="10" max="10" width="50.77734375" style="4" customWidth="1"/>
    <col min="11" max="11" width="16.109375" style="4" customWidth="1"/>
    <col min="12" max="12" width="13.5546875" style="4" customWidth="1"/>
    <col min="13" max="13" width="17.33203125" style="4" customWidth="1"/>
    <col min="14" max="14" width="12.6640625" style="4" customWidth="1"/>
    <col min="15" max="256" width="8" style="4"/>
    <col min="257" max="257" width="8.88671875" style="4" customWidth="1"/>
    <col min="258" max="258" width="58.109375" style="4" customWidth="1"/>
    <col min="259" max="259" width="12.6640625" style="4" customWidth="1"/>
    <col min="260" max="260" width="8" style="4" customWidth="1"/>
    <col min="261" max="261" width="22.109375" style="4" customWidth="1"/>
    <col min="262" max="262" width="17.6640625" style="4" customWidth="1"/>
    <col min="263" max="263" width="19.33203125" style="4" customWidth="1"/>
    <col min="264" max="264" width="8" style="4" customWidth="1"/>
    <col min="265" max="265" width="12.44140625" style="4" bestFit="1" customWidth="1"/>
    <col min="266" max="266" width="10.33203125" style="4" customWidth="1"/>
    <col min="267" max="267" width="8" style="4" customWidth="1"/>
    <col min="268" max="268" width="13.5546875" style="4" customWidth="1"/>
    <col min="269" max="512" width="8" style="4"/>
    <col min="513" max="513" width="8.88671875" style="4" customWidth="1"/>
    <col min="514" max="514" width="58.109375" style="4" customWidth="1"/>
    <col min="515" max="515" width="12.6640625" style="4" customWidth="1"/>
    <col min="516" max="516" width="8" style="4" customWidth="1"/>
    <col min="517" max="517" width="22.109375" style="4" customWidth="1"/>
    <col min="518" max="518" width="17.6640625" style="4" customWidth="1"/>
    <col min="519" max="519" width="19.33203125" style="4" customWidth="1"/>
    <col min="520" max="520" width="8" style="4" customWidth="1"/>
    <col min="521" max="521" width="12.44140625" style="4" bestFit="1" customWidth="1"/>
    <col min="522" max="522" width="10.33203125" style="4" customWidth="1"/>
    <col min="523" max="523" width="8" style="4" customWidth="1"/>
    <col min="524" max="524" width="13.5546875" style="4" customWidth="1"/>
    <col min="525" max="768" width="8" style="4"/>
    <col min="769" max="769" width="8.88671875" style="4" customWidth="1"/>
    <col min="770" max="770" width="58.109375" style="4" customWidth="1"/>
    <col min="771" max="771" width="12.6640625" style="4" customWidth="1"/>
    <col min="772" max="772" width="8" style="4" customWidth="1"/>
    <col min="773" max="773" width="22.109375" style="4" customWidth="1"/>
    <col min="774" max="774" width="17.6640625" style="4" customWidth="1"/>
    <col min="775" max="775" width="19.33203125" style="4" customWidth="1"/>
    <col min="776" max="776" width="8" style="4" customWidth="1"/>
    <col min="777" max="777" width="12.44140625" style="4" bestFit="1" customWidth="1"/>
    <col min="778" max="778" width="10.33203125" style="4" customWidth="1"/>
    <col min="779" max="779" width="8" style="4" customWidth="1"/>
    <col min="780" max="780" width="13.5546875" style="4" customWidth="1"/>
    <col min="781" max="1024" width="8" style="4"/>
    <col min="1025" max="1025" width="8.88671875" style="4" customWidth="1"/>
    <col min="1026" max="1026" width="58.109375" style="4" customWidth="1"/>
    <col min="1027" max="1027" width="12.6640625" style="4" customWidth="1"/>
    <col min="1028" max="1028" width="8" style="4" customWidth="1"/>
    <col min="1029" max="1029" width="22.109375" style="4" customWidth="1"/>
    <col min="1030" max="1030" width="17.6640625" style="4" customWidth="1"/>
    <col min="1031" max="1031" width="19.33203125" style="4" customWidth="1"/>
    <col min="1032" max="1032" width="8" style="4" customWidth="1"/>
    <col min="1033" max="1033" width="12.44140625" style="4" bestFit="1" customWidth="1"/>
    <col min="1034" max="1034" width="10.33203125" style="4" customWidth="1"/>
    <col min="1035" max="1035" width="8" style="4" customWidth="1"/>
    <col min="1036" max="1036" width="13.5546875" style="4" customWidth="1"/>
    <col min="1037" max="1280" width="8" style="4"/>
    <col min="1281" max="1281" width="8.88671875" style="4" customWidth="1"/>
    <col min="1282" max="1282" width="58.109375" style="4" customWidth="1"/>
    <col min="1283" max="1283" width="12.6640625" style="4" customWidth="1"/>
    <col min="1284" max="1284" width="8" style="4" customWidth="1"/>
    <col min="1285" max="1285" width="22.109375" style="4" customWidth="1"/>
    <col min="1286" max="1286" width="17.6640625" style="4" customWidth="1"/>
    <col min="1287" max="1287" width="19.33203125" style="4" customWidth="1"/>
    <col min="1288" max="1288" width="8" style="4" customWidth="1"/>
    <col min="1289" max="1289" width="12.44140625" style="4" bestFit="1" customWidth="1"/>
    <col min="1290" max="1290" width="10.33203125" style="4" customWidth="1"/>
    <col min="1291" max="1291" width="8" style="4" customWidth="1"/>
    <col min="1292" max="1292" width="13.5546875" style="4" customWidth="1"/>
    <col min="1293" max="1536" width="8" style="4"/>
    <col min="1537" max="1537" width="8.88671875" style="4" customWidth="1"/>
    <col min="1538" max="1538" width="58.109375" style="4" customWidth="1"/>
    <col min="1539" max="1539" width="12.6640625" style="4" customWidth="1"/>
    <col min="1540" max="1540" width="8" style="4" customWidth="1"/>
    <col min="1541" max="1541" width="22.109375" style="4" customWidth="1"/>
    <col min="1542" max="1542" width="17.6640625" style="4" customWidth="1"/>
    <col min="1543" max="1543" width="19.33203125" style="4" customWidth="1"/>
    <col min="1544" max="1544" width="8" style="4" customWidth="1"/>
    <col min="1545" max="1545" width="12.44140625" style="4" bestFit="1" customWidth="1"/>
    <col min="1546" max="1546" width="10.33203125" style="4" customWidth="1"/>
    <col min="1547" max="1547" width="8" style="4" customWidth="1"/>
    <col min="1548" max="1548" width="13.5546875" style="4" customWidth="1"/>
    <col min="1549" max="1792" width="8" style="4"/>
    <col min="1793" max="1793" width="8.88671875" style="4" customWidth="1"/>
    <col min="1794" max="1794" width="58.109375" style="4" customWidth="1"/>
    <col min="1795" max="1795" width="12.6640625" style="4" customWidth="1"/>
    <col min="1796" max="1796" width="8" style="4" customWidth="1"/>
    <col min="1797" max="1797" width="22.109375" style="4" customWidth="1"/>
    <col min="1798" max="1798" width="17.6640625" style="4" customWidth="1"/>
    <col min="1799" max="1799" width="19.33203125" style="4" customWidth="1"/>
    <col min="1800" max="1800" width="8" style="4" customWidth="1"/>
    <col min="1801" max="1801" width="12.44140625" style="4" bestFit="1" customWidth="1"/>
    <col min="1802" max="1802" width="10.33203125" style="4" customWidth="1"/>
    <col min="1803" max="1803" width="8" style="4" customWidth="1"/>
    <col min="1804" max="1804" width="13.5546875" style="4" customWidth="1"/>
    <col min="1805" max="2048" width="8" style="4"/>
    <col min="2049" max="2049" width="8.88671875" style="4" customWidth="1"/>
    <col min="2050" max="2050" width="58.109375" style="4" customWidth="1"/>
    <col min="2051" max="2051" width="12.6640625" style="4" customWidth="1"/>
    <col min="2052" max="2052" width="8" style="4" customWidth="1"/>
    <col min="2053" max="2053" width="22.109375" style="4" customWidth="1"/>
    <col min="2054" max="2054" width="17.6640625" style="4" customWidth="1"/>
    <col min="2055" max="2055" width="19.33203125" style="4" customWidth="1"/>
    <col min="2056" max="2056" width="8" style="4" customWidth="1"/>
    <col min="2057" max="2057" width="12.44140625" style="4" bestFit="1" customWidth="1"/>
    <col min="2058" max="2058" width="10.33203125" style="4" customWidth="1"/>
    <col min="2059" max="2059" width="8" style="4" customWidth="1"/>
    <col min="2060" max="2060" width="13.5546875" style="4" customWidth="1"/>
    <col min="2061" max="2304" width="8" style="4"/>
    <col min="2305" max="2305" width="8.88671875" style="4" customWidth="1"/>
    <col min="2306" max="2306" width="58.109375" style="4" customWidth="1"/>
    <col min="2307" max="2307" width="12.6640625" style="4" customWidth="1"/>
    <col min="2308" max="2308" width="8" style="4" customWidth="1"/>
    <col min="2309" max="2309" width="22.109375" style="4" customWidth="1"/>
    <col min="2310" max="2310" width="17.6640625" style="4" customWidth="1"/>
    <col min="2311" max="2311" width="19.33203125" style="4" customWidth="1"/>
    <col min="2312" max="2312" width="8" style="4" customWidth="1"/>
    <col min="2313" max="2313" width="12.44140625" style="4" bestFit="1" customWidth="1"/>
    <col min="2314" max="2314" width="10.33203125" style="4" customWidth="1"/>
    <col min="2315" max="2315" width="8" style="4" customWidth="1"/>
    <col min="2316" max="2316" width="13.5546875" style="4" customWidth="1"/>
    <col min="2317" max="2560" width="8" style="4"/>
    <col min="2561" max="2561" width="8.88671875" style="4" customWidth="1"/>
    <col min="2562" max="2562" width="58.109375" style="4" customWidth="1"/>
    <col min="2563" max="2563" width="12.6640625" style="4" customWidth="1"/>
    <col min="2564" max="2564" width="8" style="4" customWidth="1"/>
    <col min="2565" max="2565" width="22.109375" style="4" customWidth="1"/>
    <col min="2566" max="2566" width="17.6640625" style="4" customWidth="1"/>
    <col min="2567" max="2567" width="19.33203125" style="4" customWidth="1"/>
    <col min="2568" max="2568" width="8" style="4" customWidth="1"/>
    <col min="2569" max="2569" width="12.44140625" style="4" bestFit="1" customWidth="1"/>
    <col min="2570" max="2570" width="10.33203125" style="4" customWidth="1"/>
    <col min="2571" max="2571" width="8" style="4" customWidth="1"/>
    <col min="2572" max="2572" width="13.5546875" style="4" customWidth="1"/>
    <col min="2573" max="2816" width="8" style="4"/>
    <col min="2817" max="2817" width="8.88671875" style="4" customWidth="1"/>
    <col min="2818" max="2818" width="58.109375" style="4" customWidth="1"/>
    <col min="2819" max="2819" width="12.6640625" style="4" customWidth="1"/>
    <col min="2820" max="2820" width="8" style="4" customWidth="1"/>
    <col min="2821" max="2821" width="22.109375" style="4" customWidth="1"/>
    <col min="2822" max="2822" width="17.6640625" style="4" customWidth="1"/>
    <col min="2823" max="2823" width="19.33203125" style="4" customWidth="1"/>
    <col min="2824" max="2824" width="8" style="4" customWidth="1"/>
    <col min="2825" max="2825" width="12.44140625" style="4" bestFit="1" customWidth="1"/>
    <col min="2826" max="2826" width="10.33203125" style="4" customWidth="1"/>
    <col min="2827" max="2827" width="8" style="4" customWidth="1"/>
    <col min="2828" max="2828" width="13.5546875" style="4" customWidth="1"/>
    <col min="2829" max="3072" width="8" style="4"/>
    <col min="3073" max="3073" width="8.88671875" style="4" customWidth="1"/>
    <col min="3074" max="3074" width="58.109375" style="4" customWidth="1"/>
    <col min="3075" max="3075" width="12.6640625" style="4" customWidth="1"/>
    <col min="3076" max="3076" width="8" style="4" customWidth="1"/>
    <col min="3077" max="3077" width="22.109375" style="4" customWidth="1"/>
    <col min="3078" max="3078" width="17.6640625" style="4" customWidth="1"/>
    <col min="3079" max="3079" width="19.33203125" style="4" customWidth="1"/>
    <col min="3080" max="3080" width="8" style="4" customWidth="1"/>
    <col min="3081" max="3081" width="12.44140625" style="4" bestFit="1" customWidth="1"/>
    <col min="3082" max="3082" width="10.33203125" style="4" customWidth="1"/>
    <col min="3083" max="3083" width="8" style="4" customWidth="1"/>
    <col min="3084" max="3084" width="13.5546875" style="4" customWidth="1"/>
    <col min="3085" max="3328" width="8" style="4"/>
    <col min="3329" max="3329" width="8.88671875" style="4" customWidth="1"/>
    <col min="3330" max="3330" width="58.109375" style="4" customWidth="1"/>
    <col min="3331" max="3331" width="12.6640625" style="4" customWidth="1"/>
    <col min="3332" max="3332" width="8" style="4" customWidth="1"/>
    <col min="3333" max="3333" width="22.109375" style="4" customWidth="1"/>
    <col min="3334" max="3334" width="17.6640625" style="4" customWidth="1"/>
    <col min="3335" max="3335" width="19.33203125" style="4" customWidth="1"/>
    <col min="3336" max="3336" width="8" style="4" customWidth="1"/>
    <col min="3337" max="3337" width="12.44140625" style="4" bestFit="1" customWidth="1"/>
    <col min="3338" max="3338" width="10.33203125" style="4" customWidth="1"/>
    <col min="3339" max="3339" width="8" style="4" customWidth="1"/>
    <col min="3340" max="3340" width="13.5546875" style="4" customWidth="1"/>
    <col min="3341" max="3584" width="8" style="4"/>
    <col min="3585" max="3585" width="8.88671875" style="4" customWidth="1"/>
    <col min="3586" max="3586" width="58.109375" style="4" customWidth="1"/>
    <col min="3587" max="3587" width="12.6640625" style="4" customWidth="1"/>
    <col min="3588" max="3588" width="8" style="4" customWidth="1"/>
    <col min="3589" max="3589" width="22.109375" style="4" customWidth="1"/>
    <col min="3590" max="3590" width="17.6640625" style="4" customWidth="1"/>
    <col min="3591" max="3591" width="19.33203125" style="4" customWidth="1"/>
    <col min="3592" max="3592" width="8" style="4" customWidth="1"/>
    <col min="3593" max="3593" width="12.44140625" style="4" bestFit="1" customWidth="1"/>
    <col min="3594" max="3594" width="10.33203125" style="4" customWidth="1"/>
    <col min="3595" max="3595" width="8" style="4" customWidth="1"/>
    <col min="3596" max="3596" width="13.5546875" style="4" customWidth="1"/>
    <col min="3597" max="3840" width="8" style="4"/>
    <col min="3841" max="3841" width="8.88671875" style="4" customWidth="1"/>
    <col min="3842" max="3842" width="58.109375" style="4" customWidth="1"/>
    <col min="3843" max="3843" width="12.6640625" style="4" customWidth="1"/>
    <col min="3844" max="3844" width="8" style="4" customWidth="1"/>
    <col min="3845" max="3845" width="22.109375" style="4" customWidth="1"/>
    <col min="3846" max="3846" width="17.6640625" style="4" customWidth="1"/>
    <col min="3847" max="3847" width="19.33203125" style="4" customWidth="1"/>
    <col min="3848" max="3848" width="8" style="4" customWidth="1"/>
    <col min="3849" max="3849" width="12.44140625" style="4" bestFit="1" customWidth="1"/>
    <col min="3850" max="3850" width="10.33203125" style="4" customWidth="1"/>
    <col min="3851" max="3851" width="8" style="4" customWidth="1"/>
    <col min="3852" max="3852" width="13.5546875" style="4" customWidth="1"/>
    <col min="3853" max="4096" width="8" style="4"/>
    <col min="4097" max="4097" width="8.88671875" style="4" customWidth="1"/>
    <col min="4098" max="4098" width="58.109375" style="4" customWidth="1"/>
    <col min="4099" max="4099" width="12.6640625" style="4" customWidth="1"/>
    <col min="4100" max="4100" width="8" style="4" customWidth="1"/>
    <col min="4101" max="4101" width="22.109375" style="4" customWidth="1"/>
    <col min="4102" max="4102" width="17.6640625" style="4" customWidth="1"/>
    <col min="4103" max="4103" width="19.33203125" style="4" customWidth="1"/>
    <col min="4104" max="4104" width="8" style="4" customWidth="1"/>
    <col min="4105" max="4105" width="12.44140625" style="4" bestFit="1" customWidth="1"/>
    <col min="4106" max="4106" width="10.33203125" style="4" customWidth="1"/>
    <col min="4107" max="4107" width="8" style="4" customWidth="1"/>
    <col min="4108" max="4108" width="13.5546875" style="4" customWidth="1"/>
    <col min="4109" max="4352" width="8" style="4"/>
    <col min="4353" max="4353" width="8.88671875" style="4" customWidth="1"/>
    <col min="4354" max="4354" width="58.109375" style="4" customWidth="1"/>
    <col min="4355" max="4355" width="12.6640625" style="4" customWidth="1"/>
    <col min="4356" max="4356" width="8" style="4" customWidth="1"/>
    <col min="4357" max="4357" width="22.109375" style="4" customWidth="1"/>
    <col min="4358" max="4358" width="17.6640625" style="4" customWidth="1"/>
    <col min="4359" max="4359" width="19.33203125" style="4" customWidth="1"/>
    <col min="4360" max="4360" width="8" style="4" customWidth="1"/>
    <col min="4361" max="4361" width="12.44140625" style="4" bestFit="1" customWidth="1"/>
    <col min="4362" max="4362" width="10.33203125" style="4" customWidth="1"/>
    <col min="4363" max="4363" width="8" style="4" customWidth="1"/>
    <col min="4364" max="4364" width="13.5546875" style="4" customWidth="1"/>
    <col min="4365" max="4608" width="8" style="4"/>
    <col min="4609" max="4609" width="8.88671875" style="4" customWidth="1"/>
    <col min="4610" max="4610" width="58.109375" style="4" customWidth="1"/>
    <col min="4611" max="4611" width="12.6640625" style="4" customWidth="1"/>
    <col min="4612" max="4612" width="8" style="4" customWidth="1"/>
    <col min="4613" max="4613" width="22.109375" style="4" customWidth="1"/>
    <col min="4614" max="4614" width="17.6640625" style="4" customWidth="1"/>
    <col min="4615" max="4615" width="19.33203125" style="4" customWidth="1"/>
    <col min="4616" max="4616" width="8" style="4" customWidth="1"/>
    <col min="4617" max="4617" width="12.44140625" style="4" bestFit="1" customWidth="1"/>
    <col min="4618" max="4618" width="10.33203125" style="4" customWidth="1"/>
    <col min="4619" max="4619" width="8" style="4" customWidth="1"/>
    <col min="4620" max="4620" width="13.5546875" style="4" customWidth="1"/>
    <col min="4621" max="4864" width="8" style="4"/>
    <col min="4865" max="4865" width="8.88671875" style="4" customWidth="1"/>
    <col min="4866" max="4866" width="58.109375" style="4" customWidth="1"/>
    <col min="4867" max="4867" width="12.6640625" style="4" customWidth="1"/>
    <col min="4868" max="4868" width="8" style="4" customWidth="1"/>
    <col min="4869" max="4869" width="22.109375" style="4" customWidth="1"/>
    <col min="4870" max="4870" width="17.6640625" style="4" customWidth="1"/>
    <col min="4871" max="4871" width="19.33203125" style="4" customWidth="1"/>
    <col min="4872" max="4872" width="8" style="4" customWidth="1"/>
    <col min="4873" max="4873" width="12.44140625" style="4" bestFit="1" customWidth="1"/>
    <col min="4874" max="4874" width="10.33203125" style="4" customWidth="1"/>
    <col min="4875" max="4875" width="8" style="4" customWidth="1"/>
    <col min="4876" max="4876" width="13.5546875" style="4" customWidth="1"/>
    <col min="4877" max="5120" width="8" style="4"/>
    <col min="5121" max="5121" width="8.88671875" style="4" customWidth="1"/>
    <col min="5122" max="5122" width="58.109375" style="4" customWidth="1"/>
    <col min="5123" max="5123" width="12.6640625" style="4" customWidth="1"/>
    <col min="5124" max="5124" width="8" style="4" customWidth="1"/>
    <col min="5125" max="5125" width="22.109375" style="4" customWidth="1"/>
    <col min="5126" max="5126" width="17.6640625" style="4" customWidth="1"/>
    <col min="5127" max="5127" width="19.33203125" style="4" customWidth="1"/>
    <col min="5128" max="5128" width="8" style="4" customWidth="1"/>
    <col min="5129" max="5129" width="12.44140625" style="4" bestFit="1" customWidth="1"/>
    <col min="5130" max="5130" width="10.33203125" style="4" customWidth="1"/>
    <col min="5131" max="5131" width="8" style="4" customWidth="1"/>
    <col min="5132" max="5132" width="13.5546875" style="4" customWidth="1"/>
    <col min="5133" max="5376" width="8" style="4"/>
    <col min="5377" max="5377" width="8.88671875" style="4" customWidth="1"/>
    <col min="5378" max="5378" width="58.109375" style="4" customWidth="1"/>
    <col min="5379" max="5379" width="12.6640625" style="4" customWidth="1"/>
    <col min="5380" max="5380" width="8" style="4" customWidth="1"/>
    <col min="5381" max="5381" width="22.109375" style="4" customWidth="1"/>
    <col min="5382" max="5382" width="17.6640625" style="4" customWidth="1"/>
    <col min="5383" max="5383" width="19.33203125" style="4" customWidth="1"/>
    <col min="5384" max="5384" width="8" style="4" customWidth="1"/>
    <col min="5385" max="5385" width="12.44140625" style="4" bestFit="1" customWidth="1"/>
    <col min="5386" max="5386" width="10.33203125" style="4" customWidth="1"/>
    <col min="5387" max="5387" width="8" style="4" customWidth="1"/>
    <col min="5388" max="5388" width="13.5546875" style="4" customWidth="1"/>
    <col min="5389" max="5632" width="8" style="4"/>
    <col min="5633" max="5633" width="8.88671875" style="4" customWidth="1"/>
    <col min="5634" max="5634" width="58.109375" style="4" customWidth="1"/>
    <col min="5635" max="5635" width="12.6640625" style="4" customWidth="1"/>
    <col min="5636" max="5636" width="8" style="4" customWidth="1"/>
    <col min="5637" max="5637" width="22.109375" style="4" customWidth="1"/>
    <col min="5638" max="5638" width="17.6640625" style="4" customWidth="1"/>
    <col min="5639" max="5639" width="19.33203125" style="4" customWidth="1"/>
    <col min="5640" max="5640" width="8" style="4" customWidth="1"/>
    <col min="5641" max="5641" width="12.44140625" style="4" bestFit="1" customWidth="1"/>
    <col min="5642" max="5642" width="10.33203125" style="4" customWidth="1"/>
    <col min="5643" max="5643" width="8" style="4" customWidth="1"/>
    <col min="5644" max="5644" width="13.5546875" style="4" customWidth="1"/>
    <col min="5645" max="5888" width="8" style="4"/>
    <col min="5889" max="5889" width="8.88671875" style="4" customWidth="1"/>
    <col min="5890" max="5890" width="58.109375" style="4" customWidth="1"/>
    <col min="5891" max="5891" width="12.6640625" style="4" customWidth="1"/>
    <col min="5892" max="5892" width="8" style="4" customWidth="1"/>
    <col min="5893" max="5893" width="22.109375" style="4" customWidth="1"/>
    <col min="5894" max="5894" width="17.6640625" style="4" customWidth="1"/>
    <col min="5895" max="5895" width="19.33203125" style="4" customWidth="1"/>
    <col min="5896" max="5896" width="8" style="4" customWidth="1"/>
    <col min="5897" max="5897" width="12.44140625" style="4" bestFit="1" customWidth="1"/>
    <col min="5898" max="5898" width="10.33203125" style="4" customWidth="1"/>
    <col min="5899" max="5899" width="8" style="4" customWidth="1"/>
    <col min="5900" max="5900" width="13.5546875" style="4" customWidth="1"/>
    <col min="5901" max="6144" width="8" style="4"/>
    <col min="6145" max="6145" width="8.88671875" style="4" customWidth="1"/>
    <col min="6146" max="6146" width="58.109375" style="4" customWidth="1"/>
    <col min="6147" max="6147" width="12.6640625" style="4" customWidth="1"/>
    <col min="6148" max="6148" width="8" style="4" customWidth="1"/>
    <col min="6149" max="6149" width="22.109375" style="4" customWidth="1"/>
    <col min="6150" max="6150" width="17.6640625" style="4" customWidth="1"/>
    <col min="6151" max="6151" width="19.33203125" style="4" customWidth="1"/>
    <col min="6152" max="6152" width="8" style="4" customWidth="1"/>
    <col min="6153" max="6153" width="12.44140625" style="4" bestFit="1" customWidth="1"/>
    <col min="6154" max="6154" width="10.33203125" style="4" customWidth="1"/>
    <col min="6155" max="6155" width="8" style="4" customWidth="1"/>
    <col min="6156" max="6156" width="13.5546875" style="4" customWidth="1"/>
    <col min="6157" max="6400" width="8" style="4"/>
    <col min="6401" max="6401" width="8.88671875" style="4" customWidth="1"/>
    <col min="6402" max="6402" width="58.109375" style="4" customWidth="1"/>
    <col min="6403" max="6403" width="12.6640625" style="4" customWidth="1"/>
    <col min="6404" max="6404" width="8" style="4" customWidth="1"/>
    <col min="6405" max="6405" width="22.109375" style="4" customWidth="1"/>
    <col min="6406" max="6406" width="17.6640625" style="4" customWidth="1"/>
    <col min="6407" max="6407" width="19.33203125" style="4" customWidth="1"/>
    <col min="6408" max="6408" width="8" style="4" customWidth="1"/>
    <col min="6409" max="6409" width="12.44140625" style="4" bestFit="1" customWidth="1"/>
    <col min="6410" max="6410" width="10.33203125" style="4" customWidth="1"/>
    <col min="6411" max="6411" width="8" style="4" customWidth="1"/>
    <col min="6412" max="6412" width="13.5546875" style="4" customWidth="1"/>
    <col min="6413" max="6656" width="8" style="4"/>
    <col min="6657" max="6657" width="8.88671875" style="4" customWidth="1"/>
    <col min="6658" max="6658" width="58.109375" style="4" customWidth="1"/>
    <col min="6659" max="6659" width="12.6640625" style="4" customWidth="1"/>
    <col min="6660" max="6660" width="8" style="4" customWidth="1"/>
    <col min="6661" max="6661" width="22.109375" style="4" customWidth="1"/>
    <col min="6662" max="6662" width="17.6640625" style="4" customWidth="1"/>
    <col min="6663" max="6663" width="19.33203125" style="4" customWidth="1"/>
    <col min="6664" max="6664" width="8" style="4" customWidth="1"/>
    <col min="6665" max="6665" width="12.44140625" style="4" bestFit="1" customWidth="1"/>
    <col min="6666" max="6666" width="10.33203125" style="4" customWidth="1"/>
    <col min="6667" max="6667" width="8" style="4" customWidth="1"/>
    <col min="6668" max="6668" width="13.5546875" style="4" customWidth="1"/>
    <col min="6669" max="6912" width="8" style="4"/>
    <col min="6913" max="6913" width="8.88671875" style="4" customWidth="1"/>
    <col min="6914" max="6914" width="58.109375" style="4" customWidth="1"/>
    <col min="6915" max="6915" width="12.6640625" style="4" customWidth="1"/>
    <col min="6916" max="6916" width="8" style="4" customWidth="1"/>
    <col min="6917" max="6917" width="22.109375" style="4" customWidth="1"/>
    <col min="6918" max="6918" width="17.6640625" style="4" customWidth="1"/>
    <col min="6919" max="6919" width="19.33203125" style="4" customWidth="1"/>
    <col min="6920" max="6920" width="8" style="4" customWidth="1"/>
    <col min="6921" max="6921" width="12.44140625" style="4" bestFit="1" customWidth="1"/>
    <col min="6922" max="6922" width="10.33203125" style="4" customWidth="1"/>
    <col min="6923" max="6923" width="8" style="4" customWidth="1"/>
    <col min="6924" max="6924" width="13.5546875" style="4" customWidth="1"/>
    <col min="6925" max="7168" width="8" style="4"/>
    <col min="7169" max="7169" width="8.88671875" style="4" customWidth="1"/>
    <col min="7170" max="7170" width="58.109375" style="4" customWidth="1"/>
    <col min="7171" max="7171" width="12.6640625" style="4" customWidth="1"/>
    <col min="7172" max="7172" width="8" style="4" customWidth="1"/>
    <col min="7173" max="7173" width="22.109375" style="4" customWidth="1"/>
    <col min="7174" max="7174" width="17.6640625" style="4" customWidth="1"/>
    <col min="7175" max="7175" width="19.33203125" style="4" customWidth="1"/>
    <col min="7176" max="7176" width="8" style="4" customWidth="1"/>
    <col min="7177" max="7177" width="12.44140625" style="4" bestFit="1" customWidth="1"/>
    <col min="7178" max="7178" width="10.33203125" style="4" customWidth="1"/>
    <col min="7179" max="7179" width="8" style="4" customWidth="1"/>
    <col min="7180" max="7180" width="13.5546875" style="4" customWidth="1"/>
    <col min="7181" max="7424" width="8" style="4"/>
    <col min="7425" max="7425" width="8.88671875" style="4" customWidth="1"/>
    <col min="7426" max="7426" width="58.109375" style="4" customWidth="1"/>
    <col min="7427" max="7427" width="12.6640625" style="4" customWidth="1"/>
    <col min="7428" max="7428" width="8" style="4" customWidth="1"/>
    <col min="7429" max="7429" width="22.109375" style="4" customWidth="1"/>
    <col min="7430" max="7430" width="17.6640625" style="4" customWidth="1"/>
    <col min="7431" max="7431" width="19.33203125" style="4" customWidth="1"/>
    <col min="7432" max="7432" width="8" style="4" customWidth="1"/>
    <col min="7433" max="7433" width="12.44140625" style="4" bestFit="1" customWidth="1"/>
    <col min="7434" max="7434" width="10.33203125" style="4" customWidth="1"/>
    <col min="7435" max="7435" width="8" style="4" customWidth="1"/>
    <col min="7436" max="7436" width="13.5546875" style="4" customWidth="1"/>
    <col min="7437" max="7680" width="8" style="4"/>
    <col min="7681" max="7681" width="8.88671875" style="4" customWidth="1"/>
    <col min="7682" max="7682" width="58.109375" style="4" customWidth="1"/>
    <col min="7683" max="7683" width="12.6640625" style="4" customWidth="1"/>
    <col min="7684" max="7684" width="8" style="4" customWidth="1"/>
    <col min="7685" max="7685" width="22.109375" style="4" customWidth="1"/>
    <col min="7686" max="7686" width="17.6640625" style="4" customWidth="1"/>
    <col min="7687" max="7687" width="19.33203125" style="4" customWidth="1"/>
    <col min="7688" max="7688" width="8" style="4" customWidth="1"/>
    <col min="7689" max="7689" width="12.44140625" style="4" bestFit="1" customWidth="1"/>
    <col min="7690" max="7690" width="10.33203125" style="4" customWidth="1"/>
    <col min="7691" max="7691" width="8" style="4" customWidth="1"/>
    <col min="7692" max="7692" width="13.5546875" style="4" customWidth="1"/>
    <col min="7693" max="7936" width="8" style="4"/>
    <col min="7937" max="7937" width="8.88671875" style="4" customWidth="1"/>
    <col min="7938" max="7938" width="58.109375" style="4" customWidth="1"/>
    <col min="7939" max="7939" width="12.6640625" style="4" customWidth="1"/>
    <col min="7940" max="7940" width="8" style="4" customWidth="1"/>
    <col min="7941" max="7941" width="22.109375" style="4" customWidth="1"/>
    <col min="7942" max="7942" width="17.6640625" style="4" customWidth="1"/>
    <col min="7943" max="7943" width="19.33203125" style="4" customWidth="1"/>
    <col min="7944" max="7944" width="8" style="4" customWidth="1"/>
    <col min="7945" max="7945" width="12.44140625" style="4" bestFit="1" customWidth="1"/>
    <col min="7946" max="7946" width="10.33203125" style="4" customWidth="1"/>
    <col min="7947" max="7947" width="8" style="4" customWidth="1"/>
    <col min="7948" max="7948" width="13.5546875" style="4" customWidth="1"/>
    <col min="7949" max="8192" width="8" style="4"/>
    <col min="8193" max="8193" width="8.88671875" style="4" customWidth="1"/>
    <col min="8194" max="8194" width="58.109375" style="4" customWidth="1"/>
    <col min="8195" max="8195" width="12.6640625" style="4" customWidth="1"/>
    <col min="8196" max="8196" width="8" style="4" customWidth="1"/>
    <col min="8197" max="8197" width="22.109375" style="4" customWidth="1"/>
    <col min="8198" max="8198" width="17.6640625" style="4" customWidth="1"/>
    <col min="8199" max="8199" width="19.33203125" style="4" customWidth="1"/>
    <col min="8200" max="8200" width="8" style="4" customWidth="1"/>
    <col min="8201" max="8201" width="12.44140625" style="4" bestFit="1" customWidth="1"/>
    <col min="8202" max="8202" width="10.33203125" style="4" customWidth="1"/>
    <col min="8203" max="8203" width="8" style="4" customWidth="1"/>
    <col min="8204" max="8204" width="13.5546875" style="4" customWidth="1"/>
    <col min="8205" max="8448" width="8" style="4"/>
    <col min="8449" max="8449" width="8.88671875" style="4" customWidth="1"/>
    <col min="8450" max="8450" width="58.109375" style="4" customWidth="1"/>
    <col min="8451" max="8451" width="12.6640625" style="4" customWidth="1"/>
    <col min="8452" max="8452" width="8" style="4" customWidth="1"/>
    <col min="8453" max="8453" width="22.109375" style="4" customWidth="1"/>
    <col min="8454" max="8454" width="17.6640625" style="4" customWidth="1"/>
    <col min="8455" max="8455" width="19.33203125" style="4" customWidth="1"/>
    <col min="8456" max="8456" width="8" style="4" customWidth="1"/>
    <col min="8457" max="8457" width="12.44140625" style="4" bestFit="1" customWidth="1"/>
    <col min="8458" max="8458" width="10.33203125" style="4" customWidth="1"/>
    <col min="8459" max="8459" width="8" style="4" customWidth="1"/>
    <col min="8460" max="8460" width="13.5546875" style="4" customWidth="1"/>
    <col min="8461" max="8704" width="8" style="4"/>
    <col min="8705" max="8705" width="8.88671875" style="4" customWidth="1"/>
    <col min="8706" max="8706" width="58.109375" style="4" customWidth="1"/>
    <col min="8707" max="8707" width="12.6640625" style="4" customWidth="1"/>
    <col min="8708" max="8708" width="8" style="4" customWidth="1"/>
    <col min="8709" max="8709" width="22.109375" style="4" customWidth="1"/>
    <col min="8710" max="8710" width="17.6640625" style="4" customWidth="1"/>
    <col min="8711" max="8711" width="19.33203125" style="4" customWidth="1"/>
    <col min="8712" max="8712" width="8" style="4" customWidth="1"/>
    <col min="8713" max="8713" width="12.44140625" style="4" bestFit="1" customWidth="1"/>
    <col min="8714" max="8714" width="10.33203125" style="4" customWidth="1"/>
    <col min="8715" max="8715" width="8" style="4" customWidth="1"/>
    <col min="8716" max="8716" width="13.5546875" style="4" customWidth="1"/>
    <col min="8717" max="8960" width="8" style="4"/>
    <col min="8961" max="8961" width="8.88671875" style="4" customWidth="1"/>
    <col min="8962" max="8962" width="58.109375" style="4" customWidth="1"/>
    <col min="8963" max="8963" width="12.6640625" style="4" customWidth="1"/>
    <col min="8964" max="8964" width="8" style="4" customWidth="1"/>
    <col min="8965" max="8965" width="22.109375" style="4" customWidth="1"/>
    <col min="8966" max="8966" width="17.6640625" style="4" customWidth="1"/>
    <col min="8967" max="8967" width="19.33203125" style="4" customWidth="1"/>
    <col min="8968" max="8968" width="8" style="4" customWidth="1"/>
    <col min="8969" max="8969" width="12.44140625" style="4" bestFit="1" customWidth="1"/>
    <col min="8970" max="8970" width="10.33203125" style="4" customWidth="1"/>
    <col min="8971" max="8971" width="8" style="4" customWidth="1"/>
    <col min="8972" max="8972" width="13.5546875" style="4" customWidth="1"/>
    <col min="8973" max="9216" width="8" style="4"/>
    <col min="9217" max="9217" width="8.88671875" style="4" customWidth="1"/>
    <col min="9218" max="9218" width="58.109375" style="4" customWidth="1"/>
    <col min="9219" max="9219" width="12.6640625" style="4" customWidth="1"/>
    <col min="9220" max="9220" width="8" style="4" customWidth="1"/>
    <col min="9221" max="9221" width="22.109375" style="4" customWidth="1"/>
    <col min="9222" max="9222" width="17.6640625" style="4" customWidth="1"/>
    <col min="9223" max="9223" width="19.33203125" style="4" customWidth="1"/>
    <col min="9224" max="9224" width="8" style="4" customWidth="1"/>
    <col min="9225" max="9225" width="12.44140625" style="4" bestFit="1" customWidth="1"/>
    <col min="9226" max="9226" width="10.33203125" style="4" customWidth="1"/>
    <col min="9227" max="9227" width="8" style="4" customWidth="1"/>
    <col min="9228" max="9228" width="13.5546875" style="4" customWidth="1"/>
    <col min="9229" max="9472" width="8" style="4"/>
    <col min="9473" max="9473" width="8.88671875" style="4" customWidth="1"/>
    <col min="9474" max="9474" width="58.109375" style="4" customWidth="1"/>
    <col min="9475" max="9475" width="12.6640625" style="4" customWidth="1"/>
    <col min="9476" max="9476" width="8" style="4" customWidth="1"/>
    <col min="9477" max="9477" width="22.109375" style="4" customWidth="1"/>
    <col min="9478" max="9478" width="17.6640625" style="4" customWidth="1"/>
    <col min="9479" max="9479" width="19.33203125" style="4" customWidth="1"/>
    <col min="9480" max="9480" width="8" style="4" customWidth="1"/>
    <col min="9481" max="9481" width="12.44140625" style="4" bestFit="1" customWidth="1"/>
    <col min="9482" max="9482" width="10.33203125" style="4" customWidth="1"/>
    <col min="9483" max="9483" width="8" style="4" customWidth="1"/>
    <col min="9484" max="9484" width="13.5546875" style="4" customWidth="1"/>
    <col min="9485" max="9728" width="8" style="4"/>
    <col min="9729" max="9729" width="8.88671875" style="4" customWidth="1"/>
    <col min="9730" max="9730" width="58.109375" style="4" customWidth="1"/>
    <col min="9731" max="9731" width="12.6640625" style="4" customWidth="1"/>
    <col min="9732" max="9732" width="8" style="4" customWidth="1"/>
    <col min="9733" max="9733" width="22.109375" style="4" customWidth="1"/>
    <col min="9734" max="9734" width="17.6640625" style="4" customWidth="1"/>
    <col min="9735" max="9735" width="19.33203125" style="4" customWidth="1"/>
    <col min="9736" max="9736" width="8" style="4" customWidth="1"/>
    <col min="9737" max="9737" width="12.44140625" style="4" bestFit="1" customWidth="1"/>
    <col min="9738" max="9738" width="10.33203125" style="4" customWidth="1"/>
    <col min="9739" max="9739" width="8" style="4" customWidth="1"/>
    <col min="9740" max="9740" width="13.5546875" style="4" customWidth="1"/>
    <col min="9741" max="9984" width="8" style="4"/>
    <col min="9985" max="9985" width="8.88671875" style="4" customWidth="1"/>
    <col min="9986" max="9986" width="58.109375" style="4" customWidth="1"/>
    <col min="9987" max="9987" width="12.6640625" style="4" customWidth="1"/>
    <col min="9988" max="9988" width="8" style="4" customWidth="1"/>
    <col min="9989" max="9989" width="22.109375" style="4" customWidth="1"/>
    <col min="9990" max="9990" width="17.6640625" style="4" customWidth="1"/>
    <col min="9991" max="9991" width="19.33203125" style="4" customWidth="1"/>
    <col min="9992" max="9992" width="8" style="4" customWidth="1"/>
    <col min="9993" max="9993" width="12.44140625" style="4" bestFit="1" customWidth="1"/>
    <col min="9994" max="9994" width="10.33203125" style="4" customWidth="1"/>
    <col min="9995" max="9995" width="8" style="4" customWidth="1"/>
    <col min="9996" max="9996" width="13.5546875" style="4" customWidth="1"/>
    <col min="9997" max="10240" width="8" style="4"/>
    <col min="10241" max="10241" width="8.88671875" style="4" customWidth="1"/>
    <col min="10242" max="10242" width="58.109375" style="4" customWidth="1"/>
    <col min="10243" max="10243" width="12.6640625" style="4" customWidth="1"/>
    <col min="10244" max="10244" width="8" style="4" customWidth="1"/>
    <col min="10245" max="10245" width="22.109375" style="4" customWidth="1"/>
    <col min="10246" max="10246" width="17.6640625" style="4" customWidth="1"/>
    <col min="10247" max="10247" width="19.33203125" style="4" customWidth="1"/>
    <col min="10248" max="10248" width="8" style="4" customWidth="1"/>
    <col min="10249" max="10249" width="12.44140625" style="4" bestFit="1" customWidth="1"/>
    <col min="10250" max="10250" width="10.33203125" style="4" customWidth="1"/>
    <col min="10251" max="10251" width="8" style="4" customWidth="1"/>
    <col min="10252" max="10252" width="13.5546875" style="4" customWidth="1"/>
    <col min="10253" max="10496" width="8" style="4"/>
    <col min="10497" max="10497" width="8.88671875" style="4" customWidth="1"/>
    <col min="10498" max="10498" width="58.109375" style="4" customWidth="1"/>
    <col min="10499" max="10499" width="12.6640625" style="4" customWidth="1"/>
    <col min="10500" max="10500" width="8" style="4" customWidth="1"/>
    <col min="10501" max="10501" width="22.109375" style="4" customWidth="1"/>
    <col min="10502" max="10502" width="17.6640625" style="4" customWidth="1"/>
    <col min="10503" max="10503" width="19.33203125" style="4" customWidth="1"/>
    <col min="10504" max="10504" width="8" style="4" customWidth="1"/>
    <col min="10505" max="10505" width="12.44140625" style="4" bestFit="1" customWidth="1"/>
    <col min="10506" max="10506" width="10.33203125" style="4" customWidth="1"/>
    <col min="10507" max="10507" width="8" style="4" customWidth="1"/>
    <col min="10508" max="10508" width="13.5546875" style="4" customWidth="1"/>
    <col min="10509" max="10752" width="8" style="4"/>
    <col min="10753" max="10753" width="8.88671875" style="4" customWidth="1"/>
    <col min="10754" max="10754" width="58.109375" style="4" customWidth="1"/>
    <col min="10755" max="10755" width="12.6640625" style="4" customWidth="1"/>
    <col min="10756" max="10756" width="8" style="4" customWidth="1"/>
    <col min="10757" max="10757" width="22.109375" style="4" customWidth="1"/>
    <col min="10758" max="10758" width="17.6640625" style="4" customWidth="1"/>
    <col min="10759" max="10759" width="19.33203125" style="4" customWidth="1"/>
    <col min="10760" max="10760" width="8" style="4" customWidth="1"/>
    <col min="10761" max="10761" width="12.44140625" style="4" bestFit="1" customWidth="1"/>
    <col min="10762" max="10762" width="10.33203125" style="4" customWidth="1"/>
    <col min="10763" max="10763" width="8" style="4" customWidth="1"/>
    <col min="10764" max="10764" width="13.5546875" style="4" customWidth="1"/>
    <col min="10765" max="11008" width="8" style="4"/>
    <col min="11009" max="11009" width="8.88671875" style="4" customWidth="1"/>
    <col min="11010" max="11010" width="58.109375" style="4" customWidth="1"/>
    <col min="11011" max="11011" width="12.6640625" style="4" customWidth="1"/>
    <col min="11012" max="11012" width="8" style="4" customWidth="1"/>
    <col min="11013" max="11013" width="22.109375" style="4" customWidth="1"/>
    <col min="11014" max="11014" width="17.6640625" style="4" customWidth="1"/>
    <col min="11015" max="11015" width="19.33203125" style="4" customWidth="1"/>
    <col min="11016" max="11016" width="8" style="4" customWidth="1"/>
    <col min="11017" max="11017" width="12.44140625" style="4" bestFit="1" customWidth="1"/>
    <col min="11018" max="11018" width="10.33203125" style="4" customWidth="1"/>
    <col min="11019" max="11019" width="8" style="4" customWidth="1"/>
    <col min="11020" max="11020" width="13.5546875" style="4" customWidth="1"/>
    <col min="11021" max="11264" width="8" style="4"/>
    <col min="11265" max="11265" width="8.88671875" style="4" customWidth="1"/>
    <col min="11266" max="11266" width="58.109375" style="4" customWidth="1"/>
    <col min="11267" max="11267" width="12.6640625" style="4" customWidth="1"/>
    <col min="11268" max="11268" width="8" style="4" customWidth="1"/>
    <col min="11269" max="11269" width="22.109375" style="4" customWidth="1"/>
    <col min="11270" max="11270" width="17.6640625" style="4" customWidth="1"/>
    <col min="11271" max="11271" width="19.33203125" style="4" customWidth="1"/>
    <col min="11272" max="11272" width="8" style="4" customWidth="1"/>
    <col min="11273" max="11273" width="12.44140625" style="4" bestFit="1" customWidth="1"/>
    <col min="11274" max="11274" width="10.33203125" style="4" customWidth="1"/>
    <col min="11275" max="11275" width="8" style="4" customWidth="1"/>
    <col min="11276" max="11276" width="13.5546875" style="4" customWidth="1"/>
    <col min="11277" max="11520" width="8" style="4"/>
    <col min="11521" max="11521" width="8.88671875" style="4" customWidth="1"/>
    <col min="11522" max="11522" width="58.109375" style="4" customWidth="1"/>
    <col min="11523" max="11523" width="12.6640625" style="4" customWidth="1"/>
    <col min="11524" max="11524" width="8" style="4" customWidth="1"/>
    <col min="11525" max="11525" width="22.109375" style="4" customWidth="1"/>
    <col min="11526" max="11526" width="17.6640625" style="4" customWidth="1"/>
    <col min="11527" max="11527" width="19.33203125" style="4" customWidth="1"/>
    <col min="11528" max="11528" width="8" style="4" customWidth="1"/>
    <col min="11529" max="11529" width="12.44140625" style="4" bestFit="1" customWidth="1"/>
    <col min="11530" max="11530" width="10.33203125" style="4" customWidth="1"/>
    <col min="11531" max="11531" width="8" style="4" customWidth="1"/>
    <col min="11532" max="11532" width="13.5546875" style="4" customWidth="1"/>
    <col min="11533" max="11776" width="8" style="4"/>
    <col min="11777" max="11777" width="8.88671875" style="4" customWidth="1"/>
    <col min="11778" max="11778" width="58.109375" style="4" customWidth="1"/>
    <col min="11779" max="11779" width="12.6640625" style="4" customWidth="1"/>
    <col min="11780" max="11780" width="8" style="4" customWidth="1"/>
    <col min="11781" max="11781" width="22.109375" style="4" customWidth="1"/>
    <col min="11782" max="11782" width="17.6640625" style="4" customWidth="1"/>
    <col min="11783" max="11783" width="19.33203125" style="4" customWidth="1"/>
    <col min="11784" max="11784" width="8" style="4" customWidth="1"/>
    <col min="11785" max="11785" width="12.44140625" style="4" bestFit="1" customWidth="1"/>
    <col min="11786" max="11786" width="10.33203125" style="4" customWidth="1"/>
    <col min="11787" max="11787" width="8" style="4" customWidth="1"/>
    <col min="11788" max="11788" width="13.5546875" style="4" customWidth="1"/>
    <col min="11789" max="12032" width="8" style="4"/>
    <col min="12033" max="12033" width="8.88671875" style="4" customWidth="1"/>
    <col min="12034" max="12034" width="58.109375" style="4" customWidth="1"/>
    <col min="12035" max="12035" width="12.6640625" style="4" customWidth="1"/>
    <col min="12036" max="12036" width="8" style="4" customWidth="1"/>
    <col min="12037" max="12037" width="22.109375" style="4" customWidth="1"/>
    <col min="12038" max="12038" width="17.6640625" style="4" customWidth="1"/>
    <col min="12039" max="12039" width="19.33203125" style="4" customWidth="1"/>
    <col min="12040" max="12040" width="8" style="4" customWidth="1"/>
    <col min="12041" max="12041" width="12.44140625" style="4" bestFit="1" customWidth="1"/>
    <col min="12042" max="12042" width="10.33203125" style="4" customWidth="1"/>
    <col min="12043" max="12043" width="8" style="4" customWidth="1"/>
    <col min="12044" max="12044" width="13.5546875" style="4" customWidth="1"/>
    <col min="12045" max="12288" width="8" style="4"/>
    <col min="12289" max="12289" width="8.88671875" style="4" customWidth="1"/>
    <col min="12290" max="12290" width="58.109375" style="4" customWidth="1"/>
    <col min="12291" max="12291" width="12.6640625" style="4" customWidth="1"/>
    <col min="12292" max="12292" width="8" style="4" customWidth="1"/>
    <col min="12293" max="12293" width="22.109375" style="4" customWidth="1"/>
    <col min="12294" max="12294" width="17.6640625" style="4" customWidth="1"/>
    <col min="12295" max="12295" width="19.33203125" style="4" customWidth="1"/>
    <col min="12296" max="12296" width="8" style="4" customWidth="1"/>
    <col min="12297" max="12297" width="12.44140625" style="4" bestFit="1" customWidth="1"/>
    <col min="12298" max="12298" width="10.33203125" style="4" customWidth="1"/>
    <col min="12299" max="12299" width="8" style="4" customWidth="1"/>
    <col min="12300" max="12300" width="13.5546875" style="4" customWidth="1"/>
    <col min="12301" max="12544" width="8" style="4"/>
    <col min="12545" max="12545" width="8.88671875" style="4" customWidth="1"/>
    <col min="12546" max="12546" width="58.109375" style="4" customWidth="1"/>
    <col min="12547" max="12547" width="12.6640625" style="4" customWidth="1"/>
    <col min="12548" max="12548" width="8" style="4" customWidth="1"/>
    <col min="12549" max="12549" width="22.109375" style="4" customWidth="1"/>
    <col min="12550" max="12550" width="17.6640625" style="4" customWidth="1"/>
    <col min="12551" max="12551" width="19.33203125" style="4" customWidth="1"/>
    <col min="12552" max="12552" width="8" style="4" customWidth="1"/>
    <col min="12553" max="12553" width="12.44140625" style="4" bestFit="1" customWidth="1"/>
    <col min="12554" max="12554" width="10.33203125" style="4" customWidth="1"/>
    <col min="12555" max="12555" width="8" style="4" customWidth="1"/>
    <col min="12556" max="12556" width="13.5546875" style="4" customWidth="1"/>
    <col min="12557" max="12800" width="8" style="4"/>
    <col min="12801" max="12801" width="8.88671875" style="4" customWidth="1"/>
    <col min="12802" max="12802" width="58.109375" style="4" customWidth="1"/>
    <col min="12803" max="12803" width="12.6640625" style="4" customWidth="1"/>
    <col min="12804" max="12804" width="8" style="4" customWidth="1"/>
    <col min="12805" max="12805" width="22.109375" style="4" customWidth="1"/>
    <col min="12806" max="12806" width="17.6640625" style="4" customWidth="1"/>
    <col min="12807" max="12807" width="19.33203125" style="4" customWidth="1"/>
    <col min="12808" max="12808" width="8" style="4" customWidth="1"/>
    <col min="12809" max="12809" width="12.44140625" style="4" bestFit="1" customWidth="1"/>
    <col min="12810" max="12810" width="10.33203125" style="4" customWidth="1"/>
    <col min="12811" max="12811" width="8" style="4" customWidth="1"/>
    <col min="12812" max="12812" width="13.5546875" style="4" customWidth="1"/>
    <col min="12813" max="13056" width="8" style="4"/>
    <col min="13057" max="13057" width="8.88671875" style="4" customWidth="1"/>
    <col min="13058" max="13058" width="58.109375" style="4" customWidth="1"/>
    <col min="13059" max="13059" width="12.6640625" style="4" customWidth="1"/>
    <col min="13060" max="13060" width="8" style="4" customWidth="1"/>
    <col min="13061" max="13061" width="22.109375" style="4" customWidth="1"/>
    <col min="13062" max="13062" width="17.6640625" style="4" customWidth="1"/>
    <col min="13063" max="13063" width="19.33203125" style="4" customWidth="1"/>
    <col min="13064" max="13064" width="8" style="4" customWidth="1"/>
    <col min="13065" max="13065" width="12.44140625" style="4" bestFit="1" customWidth="1"/>
    <col min="13066" max="13066" width="10.33203125" style="4" customWidth="1"/>
    <col min="13067" max="13067" width="8" style="4" customWidth="1"/>
    <col min="13068" max="13068" width="13.5546875" style="4" customWidth="1"/>
    <col min="13069" max="13312" width="8" style="4"/>
    <col min="13313" max="13313" width="8.88671875" style="4" customWidth="1"/>
    <col min="13314" max="13314" width="58.109375" style="4" customWidth="1"/>
    <col min="13315" max="13315" width="12.6640625" style="4" customWidth="1"/>
    <col min="13316" max="13316" width="8" style="4" customWidth="1"/>
    <col min="13317" max="13317" width="22.109375" style="4" customWidth="1"/>
    <col min="13318" max="13318" width="17.6640625" style="4" customWidth="1"/>
    <col min="13319" max="13319" width="19.33203125" style="4" customWidth="1"/>
    <col min="13320" max="13320" width="8" style="4" customWidth="1"/>
    <col min="13321" max="13321" width="12.44140625" style="4" bestFit="1" customWidth="1"/>
    <col min="13322" max="13322" width="10.33203125" style="4" customWidth="1"/>
    <col min="13323" max="13323" width="8" style="4" customWidth="1"/>
    <col min="13324" max="13324" width="13.5546875" style="4" customWidth="1"/>
    <col min="13325" max="13568" width="8" style="4"/>
    <col min="13569" max="13569" width="8.88671875" style="4" customWidth="1"/>
    <col min="13570" max="13570" width="58.109375" style="4" customWidth="1"/>
    <col min="13571" max="13571" width="12.6640625" style="4" customWidth="1"/>
    <col min="13572" max="13572" width="8" style="4" customWidth="1"/>
    <col min="13573" max="13573" width="22.109375" style="4" customWidth="1"/>
    <col min="13574" max="13574" width="17.6640625" style="4" customWidth="1"/>
    <col min="13575" max="13575" width="19.33203125" style="4" customWidth="1"/>
    <col min="13576" max="13576" width="8" style="4" customWidth="1"/>
    <col min="13577" max="13577" width="12.44140625" style="4" bestFit="1" customWidth="1"/>
    <col min="13578" max="13578" width="10.33203125" style="4" customWidth="1"/>
    <col min="13579" max="13579" width="8" style="4" customWidth="1"/>
    <col min="13580" max="13580" width="13.5546875" style="4" customWidth="1"/>
    <col min="13581" max="13824" width="8" style="4"/>
    <col min="13825" max="13825" width="8.88671875" style="4" customWidth="1"/>
    <col min="13826" max="13826" width="58.109375" style="4" customWidth="1"/>
    <col min="13827" max="13827" width="12.6640625" style="4" customWidth="1"/>
    <col min="13828" max="13828" width="8" style="4" customWidth="1"/>
    <col min="13829" max="13829" width="22.109375" style="4" customWidth="1"/>
    <col min="13830" max="13830" width="17.6640625" style="4" customWidth="1"/>
    <col min="13831" max="13831" width="19.33203125" style="4" customWidth="1"/>
    <col min="13832" max="13832" width="8" style="4" customWidth="1"/>
    <col min="13833" max="13833" width="12.44140625" style="4" bestFit="1" customWidth="1"/>
    <col min="13834" max="13834" width="10.33203125" style="4" customWidth="1"/>
    <col min="13835" max="13835" width="8" style="4" customWidth="1"/>
    <col min="13836" max="13836" width="13.5546875" style="4" customWidth="1"/>
    <col min="13837" max="14080" width="8" style="4"/>
    <col min="14081" max="14081" width="8.88671875" style="4" customWidth="1"/>
    <col min="14082" max="14082" width="58.109375" style="4" customWidth="1"/>
    <col min="14083" max="14083" width="12.6640625" style="4" customWidth="1"/>
    <col min="14084" max="14084" width="8" style="4" customWidth="1"/>
    <col min="14085" max="14085" width="22.109375" style="4" customWidth="1"/>
    <col min="14086" max="14086" width="17.6640625" style="4" customWidth="1"/>
    <col min="14087" max="14087" width="19.33203125" style="4" customWidth="1"/>
    <col min="14088" max="14088" width="8" style="4" customWidth="1"/>
    <col min="14089" max="14089" width="12.44140625" style="4" bestFit="1" customWidth="1"/>
    <col min="14090" max="14090" width="10.33203125" style="4" customWidth="1"/>
    <col min="14091" max="14091" width="8" style="4" customWidth="1"/>
    <col min="14092" max="14092" width="13.5546875" style="4" customWidth="1"/>
    <col min="14093" max="14336" width="8" style="4"/>
    <col min="14337" max="14337" width="8.88671875" style="4" customWidth="1"/>
    <col min="14338" max="14338" width="58.109375" style="4" customWidth="1"/>
    <col min="14339" max="14339" width="12.6640625" style="4" customWidth="1"/>
    <col min="14340" max="14340" width="8" style="4" customWidth="1"/>
    <col min="14341" max="14341" width="22.109375" style="4" customWidth="1"/>
    <col min="14342" max="14342" width="17.6640625" style="4" customWidth="1"/>
    <col min="14343" max="14343" width="19.33203125" style="4" customWidth="1"/>
    <col min="14344" max="14344" width="8" style="4" customWidth="1"/>
    <col min="14345" max="14345" width="12.44140625" style="4" bestFit="1" customWidth="1"/>
    <col min="14346" max="14346" width="10.33203125" style="4" customWidth="1"/>
    <col min="14347" max="14347" width="8" style="4" customWidth="1"/>
    <col min="14348" max="14348" width="13.5546875" style="4" customWidth="1"/>
    <col min="14349" max="14592" width="8" style="4"/>
    <col min="14593" max="14593" width="8.88671875" style="4" customWidth="1"/>
    <col min="14594" max="14594" width="58.109375" style="4" customWidth="1"/>
    <col min="14595" max="14595" width="12.6640625" style="4" customWidth="1"/>
    <col min="14596" max="14596" width="8" style="4" customWidth="1"/>
    <col min="14597" max="14597" width="22.109375" style="4" customWidth="1"/>
    <col min="14598" max="14598" width="17.6640625" style="4" customWidth="1"/>
    <col min="14599" max="14599" width="19.33203125" style="4" customWidth="1"/>
    <col min="14600" max="14600" width="8" style="4" customWidth="1"/>
    <col min="14601" max="14601" width="12.44140625" style="4" bestFit="1" customWidth="1"/>
    <col min="14602" max="14602" width="10.33203125" style="4" customWidth="1"/>
    <col min="14603" max="14603" width="8" style="4" customWidth="1"/>
    <col min="14604" max="14604" width="13.5546875" style="4" customWidth="1"/>
    <col min="14605" max="14848" width="8" style="4"/>
    <col min="14849" max="14849" width="8.88671875" style="4" customWidth="1"/>
    <col min="14850" max="14850" width="58.109375" style="4" customWidth="1"/>
    <col min="14851" max="14851" width="12.6640625" style="4" customWidth="1"/>
    <col min="14852" max="14852" width="8" style="4" customWidth="1"/>
    <col min="14853" max="14853" width="22.109375" style="4" customWidth="1"/>
    <col min="14854" max="14854" width="17.6640625" style="4" customWidth="1"/>
    <col min="14855" max="14855" width="19.33203125" style="4" customWidth="1"/>
    <col min="14856" max="14856" width="8" style="4" customWidth="1"/>
    <col min="14857" max="14857" width="12.44140625" style="4" bestFit="1" customWidth="1"/>
    <col min="14858" max="14858" width="10.33203125" style="4" customWidth="1"/>
    <col min="14859" max="14859" width="8" style="4" customWidth="1"/>
    <col min="14860" max="14860" width="13.5546875" style="4" customWidth="1"/>
    <col min="14861" max="15104" width="8" style="4"/>
    <col min="15105" max="15105" width="8.88671875" style="4" customWidth="1"/>
    <col min="15106" max="15106" width="58.109375" style="4" customWidth="1"/>
    <col min="15107" max="15107" width="12.6640625" style="4" customWidth="1"/>
    <col min="15108" max="15108" width="8" style="4" customWidth="1"/>
    <col min="15109" max="15109" width="22.109375" style="4" customWidth="1"/>
    <col min="15110" max="15110" width="17.6640625" style="4" customWidth="1"/>
    <col min="15111" max="15111" width="19.33203125" style="4" customWidth="1"/>
    <col min="15112" max="15112" width="8" style="4" customWidth="1"/>
    <col min="15113" max="15113" width="12.44140625" style="4" bestFit="1" customWidth="1"/>
    <col min="15114" max="15114" width="10.33203125" style="4" customWidth="1"/>
    <col min="15115" max="15115" width="8" style="4" customWidth="1"/>
    <col min="15116" max="15116" width="13.5546875" style="4" customWidth="1"/>
    <col min="15117" max="15360" width="8" style="4"/>
    <col min="15361" max="15361" width="8.88671875" style="4" customWidth="1"/>
    <col min="15362" max="15362" width="58.109375" style="4" customWidth="1"/>
    <col min="15363" max="15363" width="12.6640625" style="4" customWidth="1"/>
    <col min="15364" max="15364" width="8" style="4" customWidth="1"/>
    <col min="15365" max="15365" width="22.109375" style="4" customWidth="1"/>
    <col min="15366" max="15366" width="17.6640625" style="4" customWidth="1"/>
    <col min="15367" max="15367" width="19.33203125" style="4" customWidth="1"/>
    <col min="15368" max="15368" width="8" style="4" customWidth="1"/>
    <col min="15369" max="15369" width="12.44140625" style="4" bestFit="1" customWidth="1"/>
    <col min="15370" max="15370" width="10.33203125" style="4" customWidth="1"/>
    <col min="15371" max="15371" width="8" style="4" customWidth="1"/>
    <col min="15372" max="15372" width="13.5546875" style="4" customWidth="1"/>
    <col min="15373" max="15616" width="8" style="4"/>
    <col min="15617" max="15617" width="8.88671875" style="4" customWidth="1"/>
    <col min="15618" max="15618" width="58.109375" style="4" customWidth="1"/>
    <col min="15619" max="15619" width="12.6640625" style="4" customWidth="1"/>
    <col min="15620" max="15620" width="8" style="4" customWidth="1"/>
    <col min="15621" max="15621" width="22.109375" style="4" customWidth="1"/>
    <col min="15622" max="15622" width="17.6640625" style="4" customWidth="1"/>
    <col min="15623" max="15623" width="19.33203125" style="4" customWidth="1"/>
    <col min="15624" max="15624" width="8" style="4" customWidth="1"/>
    <col min="15625" max="15625" width="12.44140625" style="4" bestFit="1" customWidth="1"/>
    <col min="15626" max="15626" width="10.33203125" style="4" customWidth="1"/>
    <col min="15627" max="15627" width="8" style="4" customWidth="1"/>
    <col min="15628" max="15628" width="13.5546875" style="4" customWidth="1"/>
    <col min="15629" max="15872" width="8" style="4"/>
    <col min="15873" max="15873" width="8.88671875" style="4" customWidth="1"/>
    <col min="15874" max="15874" width="58.109375" style="4" customWidth="1"/>
    <col min="15875" max="15875" width="12.6640625" style="4" customWidth="1"/>
    <col min="15876" max="15876" width="8" style="4" customWidth="1"/>
    <col min="15877" max="15877" width="22.109375" style="4" customWidth="1"/>
    <col min="15878" max="15878" width="17.6640625" style="4" customWidth="1"/>
    <col min="15879" max="15879" width="19.33203125" style="4" customWidth="1"/>
    <col min="15880" max="15880" width="8" style="4" customWidth="1"/>
    <col min="15881" max="15881" width="12.44140625" style="4" bestFit="1" customWidth="1"/>
    <col min="15882" max="15882" width="10.33203125" style="4" customWidth="1"/>
    <col min="15883" max="15883" width="8" style="4" customWidth="1"/>
    <col min="15884" max="15884" width="13.5546875" style="4" customWidth="1"/>
    <col min="15885" max="16128" width="8" style="4"/>
    <col min="16129" max="16129" width="8.88671875" style="4" customWidth="1"/>
    <col min="16130" max="16130" width="58.109375" style="4" customWidth="1"/>
    <col min="16131" max="16131" width="12.6640625" style="4" customWidth="1"/>
    <col min="16132" max="16132" width="8" style="4" customWidth="1"/>
    <col min="16133" max="16133" width="22.109375" style="4" customWidth="1"/>
    <col min="16134" max="16134" width="17.6640625" style="4" customWidth="1"/>
    <col min="16135" max="16135" width="19.33203125" style="4" customWidth="1"/>
    <col min="16136" max="16136" width="8" style="4" customWidth="1"/>
    <col min="16137" max="16137" width="12.44140625" style="4" bestFit="1" customWidth="1"/>
    <col min="16138" max="16138" width="10.33203125" style="4" customWidth="1"/>
    <col min="16139" max="16139" width="8" style="4" customWidth="1"/>
    <col min="16140" max="16140" width="13.5546875" style="4" customWidth="1"/>
    <col min="16141" max="16384" width="8" style="4"/>
  </cols>
  <sheetData>
    <row r="1" spans="1:9" ht="13.8">
      <c r="A1" s="822" t="s">
        <v>448</v>
      </c>
      <c r="B1" s="823"/>
      <c r="C1" s="823"/>
      <c r="D1" s="823"/>
      <c r="E1" s="823"/>
      <c r="F1" s="824"/>
    </row>
    <row r="2" spans="1:9" ht="13.8">
      <c r="A2" s="825" t="s">
        <v>396</v>
      </c>
      <c r="B2" s="826"/>
      <c r="C2" s="826"/>
      <c r="D2" s="826"/>
      <c r="E2" s="826"/>
      <c r="F2" s="827"/>
    </row>
    <row r="3" spans="1:9" ht="16.5" customHeight="1">
      <c r="A3" s="825" t="s">
        <v>449</v>
      </c>
      <c r="B3" s="826"/>
      <c r="C3" s="826"/>
      <c r="D3" s="826"/>
      <c r="E3" s="826"/>
      <c r="F3" s="827"/>
    </row>
    <row r="4" spans="1:9" ht="22.5" customHeight="1">
      <c r="A4" s="828"/>
      <c r="B4" s="829"/>
      <c r="C4" s="829"/>
      <c r="D4" s="830"/>
      <c r="E4" s="830"/>
      <c r="F4" s="831"/>
    </row>
    <row r="5" spans="1:9" ht="15.6">
      <c r="A5" s="819" t="s">
        <v>450</v>
      </c>
      <c r="B5" s="820"/>
      <c r="C5" s="820"/>
      <c r="D5" s="820"/>
      <c r="E5" s="820"/>
      <c r="F5" s="821"/>
      <c r="I5" s="5"/>
    </row>
    <row r="6" spans="1:9" ht="15.6">
      <c r="A6" s="800" t="s">
        <v>627</v>
      </c>
      <c r="B6" s="801"/>
      <c r="C6" s="243"/>
      <c r="D6" s="243"/>
      <c r="E6" s="802" t="s">
        <v>628</v>
      </c>
      <c r="F6" s="803"/>
      <c r="I6" s="5"/>
    </row>
    <row r="7" spans="1:9">
      <c r="A7" s="810" t="s">
        <v>451</v>
      </c>
      <c r="B7" s="811"/>
      <c r="C7" s="812" t="s">
        <v>452</v>
      </c>
      <c r="D7" s="813"/>
      <c r="E7" s="813"/>
      <c r="F7" s="813"/>
    </row>
    <row r="8" spans="1:9" s="242" customFormat="1" ht="15.75" customHeight="1">
      <c r="A8" s="814" t="s">
        <v>615</v>
      </c>
      <c r="B8" s="815"/>
      <c r="C8" s="815"/>
      <c r="D8" s="815"/>
      <c r="E8" s="815"/>
      <c r="F8" s="816"/>
      <c r="G8" s="241"/>
      <c r="H8" s="833"/>
    </row>
    <row r="9" spans="1:9">
      <c r="A9" s="642" t="s">
        <v>453</v>
      </c>
      <c r="B9" s="639" t="s">
        <v>454</v>
      </c>
      <c r="C9" s="640" t="s">
        <v>0</v>
      </c>
      <c r="D9" s="640" t="s">
        <v>71</v>
      </c>
      <c r="E9" s="641" t="s">
        <v>455</v>
      </c>
      <c r="F9" s="641" t="s">
        <v>456</v>
      </c>
    </row>
    <row r="10" spans="1:9">
      <c r="A10" s="244"/>
      <c r="B10" s="245"/>
      <c r="C10" s="246"/>
      <c r="D10" s="246"/>
      <c r="E10" s="246"/>
      <c r="F10" s="246"/>
    </row>
    <row r="11" spans="1:9" ht="39.6">
      <c r="A11" s="247" t="s">
        <v>2</v>
      </c>
      <c r="B11" s="248" t="s">
        <v>343</v>
      </c>
      <c r="C11" s="25"/>
      <c r="D11" s="25"/>
      <c r="E11" s="249"/>
      <c r="F11" s="250"/>
      <c r="H11" s="834"/>
    </row>
    <row r="12" spans="1:9">
      <c r="A12" s="162"/>
      <c r="B12" s="248"/>
      <c r="C12" s="25"/>
      <c r="D12" s="25"/>
      <c r="E12" s="249"/>
      <c r="F12" s="250"/>
    </row>
    <row r="13" spans="1:9">
      <c r="A13" s="251">
        <v>1</v>
      </c>
      <c r="B13" s="223" t="s">
        <v>91</v>
      </c>
      <c r="C13" s="252"/>
      <c r="D13" s="253"/>
      <c r="E13" s="254"/>
      <c r="F13" s="255">
        <f>ROUND(E13*C13,2)</f>
        <v>0</v>
      </c>
    </row>
    <row r="14" spans="1:9">
      <c r="A14" s="256">
        <v>1.1000000000000001</v>
      </c>
      <c r="B14" s="257" t="s">
        <v>6</v>
      </c>
      <c r="C14" s="258">
        <v>1</v>
      </c>
      <c r="D14" s="259" t="s">
        <v>1</v>
      </c>
      <c r="E14" s="260">
        <v>15349.806203802606</v>
      </c>
      <c r="F14" s="261">
        <f>ROUND(E14*C14,2)</f>
        <v>15349.81</v>
      </c>
      <c r="G14" s="4">
        <f>E14*C14</f>
        <v>15349.806203802606</v>
      </c>
    </row>
    <row r="15" spans="1:9">
      <c r="A15" s="256">
        <v>1.2</v>
      </c>
      <c r="B15" s="262" t="s">
        <v>242</v>
      </c>
      <c r="C15" s="25">
        <v>2</v>
      </c>
      <c r="D15" s="263" t="s">
        <v>1</v>
      </c>
      <c r="E15" s="264">
        <v>13770.599999999999</v>
      </c>
      <c r="F15" s="25">
        <f t="shared" ref="F15:F23" si="0">ROUND(C15*E15,2)</f>
        <v>27541.200000000001</v>
      </c>
      <c r="G15" s="4">
        <f t="shared" ref="G15:G78" si="1">E15*C15</f>
        <v>27541.199999999997</v>
      </c>
    </row>
    <row r="16" spans="1:9">
      <c r="A16" s="256">
        <v>1.3</v>
      </c>
      <c r="B16" s="262" t="s">
        <v>241</v>
      </c>
      <c r="C16" s="25">
        <v>1</v>
      </c>
      <c r="D16" s="263" t="s">
        <v>1</v>
      </c>
      <c r="E16" s="264">
        <v>24662</v>
      </c>
      <c r="F16" s="25">
        <f t="shared" si="0"/>
        <v>24662</v>
      </c>
      <c r="G16" s="4">
        <f t="shared" si="1"/>
        <v>24662</v>
      </c>
    </row>
    <row r="17" spans="1:7" ht="26.4">
      <c r="A17" s="256">
        <v>1.4</v>
      </c>
      <c r="B17" s="257" t="s">
        <v>245</v>
      </c>
      <c r="C17" s="258">
        <v>1</v>
      </c>
      <c r="D17" s="259" t="s">
        <v>1</v>
      </c>
      <c r="E17" s="265">
        <v>4802.5999999999995</v>
      </c>
      <c r="F17" s="25">
        <f t="shared" si="0"/>
        <v>4802.6000000000004</v>
      </c>
      <c r="G17" s="4">
        <f t="shared" si="1"/>
        <v>4802.5999999999995</v>
      </c>
    </row>
    <row r="18" spans="1:7" ht="26.4">
      <c r="A18" s="256">
        <v>1.5</v>
      </c>
      <c r="B18" s="257" t="s">
        <v>243</v>
      </c>
      <c r="C18" s="258">
        <v>1</v>
      </c>
      <c r="D18" s="259" t="s">
        <v>1</v>
      </c>
      <c r="E18" s="265">
        <v>6955.92</v>
      </c>
      <c r="F18" s="25">
        <f t="shared" si="0"/>
        <v>6955.92</v>
      </c>
      <c r="G18" s="4">
        <f t="shared" si="1"/>
        <v>6955.92</v>
      </c>
    </row>
    <row r="19" spans="1:7">
      <c r="A19" s="256">
        <v>1.6</v>
      </c>
      <c r="B19" s="262" t="s">
        <v>244</v>
      </c>
      <c r="C19" s="258">
        <v>1</v>
      </c>
      <c r="D19" s="259" t="s">
        <v>1</v>
      </c>
      <c r="E19" s="265">
        <v>2643.2</v>
      </c>
      <c r="F19" s="25">
        <f t="shared" si="0"/>
        <v>2643.2</v>
      </c>
      <c r="G19" s="4">
        <f t="shared" si="1"/>
        <v>2643.2</v>
      </c>
    </row>
    <row r="20" spans="1:7">
      <c r="A20" s="256">
        <v>1.7</v>
      </c>
      <c r="B20" s="257" t="s">
        <v>246</v>
      </c>
      <c r="C20" s="258">
        <v>1</v>
      </c>
      <c r="D20" s="259" t="s">
        <v>1</v>
      </c>
      <c r="E20" s="266">
        <v>64525</v>
      </c>
      <c r="F20" s="25">
        <f t="shared" si="0"/>
        <v>64525</v>
      </c>
      <c r="G20" s="4">
        <f t="shared" si="1"/>
        <v>64525</v>
      </c>
    </row>
    <row r="21" spans="1:7">
      <c r="A21" s="256">
        <v>1.8</v>
      </c>
      <c r="B21" s="267" t="s">
        <v>318</v>
      </c>
      <c r="C21" s="268">
        <v>1</v>
      </c>
      <c r="D21" s="269" t="s">
        <v>1</v>
      </c>
      <c r="E21" s="270">
        <v>39211.918424722462</v>
      </c>
      <c r="F21" s="25">
        <f t="shared" si="0"/>
        <v>39211.919999999998</v>
      </c>
      <c r="G21" s="4">
        <f t="shared" si="1"/>
        <v>39211.918424722462</v>
      </c>
    </row>
    <row r="22" spans="1:7" ht="26.4">
      <c r="A22" s="256">
        <v>1.9</v>
      </c>
      <c r="B22" s="257" t="s">
        <v>273</v>
      </c>
      <c r="C22" s="258">
        <v>0.17</v>
      </c>
      <c r="D22" s="259" t="s">
        <v>7</v>
      </c>
      <c r="E22" s="271">
        <v>12635.181</v>
      </c>
      <c r="F22" s="25">
        <f t="shared" si="0"/>
        <v>2147.98</v>
      </c>
      <c r="G22" s="4">
        <f t="shared" si="1"/>
        <v>2147.9807700000001</v>
      </c>
    </row>
    <row r="23" spans="1:7">
      <c r="A23" s="272">
        <v>1.1000000000000001</v>
      </c>
      <c r="B23" s="257" t="s">
        <v>35</v>
      </c>
      <c r="C23" s="258">
        <v>1</v>
      </c>
      <c r="D23" s="259" t="s">
        <v>1</v>
      </c>
      <c r="E23" s="273">
        <v>33578.68</v>
      </c>
      <c r="F23" s="25">
        <f t="shared" si="0"/>
        <v>33578.68</v>
      </c>
      <c r="G23" s="4">
        <f t="shared" si="1"/>
        <v>33578.68</v>
      </c>
    </row>
    <row r="24" spans="1:7">
      <c r="A24" s="256"/>
      <c r="B24" s="257"/>
      <c r="C24" s="258"/>
      <c r="D24" s="259"/>
      <c r="E24" s="273"/>
      <c r="F24" s="25"/>
      <c r="G24" s="4">
        <f t="shared" si="1"/>
        <v>0</v>
      </c>
    </row>
    <row r="25" spans="1:7">
      <c r="A25" s="251">
        <v>2</v>
      </c>
      <c r="B25" s="248" t="s">
        <v>57</v>
      </c>
      <c r="C25" s="25">
        <v>1620.35</v>
      </c>
      <c r="D25" s="263" t="s">
        <v>5</v>
      </c>
      <c r="E25" s="274">
        <v>40.7286735940691</v>
      </c>
      <c r="F25" s="25">
        <f>ROUND(C25*E25,2)</f>
        <v>65994.710000000006</v>
      </c>
      <c r="G25" s="4">
        <f t="shared" si="1"/>
        <v>65994.706258149861</v>
      </c>
    </row>
    <row r="26" spans="1:7">
      <c r="A26" s="256"/>
      <c r="B26" s="257"/>
      <c r="C26" s="258"/>
      <c r="D26" s="259"/>
      <c r="E26" s="273"/>
      <c r="F26" s="25"/>
      <c r="G26" s="4">
        <f t="shared" si="1"/>
        <v>0</v>
      </c>
    </row>
    <row r="27" spans="1:7">
      <c r="A27" s="275">
        <v>3</v>
      </c>
      <c r="B27" s="276" t="s">
        <v>379</v>
      </c>
      <c r="C27" s="277"/>
      <c r="D27" s="278"/>
      <c r="E27" s="277"/>
      <c r="F27" s="279"/>
      <c r="G27" s="4">
        <f t="shared" si="1"/>
        <v>0</v>
      </c>
    </row>
    <row r="28" spans="1:7">
      <c r="A28" s="137">
        <v>3.1</v>
      </c>
      <c r="B28" s="280" t="s">
        <v>255</v>
      </c>
      <c r="C28" s="281">
        <v>3240.7</v>
      </c>
      <c r="D28" s="263" t="s">
        <v>9</v>
      </c>
      <c r="E28" s="282">
        <v>96.427499999999995</v>
      </c>
      <c r="F28" s="279">
        <f>+ROUND(C28*E28,2)</f>
        <v>312492.59999999998</v>
      </c>
      <c r="G28" s="4">
        <f t="shared" si="1"/>
        <v>312492.59924999997</v>
      </c>
    </row>
    <row r="29" spans="1:7">
      <c r="A29" s="283">
        <v>3.2</v>
      </c>
      <c r="B29" s="284" t="s">
        <v>256</v>
      </c>
      <c r="C29" s="281">
        <v>1377.3</v>
      </c>
      <c r="D29" s="263" t="s">
        <v>10</v>
      </c>
      <c r="E29" s="285">
        <v>45.077096774193549</v>
      </c>
      <c r="F29" s="279">
        <f>+ROUND(C29*E29,2)</f>
        <v>62084.69</v>
      </c>
      <c r="G29" s="4">
        <f t="shared" si="1"/>
        <v>62084.685387096775</v>
      </c>
    </row>
    <row r="30" spans="1:7" ht="26.4">
      <c r="A30" s="137">
        <v>3.3</v>
      </c>
      <c r="B30" s="280" t="s">
        <v>375</v>
      </c>
      <c r="C30" s="286">
        <v>92.97</v>
      </c>
      <c r="D30" s="263" t="s">
        <v>7</v>
      </c>
      <c r="E30" s="287">
        <v>230.5511322268344</v>
      </c>
      <c r="F30" s="279">
        <f>+ROUND(C30*E30,2)</f>
        <v>21434.34</v>
      </c>
      <c r="G30" s="4">
        <f t="shared" si="1"/>
        <v>21434.338763128795</v>
      </c>
    </row>
    <row r="31" spans="1:7">
      <c r="A31" s="162"/>
      <c r="B31" s="248"/>
      <c r="C31" s="25"/>
      <c r="D31" s="25"/>
      <c r="E31" s="249"/>
      <c r="F31" s="250"/>
      <c r="G31" s="4">
        <f t="shared" si="1"/>
        <v>0</v>
      </c>
    </row>
    <row r="32" spans="1:7">
      <c r="A32" s="251">
        <v>4</v>
      </c>
      <c r="B32" s="248" t="s">
        <v>21</v>
      </c>
      <c r="C32" s="25"/>
      <c r="D32" s="263"/>
      <c r="E32" s="249"/>
      <c r="F32" s="25"/>
      <c r="G32" s="4">
        <f t="shared" si="1"/>
        <v>0</v>
      </c>
    </row>
    <row r="33" spans="1:7">
      <c r="A33" s="256">
        <v>4.0999999999999996</v>
      </c>
      <c r="B33" s="262" t="s">
        <v>22</v>
      </c>
      <c r="C33" s="25">
        <v>1377.3</v>
      </c>
      <c r="D33" s="263" t="s">
        <v>7</v>
      </c>
      <c r="E33" s="287">
        <v>166.83315508021391</v>
      </c>
      <c r="F33" s="25">
        <f>ROUND(C33*E33,2)</f>
        <v>229779.3</v>
      </c>
      <c r="G33" s="4">
        <f t="shared" si="1"/>
        <v>229779.3044919786</v>
      </c>
    </row>
    <row r="34" spans="1:7">
      <c r="A34" s="256">
        <v>4.2</v>
      </c>
      <c r="B34" s="262" t="s">
        <v>8</v>
      </c>
      <c r="C34" s="25">
        <v>137.72999999999999</v>
      </c>
      <c r="D34" s="263" t="s">
        <v>7</v>
      </c>
      <c r="E34" s="249">
        <v>1175</v>
      </c>
      <c r="F34" s="25">
        <f>ROUND(C34*E34,2)</f>
        <v>161832.75</v>
      </c>
      <c r="G34" s="4">
        <f t="shared" si="1"/>
        <v>161832.75</v>
      </c>
    </row>
    <row r="35" spans="1:7" ht="26.4">
      <c r="A35" s="256">
        <v>4.3</v>
      </c>
      <c r="B35" s="288" t="s">
        <v>90</v>
      </c>
      <c r="C35" s="28">
        <v>551.79999999999995</v>
      </c>
      <c r="D35" s="289" t="s">
        <v>7</v>
      </c>
      <c r="E35" s="290">
        <v>600</v>
      </c>
      <c r="F35" s="28">
        <f>ROUND(C35*E35,2)</f>
        <v>331080</v>
      </c>
      <c r="G35" s="4">
        <f t="shared" si="1"/>
        <v>331080</v>
      </c>
    </row>
    <row r="36" spans="1:7" ht="26.4">
      <c r="A36" s="256">
        <v>4.4000000000000004</v>
      </c>
      <c r="B36" s="291" t="s">
        <v>391</v>
      </c>
      <c r="C36" s="292">
        <v>1149.57</v>
      </c>
      <c r="D36" s="293" t="s">
        <v>7</v>
      </c>
      <c r="E36" s="287">
        <v>182.99802222222223</v>
      </c>
      <c r="F36" s="294">
        <f>ROUND(C36*E36,2)</f>
        <v>210369.04</v>
      </c>
      <c r="G36" s="4">
        <f t="shared" si="1"/>
        <v>210369.036406</v>
      </c>
    </row>
    <row r="37" spans="1:7" ht="26.4">
      <c r="A37" s="256">
        <v>4.5</v>
      </c>
      <c r="B37" s="262" t="s">
        <v>373</v>
      </c>
      <c r="C37" s="28">
        <v>825.06</v>
      </c>
      <c r="D37" s="289" t="s">
        <v>7</v>
      </c>
      <c r="E37" s="287">
        <v>230.5511322268344</v>
      </c>
      <c r="F37" s="118">
        <f>ROUND(C37*E37,2)</f>
        <v>190218.52</v>
      </c>
      <c r="G37" s="4">
        <f t="shared" si="1"/>
        <v>190218.51715507198</v>
      </c>
    </row>
    <row r="38" spans="1:7">
      <c r="A38" s="256"/>
      <c r="B38" s="262"/>
      <c r="C38" s="25"/>
      <c r="D38" s="263"/>
      <c r="E38" s="295"/>
      <c r="F38" s="296"/>
      <c r="G38" s="4">
        <f t="shared" si="1"/>
        <v>0</v>
      </c>
    </row>
    <row r="39" spans="1:7">
      <c r="A39" s="251">
        <v>5</v>
      </c>
      <c r="B39" s="248" t="s">
        <v>23</v>
      </c>
      <c r="C39" s="25"/>
      <c r="D39" s="263"/>
      <c r="E39" s="295"/>
      <c r="F39" s="296"/>
      <c r="G39" s="4">
        <f t="shared" si="1"/>
        <v>0</v>
      </c>
    </row>
    <row r="40" spans="1:7">
      <c r="A40" s="256">
        <v>5.0999999999999996</v>
      </c>
      <c r="B40" s="267" t="s">
        <v>247</v>
      </c>
      <c r="C40" s="25">
        <v>1668.96</v>
      </c>
      <c r="D40" s="297" t="s">
        <v>5</v>
      </c>
      <c r="E40" s="298">
        <v>1738.1888275862066</v>
      </c>
      <c r="F40" s="296">
        <f>ROUND(E40*C40,2)</f>
        <v>2900967.63</v>
      </c>
      <c r="G40" s="4">
        <f t="shared" si="1"/>
        <v>2900967.6256882753</v>
      </c>
    </row>
    <row r="41" spans="1:7">
      <c r="A41" s="299"/>
      <c r="B41" s="267"/>
      <c r="C41" s="286"/>
      <c r="D41" s="297"/>
      <c r="E41" s="300"/>
      <c r="F41" s="296"/>
      <c r="G41" s="4">
        <f t="shared" si="1"/>
        <v>0</v>
      </c>
    </row>
    <row r="42" spans="1:7">
      <c r="A42" s="251">
        <v>6</v>
      </c>
      <c r="B42" s="248" t="s">
        <v>24</v>
      </c>
      <c r="C42" s="25"/>
      <c r="D42" s="263"/>
      <c r="E42" s="295"/>
      <c r="F42" s="296"/>
      <c r="G42" s="4">
        <f t="shared" si="1"/>
        <v>0</v>
      </c>
    </row>
    <row r="43" spans="1:7">
      <c r="A43" s="256">
        <v>6.1</v>
      </c>
      <c r="B43" s="267" t="s">
        <v>257</v>
      </c>
      <c r="C43" s="25">
        <v>1620.35</v>
      </c>
      <c r="D43" s="297" t="s">
        <v>5</v>
      </c>
      <c r="E43" s="298">
        <v>51.200421653378093</v>
      </c>
      <c r="F43" s="296">
        <f>ROUND(E43*C43,2)</f>
        <v>82962.600000000006</v>
      </c>
      <c r="G43" s="4">
        <f t="shared" si="1"/>
        <v>82962.603226051186</v>
      </c>
    </row>
    <row r="44" spans="1:7">
      <c r="A44" s="299"/>
      <c r="B44" s="262"/>
      <c r="C44" s="25"/>
      <c r="D44" s="263"/>
      <c r="E44" s="249"/>
      <c r="F44" s="25"/>
      <c r="G44" s="4">
        <f t="shared" si="1"/>
        <v>0</v>
      </c>
    </row>
    <row r="45" spans="1:7">
      <c r="A45" s="251">
        <v>7</v>
      </c>
      <c r="B45" s="248" t="s">
        <v>25</v>
      </c>
      <c r="C45" s="25"/>
      <c r="D45" s="263"/>
      <c r="E45" s="249"/>
      <c r="F45" s="25">
        <f>ROUND(E45*C45,2)</f>
        <v>0</v>
      </c>
      <c r="G45" s="4">
        <f t="shared" si="1"/>
        <v>0</v>
      </c>
    </row>
    <row r="46" spans="1:7" ht="26.4">
      <c r="A46" s="256">
        <v>7.1</v>
      </c>
      <c r="B46" s="262" t="s">
        <v>304</v>
      </c>
      <c r="C46" s="25">
        <v>1</v>
      </c>
      <c r="D46" s="263" t="s">
        <v>1</v>
      </c>
      <c r="E46" s="298">
        <v>4276.4342215694505</v>
      </c>
      <c r="F46" s="25">
        <f>ROUND(E46*C46,2)</f>
        <v>4276.43</v>
      </c>
      <c r="G46" s="4">
        <f t="shared" si="1"/>
        <v>4276.4342215694505</v>
      </c>
    </row>
    <row r="47" spans="1:7">
      <c r="A47" s="256">
        <v>7.2</v>
      </c>
      <c r="B47" s="262" t="s">
        <v>305</v>
      </c>
      <c r="C47" s="25">
        <v>1</v>
      </c>
      <c r="D47" s="263" t="s">
        <v>1</v>
      </c>
      <c r="E47" s="298">
        <v>4647.4947545111208</v>
      </c>
      <c r="F47" s="25">
        <f>ROUND(E47*C47,2)</f>
        <v>4647.49</v>
      </c>
      <c r="G47" s="4">
        <f t="shared" si="1"/>
        <v>4647.4947545111208</v>
      </c>
    </row>
    <row r="48" spans="1:7" ht="26.4">
      <c r="A48" s="256">
        <v>7.3</v>
      </c>
      <c r="B48" s="301" t="s">
        <v>272</v>
      </c>
      <c r="C48" s="25">
        <v>0.12</v>
      </c>
      <c r="D48" s="263" t="s">
        <v>7</v>
      </c>
      <c r="E48" s="302">
        <v>12635.181</v>
      </c>
      <c r="F48" s="25">
        <f t="shared" ref="F48:F65" si="2">ROUND(C48*E48,2)</f>
        <v>1516.22</v>
      </c>
      <c r="G48" s="4">
        <f t="shared" si="1"/>
        <v>1516.22172</v>
      </c>
    </row>
    <row r="49" spans="1:7">
      <c r="A49" s="251"/>
      <c r="B49" s="262"/>
      <c r="C49" s="25"/>
      <c r="D49" s="263"/>
      <c r="E49" s="298"/>
      <c r="F49" s="25">
        <f t="shared" si="2"/>
        <v>0</v>
      </c>
      <c r="G49" s="4">
        <f t="shared" si="1"/>
        <v>0</v>
      </c>
    </row>
    <row r="50" spans="1:7">
      <c r="A50" s="251">
        <v>8</v>
      </c>
      <c r="B50" s="303" t="s">
        <v>75</v>
      </c>
      <c r="C50" s="25"/>
      <c r="D50" s="263"/>
      <c r="E50" s="298"/>
      <c r="F50" s="25">
        <f t="shared" si="2"/>
        <v>0</v>
      </c>
      <c r="G50" s="4">
        <f t="shared" si="1"/>
        <v>0</v>
      </c>
    </row>
    <row r="51" spans="1:7">
      <c r="A51" s="256">
        <v>8.1</v>
      </c>
      <c r="B51" s="262" t="s">
        <v>307</v>
      </c>
      <c r="C51" s="25">
        <v>1</v>
      </c>
      <c r="D51" s="263" t="s">
        <v>1</v>
      </c>
      <c r="E51" s="290">
        <v>3528.2</v>
      </c>
      <c r="F51" s="25">
        <f t="shared" si="2"/>
        <v>3528.2</v>
      </c>
      <c r="G51" s="4">
        <f t="shared" si="1"/>
        <v>3528.2</v>
      </c>
    </row>
    <row r="52" spans="1:7">
      <c r="A52" s="256">
        <v>8.1999999999999993</v>
      </c>
      <c r="B52" s="262" t="s">
        <v>306</v>
      </c>
      <c r="C52" s="25">
        <v>2</v>
      </c>
      <c r="D52" s="263" t="s">
        <v>1</v>
      </c>
      <c r="E52" s="290">
        <v>2643.2</v>
      </c>
      <c r="F52" s="25">
        <f t="shared" si="2"/>
        <v>5286.4</v>
      </c>
      <c r="G52" s="4">
        <f t="shared" si="1"/>
        <v>5286.4</v>
      </c>
    </row>
    <row r="53" spans="1:7">
      <c r="A53" s="299"/>
      <c r="B53" s="262"/>
      <c r="C53" s="25"/>
      <c r="D53" s="263"/>
      <c r="E53" s="298"/>
      <c r="F53" s="296">
        <f t="shared" si="2"/>
        <v>0</v>
      </c>
      <c r="G53" s="4">
        <f t="shared" si="1"/>
        <v>0</v>
      </c>
    </row>
    <row r="54" spans="1:7">
      <c r="A54" s="251">
        <v>9</v>
      </c>
      <c r="B54" s="248" t="s">
        <v>37</v>
      </c>
      <c r="C54" s="25"/>
      <c r="D54" s="263"/>
      <c r="E54" s="298"/>
      <c r="F54" s="296">
        <f t="shared" si="2"/>
        <v>0</v>
      </c>
      <c r="G54" s="4">
        <f t="shared" si="1"/>
        <v>0</v>
      </c>
    </row>
    <row r="55" spans="1:7" ht="52.8">
      <c r="A55" s="256">
        <v>9.1</v>
      </c>
      <c r="B55" s="288" t="s">
        <v>322</v>
      </c>
      <c r="C55" s="268">
        <v>2</v>
      </c>
      <c r="D55" s="269" t="s">
        <v>1</v>
      </c>
      <c r="E55" s="304">
        <v>42559.080706411441</v>
      </c>
      <c r="F55" s="296">
        <f t="shared" si="2"/>
        <v>85118.16</v>
      </c>
      <c r="G55" s="4">
        <f t="shared" si="1"/>
        <v>85118.161412822883</v>
      </c>
    </row>
    <row r="56" spans="1:7">
      <c r="A56" s="256">
        <v>9.1999999999999993</v>
      </c>
      <c r="B56" s="267" t="s">
        <v>31</v>
      </c>
      <c r="C56" s="268">
        <v>1</v>
      </c>
      <c r="D56" s="269" t="s">
        <v>1</v>
      </c>
      <c r="E56" s="304">
        <v>13176.1684431389</v>
      </c>
      <c r="F56" s="296">
        <f t="shared" si="2"/>
        <v>13176.17</v>
      </c>
      <c r="G56" s="4">
        <f t="shared" si="1"/>
        <v>13176.1684431389</v>
      </c>
    </row>
    <row r="57" spans="1:7">
      <c r="A57" s="256">
        <f>+A56+0.1</f>
        <v>9.2999999999999989</v>
      </c>
      <c r="B57" s="267" t="s">
        <v>32</v>
      </c>
      <c r="C57" s="268">
        <v>1</v>
      </c>
      <c r="D57" s="269" t="s">
        <v>1</v>
      </c>
      <c r="E57" s="304">
        <v>21096.1684431389</v>
      </c>
      <c r="F57" s="296">
        <f t="shared" si="2"/>
        <v>21096.17</v>
      </c>
      <c r="G57" s="4">
        <f t="shared" si="1"/>
        <v>21096.1684431389</v>
      </c>
    </row>
    <row r="58" spans="1:7">
      <c r="A58" s="256">
        <v>9.4</v>
      </c>
      <c r="B58" s="267" t="s">
        <v>381</v>
      </c>
      <c r="C58" s="268">
        <v>2</v>
      </c>
      <c r="D58" s="269" t="s">
        <v>1</v>
      </c>
      <c r="E58" s="304">
        <v>16901.560899242446</v>
      </c>
      <c r="F58" s="296">
        <f t="shared" si="2"/>
        <v>33803.120000000003</v>
      </c>
      <c r="G58" s="4">
        <f t="shared" si="1"/>
        <v>33803.121798484892</v>
      </c>
    </row>
    <row r="59" spans="1:7">
      <c r="A59" s="651">
        <v>9.5</v>
      </c>
      <c r="B59" s="652" t="s">
        <v>26</v>
      </c>
      <c r="C59" s="653">
        <v>2</v>
      </c>
      <c r="D59" s="654" t="s">
        <v>1</v>
      </c>
      <c r="E59" s="655">
        <v>4622.2000000000007</v>
      </c>
      <c r="F59" s="656">
        <f t="shared" si="2"/>
        <v>9244.4</v>
      </c>
      <c r="G59" s="4">
        <f t="shared" si="1"/>
        <v>9244.4000000000015</v>
      </c>
    </row>
    <row r="60" spans="1:7">
      <c r="A60" s="645"/>
      <c r="B60" s="646"/>
      <c r="C60" s="647"/>
      <c r="D60" s="648"/>
      <c r="E60" s="649"/>
      <c r="F60" s="650">
        <f t="shared" si="2"/>
        <v>0</v>
      </c>
      <c r="G60" s="4">
        <f t="shared" si="1"/>
        <v>0</v>
      </c>
    </row>
    <row r="61" spans="1:7">
      <c r="A61" s="251">
        <v>10</v>
      </c>
      <c r="B61" s="248" t="s">
        <v>38</v>
      </c>
      <c r="C61" s="25"/>
      <c r="D61" s="263"/>
      <c r="E61" s="298"/>
      <c r="F61" s="296">
        <f t="shared" si="2"/>
        <v>0</v>
      </c>
      <c r="G61" s="4">
        <f t="shared" si="1"/>
        <v>0</v>
      </c>
    </row>
    <row r="62" spans="1:7">
      <c r="A62" s="256">
        <f>+A61+0.1</f>
        <v>10.1</v>
      </c>
      <c r="B62" s="267" t="s">
        <v>39</v>
      </c>
      <c r="C62" s="268">
        <v>4</v>
      </c>
      <c r="D62" s="269" t="s">
        <v>1</v>
      </c>
      <c r="E62" s="298">
        <v>13176.1684431389</v>
      </c>
      <c r="F62" s="296">
        <f t="shared" si="2"/>
        <v>52704.67</v>
      </c>
      <c r="G62" s="4">
        <f t="shared" si="1"/>
        <v>52704.673772555601</v>
      </c>
    </row>
    <row r="63" spans="1:7">
      <c r="A63" s="256">
        <f>+A62+0.1</f>
        <v>10.199999999999999</v>
      </c>
      <c r="B63" s="267" t="s">
        <v>347</v>
      </c>
      <c r="C63" s="268">
        <v>4</v>
      </c>
      <c r="D63" s="269" t="s">
        <v>1</v>
      </c>
      <c r="E63" s="298">
        <v>44454.241964687128</v>
      </c>
      <c r="F63" s="296">
        <f t="shared" si="2"/>
        <v>177816.97</v>
      </c>
      <c r="G63" s="4">
        <f t="shared" si="1"/>
        <v>177816.96785874851</v>
      </c>
    </row>
    <row r="64" spans="1:7">
      <c r="A64" s="256">
        <f>+A63+0.1</f>
        <v>10.299999999999999</v>
      </c>
      <c r="B64" s="267" t="s">
        <v>381</v>
      </c>
      <c r="C64" s="268">
        <v>4</v>
      </c>
      <c r="D64" s="269" t="s">
        <v>1</v>
      </c>
      <c r="E64" s="298">
        <v>16901.560899242446</v>
      </c>
      <c r="F64" s="296">
        <f t="shared" si="2"/>
        <v>67606.240000000005</v>
      </c>
      <c r="G64" s="4">
        <f t="shared" si="1"/>
        <v>67606.243596969784</v>
      </c>
    </row>
    <row r="65" spans="1:7">
      <c r="A65" s="256">
        <f>+A64+0.1</f>
        <v>10.399999999999999</v>
      </c>
      <c r="B65" s="262" t="s">
        <v>26</v>
      </c>
      <c r="C65" s="25">
        <v>4</v>
      </c>
      <c r="D65" s="263" t="s">
        <v>1</v>
      </c>
      <c r="E65" s="290">
        <v>4622.2000000000007</v>
      </c>
      <c r="F65" s="296">
        <f t="shared" si="2"/>
        <v>18488.8</v>
      </c>
      <c r="G65" s="4">
        <f t="shared" si="1"/>
        <v>18488.800000000003</v>
      </c>
    </row>
    <row r="66" spans="1:7">
      <c r="A66" s="162"/>
      <c r="B66" s="248"/>
      <c r="C66" s="305"/>
      <c r="D66" s="253"/>
      <c r="E66" s="298"/>
      <c r="F66" s="296"/>
      <c r="G66" s="4">
        <f t="shared" si="1"/>
        <v>0</v>
      </c>
    </row>
    <row r="67" spans="1:7" ht="26.4">
      <c r="A67" s="251">
        <v>11</v>
      </c>
      <c r="B67" s="306" t="s">
        <v>314</v>
      </c>
      <c r="C67" s="307"/>
      <c r="D67" s="121"/>
      <c r="E67" s="298"/>
      <c r="F67" s="308"/>
      <c r="G67" s="4">
        <f t="shared" si="1"/>
        <v>0</v>
      </c>
    </row>
    <row r="68" spans="1:7">
      <c r="A68" s="256">
        <f>+A67+0.1</f>
        <v>11.1</v>
      </c>
      <c r="B68" s="288" t="s">
        <v>4</v>
      </c>
      <c r="C68" s="309">
        <v>4</v>
      </c>
      <c r="D68" s="310" t="s">
        <v>1</v>
      </c>
      <c r="E68" s="298">
        <v>405.83684431389008</v>
      </c>
      <c r="F68" s="255">
        <f>ROUND(E68*C68,2)</f>
        <v>1623.35</v>
      </c>
      <c r="G68" s="4">
        <f t="shared" si="1"/>
        <v>1623.3473772555603</v>
      </c>
    </row>
    <row r="69" spans="1:7" ht="26.4">
      <c r="A69" s="256">
        <f>+A68+0.1</f>
        <v>11.2</v>
      </c>
      <c r="B69" s="288" t="s">
        <v>165</v>
      </c>
      <c r="C69" s="268">
        <v>24</v>
      </c>
      <c r="D69" s="269" t="s">
        <v>5</v>
      </c>
      <c r="E69" s="290">
        <v>2965.86</v>
      </c>
      <c r="F69" s="255">
        <f>ROUND(E69*C69,2)</f>
        <v>71180.639999999999</v>
      </c>
      <c r="G69" s="4">
        <f t="shared" si="1"/>
        <v>71180.639999999999</v>
      </c>
    </row>
    <row r="70" spans="1:7" ht="26.4">
      <c r="A70" s="256">
        <f>+A69+0.1</f>
        <v>11.299999999999999</v>
      </c>
      <c r="B70" s="288" t="s">
        <v>248</v>
      </c>
      <c r="C70" s="268">
        <v>16</v>
      </c>
      <c r="D70" s="269" t="s">
        <v>1</v>
      </c>
      <c r="E70" s="290">
        <v>3304</v>
      </c>
      <c r="F70" s="255">
        <f>ROUND(E70*C70,2)</f>
        <v>52864</v>
      </c>
      <c r="G70" s="4">
        <f t="shared" si="1"/>
        <v>52864</v>
      </c>
    </row>
    <row r="71" spans="1:7">
      <c r="A71" s="256">
        <f>+A70+0.1</f>
        <v>11.399999999999999</v>
      </c>
      <c r="B71" s="262" t="s">
        <v>76</v>
      </c>
      <c r="C71" s="268">
        <v>8</v>
      </c>
      <c r="D71" s="269" t="s">
        <v>1</v>
      </c>
      <c r="E71" s="290">
        <v>2643.2</v>
      </c>
      <c r="F71" s="255">
        <f>ROUND(E71*C71,2)</f>
        <v>21145.599999999999</v>
      </c>
      <c r="G71" s="4">
        <f t="shared" si="1"/>
        <v>21145.599999999999</v>
      </c>
    </row>
    <row r="72" spans="1:7" ht="39.6">
      <c r="A72" s="256">
        <v>11.5</v>
      </c>
      <c r="B72" s="291" t="s">
        <v>267</v>
      </c>
      <c r="C72" s="311">
        <v>48</v>
      </c>
      <c r="D72" s="312" t="s">
        <v>36</v>
      </c>
      <c r="E72" s="302">
        <v>2096.085</v>
      </c>
      <c r="F72" s="313">
        <f>ROUND(C72*E72,2)</f>
        <v>100612.08</v>
      </c>
      <c r="G72" s="4">
        <f t="shared" si="1"/>
        <v>100612.08</v>
      </c>
    </row>
    <row r="73" spans="1:7">
      <c r="A73" s="256">
        <v>11.6</v>
      </c>
      <c r="B73" s="267" t="s">
        <v>382</v>
      </c>
      <c r="C73" s="268">
        <v>8</v>
      </c>
      <c r="D73" s="269" t="s">
        <v>1</v>
      </c>
      <c r="E73" s="314">
        <v>14555.728512000002</v>
      </c>
      <c r="F73" s="308">
        <f>ROUND(E73*C73,2)</f>
        <v>116445.83</v>
      </c>
      <c r="G73" s="4">
        <f t="shared" si="1"/>
        <v>116445.82809600001</v>
      </c>
    </row>
    <row r="74" spans="1:7">
      <c r="A74" s="256">
        <v>11.7</v>
      </c>
      <c r="B74" s="267" t="s">
        <v>164</v>
      </c>
      <c r="C74" s="268">
        <v>7.66</v>
      </c>
      <c r="D74" s="269" t="s">
        <v>10</v>
      </c>
      <c r="E74" s="287">
        <v>169.86989509022243</v>
      </c>
      <c r="F74" s="308">
        <f>ROUND(E74*C74,2)</f>
        <v>1301.2</v>
      </c>
      <c r="G74" s="4">
        <f t="shared" si="1"/>
        <v>1301.2033963911038</v>
      </c>
    </row>
    <row r="75" spans="1:7">
      <c r="A75" s="256">
        <v>11.8</v>
      </c>
      <c r="B75" s="288" t="s">
        <v>29</v>
      </c>
      <c r="C75" s="268">
        <v>4</v>
      </c>
      <c r="D75" s="269" t="s">
        <v>1</v>
      </c>
      <c r="E75" s="304">
        <v>13686.028832004476</v>
      </c>
      <c r="F75" s="308">
        <f>ROUND(E75*C75,2)</f>
        <v>54744.12</v>
      </c>
      <c r="G75" s="4">
        <f t="shared" si="1"/>
        <v>54744.115328017906</v>
      </c>
    </row>
    <row r="76" spans="1:7">
      <c r="A76" s="299"/>
      <c r="B76" s="288"/>
      <c r="C76" s="268"/>
      <c r="D76" s="269"/>
      <c r="E76" s="298"/>
      <c r="F76" s="308"/>
      <c r="G76" s="4">
        <f t="shared" si="1"/>
        <v>0</v>
      </c>
    </row>
    <row r="77" spans="1:7">
      <c r="A77" s="315">
        <v>12</v>
      </c>
      <c r="B77" s="288" t="s">
        <v>309</v>
      </c>
      <c r="C77" s="316">
        <v>1620.35</v>
      </c>
      <c r="D77" s="289" t="s">
        <v>5</v>
      </c>
      <c r="E77" s="298">
        <v>24.846666666666668</v>
      </c>
      <c r="F77" s="317">
        <f>ROUND(C77*E77,2)</f>
        <v>40260.300000000003</v>
      </c>
      <c r="G77" s="4">
        <f t="shared" si="1"/>
        <v>40260.296333333332</v>
      </c>
    </row>
    <row r="78" spans="1:7">
      <c r="A78" s="315">
        <v>13</v>
      </c>
      <c r="B78" s="288" t="s">
        <v>310</v>
      </c>
      <c r="C78" s="316">
        <v>1620.35</v>
      </c>
      <c r="D78" s="289" t="s">
        <v>5</v>
      </c>
      <c r="E78" s="285">
        <v>29.455040871934628</v>
      </c>
      <c r="F78" s="318">
        <f>ROUND(C78*E78,2)</f>
        <v>47727.48</v>
      </c>
      <c r="G78" s="4">
        <f t="shared" si="1"/>
        <v>47727.475476839274</v>
      </c>
    </row>
    <row r="79" spans="1:7">
      <c r="A79" s="315">
        <v>14</v>
      </c>
      <c r="B79" s="267" t="s">
        <v>372</v>
      </c>
      <c r="C79" s="316">
        <v>1620.35</v>
      </c>
      <c r="D79" s="289" t="s">
        <v>9</v>
      </c>
      <c r="E79" s="290">
        <v>17.18</v>
      </c>
      <c r="F79" s="317">
        <f>ROUND(C79*E79,2)</f>
        <v>27837.61</v>
      </c>
      <c r="G79" s="4">
        <f t="shared" ref="G79:G142" si="3">E79*C79</f>
        <v>27837.612999999998</v>
      </c>
    </row>
    <row r="80" spans="1:7">
      <c r="A80" s="315"/>
      <c r="B80" s="267"/>
      <c r="C80" s="319"/>
      <c r="D80" s="263"/>
      <c r="E80" s="298"/>
      <c r="F80" s="308"/>
      <c r="G80" s="4">
        <f t="shared" si="3"/>
        <v>0</v>
      </c>
    </row>
    <row r="81" spans="1:8">
      <c r="A81" s="251">
        <v>15</v>
      </c>
      <c r="B81" s="306" t="s">
        <v>34</v>
      </c>
      <c r="C81" s="258"/>
      <c r="D81" s="259"/>
      <c r="E81" s="298"/>
      <c r="F81" s="320">
        <f>ROUND(C81*E81,2)</f>
        <v>0</v>
      </c>
      <c r="G81" s="4">
        <f t="shared" si="3"/>
        <v>0</v>
      </c>
    </row>
    <row r="82" spans="1:8">
      <c r="A82" s="321">
        <v>15.1</v>
      </c>
      <c r="B82" s="267" t="s">
        <v>257</v>
      </c>
      <c r="C82" s="258">
        <v>1620.35</v>
      </c>
      <c r="D82" s="259" t="s">
        <v>5</v>
      </c>
      <c r="E82" s="285">
        <v>49.231526545111208</v>
      </c>
      <c r="F82" s="320">
        <f>ROUND(C82*E82,2)</f>
        <v>79772.3</v>
      </c>
      <c r="G82" s="4">
        <f t="shared" si="3"/>
        <v>79772.304037370937</v>
      </c>
    </row>
    <row r="83" spans="1:8" ht="13.8" thickBot="1">
      <c r="A83" s="322"/>
      <c r="B83" s="288"/>
      <c r="C83" s="316"/>
      <c r="D83" s="289"/>
      <c r="E83" s="323"/>
      <c r="F83" s="324">
        <f>ROUND(C83*E83,2)</f>
        <v>0</v>
      </c>
      <c r="G83" s="4">
        <f t="shared" si="3"/>
        <v>0</v>
      </c>
    </row>
    <row r="84" spans="1:8" s="6" customFormat="1" ht="14.4" thickTop="1" thickBot="1">
      <c r="A84" s="325"/>
      <c r="B84" s="326" t="s">
        <v>56</v>
      </c>
      <c r="C84" s="327"/>
      <c r="D84" s="327"/>
      <c r="E84" s="328"/>
      <c r="F84" s="329">
        <f>SUM(F12:F83)</f>
        <v>5904458.4399999995</v>
      </c>
      <c r="G84" s="4">
        <f t="shared" si="3"/>
        <v>0</v>
      </c>
      <c r="H84" s="835"/>
    </row>
    <row r="85" spans="1:8" ht="13.8" thickTop="1">
      <c r="A85" s="330"/>
      <c r="B85" s="306"/>
      <c r="C85" s="331"/>
      <c r="D85" s="332"/>
      <c r="E85" s="333"/>
      <c r="F85" s="333"/>
      <c r="G85" s="4">
        <f t="shared" si="3"/>
        <v>0</v>
      </c>
    </row>
    <row r="86" spans="1:8">
      <c r="A86" s="247" t="s">
        <v>12</v>
      </c>
      <c r="B86" s="223" t="s">
        <v>129</v>
      </c>
      <c r="C86" s="334"/>
      <c r="D86" s="269"/>
      <c r="E86" s="334"/>
      <c r="F86" s="120"/>
      <c r="G86" s="4">
        <f t="shared" si="3"/>
        <v>0</v>
      </c>
    </row>
    <row r="87" spans="1:8">
      <c r="A87" s="162"/>
      <c r="B87" s="223"/>
      <c r="C87" s="334"/>
      <c r="D87" s="269"/>
      <c r="E87" s="334"/>
      <c r="F87" s="120"/>
      <c r="G87" s="4">
        <f t="shared" si="3"/>
        <v>0</v>
      </c>
    </row>
    <row r="88" spans="1:8">
      <c r="A88" s="162" t="s">
        <v>130</v>
      </c>
      <c r="B88" s="223" t="s">
        <v>131</v>
      </c>
      <c r="C88" s="334"/>
      <c r="D88" s="269"/>
      <c r="E88" s="334"/>
      <c r="F88" s="120"/>
      <c r="G88" s="4">
        <f t="shared" si="3"/>
        <v>0</v>
      </c>
    </row>
    <row r="89" spans="1:8">
      <c r="A89" s="335"/>
      <c r="B89" s="336"/>
      <c r="C89" s="337"/>
      <c r="D89" s="269"/>
      <c r="E89" s="337"/>
      <c r="F89" s="338"/>
      <c r="G89" s="4">
        <f t="shared" si="3"/>
        <v>0</v>
      </c>
    </row>
    <row r="90" spans="1:8">
      <c r="A90" s="339">
        <v>1</v>
      </c>
      <c r="B90" s="303" t="s">
        <v>3</v>
      </c>
      <c r="C90" s="337"/>
      <c r="D90" s="340"/>
      <c r="E90" s="268"/>
      <c r="F90" s="337"/>
      <c r="G90" s="4">
        <f t="shared" si="3"/>
        <v>0</v>
      </c>
    </row>
    <row r="91" spans="1:8">
      <c r="A91" s="341">
        <v>1.1000000000000001</v>
      </c>
      <c r="B91" s="267" t="s">
        <v>4</v>
      </c>
      <c r="C91" s="311">
        <v>1</v>
      </c>
      <c r="D91" s="289" t="s">
        <v>1</v>
      </c>
      <c r="E91" s="342">
        <v>989.59211078472515</v>
      </c>
      <c r="F91" s="343">
        <f>ROUND(E91*C91,2)</f>
        <v>989.59</v>
      </c>
      <c r="G91" s="4">
        <f t="shared" si="3"/>
        <v>989.59211078472515</v>
      </c>
    </row>
    <row r="92" spans="1:8">
      <c r="A92" s="341"/>
      <c r="B92" s="267"/>
      <c r="C92" s="311"/>
      <c r="D92" s="289"/>
      <c r="E92" s="309"/>
      <c r="F92" s="343"/>
      <c r="G92" s="4">
        <f t="shared" si="3"/>
        <v>0</v>
      </c>
    </row>
    <row r="93" spans="1:8">
      <c r="A93" s="315">
        <v>2</v>
      </c>
      <c r="B93" s="267" t="s">
        <v>99</v>
      </c>
      <c r="C93" s="311">
        <v>1</v>
      </c>
      <c r="D93" s="289" t="s">
        <v>1</v>
      </c>
      <c r="E93" s="344">
        <v>3682.0289795032227</v>
      </c>
      <c r="F93" s="343">
        <f t="shared" ref="F93:F115" si="4">ROUND(E93*C93,2)</f>
        <v>3682.03</v>
      </c>
      <c r="G93" s="4">
        <f t="shared" si="3"/>
        <v>3682.0289795032227</v>
      </c>
    </row>
    <row r="94" spans="1:8">
      <c r="A94" s="341"/>
      <c r="B94" s="267"/>
      <c r="C94" s="311"/>
      <c r="D94" s="289"/>
      <c r="E94" s="309"/>
      <c r="F94" s="343">
        <f t="shared" si="4"/>
        <v>0</v>
      </c>
      <c r="G94" s="4">
        <f t="shared" si="3"/>
        <v>0</v>
      </c>
    </row>
    <row r="95" spans="1:8">
      <c r="A95" s="339">
        <v>3</v>
      </c>
      <c r="B95" s="303" t="s">
        <v>308</v>
      </c>
      <c r="C95" s="311"/>
      <c r="D95" s="289"/>
      <c r="E95" s="345"/>
      <c r="F95" s="343">
        <f t="shared" si="4"/>
        <v>0</v>
      </c>
      <c r="G95" s="4">
        <f t="shared" si="3"/>
        <v>0</v>
      </c>
    </row>
    <row r="96" spans="1:8">
      <c r="A96" s="341">
        <v>3.1</v>
      </c>
      <c r="B96" s="262" t="s">
        <v>212</v>
      </c>
      <c r="C96" s="346">
        <v>2.7</v>
      </c>
      <c r="D96" s="347" t="s">
        <v>7</v>
      </c>
      <c r="E96" s="348">
        <v>8847.1625000000004</v>
      </c>
      <c r="F96" s="343">
        <f t="shared" si="4"/>
        <v>23887.34</v>
      </c>
      <c r="G96" s="4">
        <f t="shared" si="3"/>
        <v>23887.338750000003</v>
      </c>
    </row>
    <row r="97" spans="1:7">
      <c r="A97" s="341">
        <v>3.2</v>
      </c>
      <c r="B97" s="262" t="s">
        <v>214</v>
      </c>
      <c r="C97" s="346">
        <v>0.77</v>
      </c>
      <c r="D97" s="347" t="s">
        <v>7</v>
      </c>
      <c r="E97" s="349">
        <v>19565.827580000005</v>
      </c>
      <c r="F97" s="343">
        <f t="shared" si="4"/>
        <v>15065.69</v>
      </c>
      <c r="G97" s="4">
        <f t="shared" si="3"/>
        <v>15065.687236600004</v>
      </c>
    </row>
    <row r="98" spans="1:7">
      <c r="A98" s="341">
        <v>3.3</v>
      </c>
      <c r="B98" s="262" t="s">
        <v>213</v>
      </c>
      <c r="C98" s="346">
        <v>3.6</v>
      </c>
      <c r="D98" s="347" t="s">
        <v>7</v>
      </c>
      <c r="E98" s="350">
        <v>14699.554324000001</v>
      </c>
      <c r="F98" s="343">
        <f t="shared" si="4"/>
        <v>52918.400000000001</v>
      </c>
      <c r="G98" s="4">
        <f t="shared" si="3"/>
        <v>52918.395566400002</v>
      </c>
    </row>
    <row r="99" spans="1:7">
      <c r="A99" s="341"/>
      <c r="B99" s="267"/>
      <c r="C99" s="311"/>
      <c r="D99" s="289"/>
      <c r="E99" s="344"/>
      <c r="F99" s="343">
        <f t="shared" si="4"/>
        <v>0</v>
      </c>
      <c r="G99" s="4">
        <f t="shared" si="3"/>
        <v>0</v>
      </c>
    </row>
    <row r="100" spans="1:7">
      <c r="A100" s="339">
        <v>4</v>
      </c>
      <c r="B100" s="303" t="s">
        <v>100</v>
      </c>
      <c r="C100" s="311"/>
      <c r="D100" s="289"/>
      <c r="E100" s="344"/>
      <c r="F100" s="343">
        <f t="shared" si="4"/>
        <v>0</v>
      </c>
      <c r="G100" s="4">
        <f t="shared" si="3"/>
        <v>0</v>
      </c>
    </row>
    <row r="101" spans="1:7">
      <c r="A101" s="341">
        <v>4.0999999999999996</v>
      </c>
      <c r="B101" s="262" t="s">
        <v>121</v>
      </c>
      <c r="C101" s="346">
        <v>52.53</v>
      </c>
      <c r="D101" s="347" t="s">
        <v>10</v>
      </c>
      <c r="E101" s="344">
        <v>1187.6235362270195</v>
      </c>
      <c r="F101" s="343">
        <f t="shared" si="4"/>
        <v>62385.86</v>
      </c>
      <c r="G101" s="4">
        <f t="shared" si="3"/>
        <v>62385.864358005332</v>
      </c>
    </row>
    <row r="102" spans="1:7">
      <c r="A102" s="341">
        <v>4.2</v>
      </c>
      <c r="B102" s="262" t="s">
        <v>122</v>
      </c>
      <c r="C102" s="346">
        <v>7.84</v>
      </c>
      <c r="D102" s="347" t="s">
        <v>10</v>
      </c>
      <c r="E102" s="344">
        <v>1152.6235362270195</v>
      </c>
      <c r="F102" s="343">
        <f t="shared" si="4"/>
        <v>9036.57</v>
      </c>
      <c r="G102" s="4">
        <f t="shared" si="3"/>
        <v>9036.5685240198327</v>
      </c>
    </row>
    <row r="103" spans="1:7">
      <c r="A103" s="341">
        <v>4.3</v>
      </c>
      <c r="B103" s="262" t="s">
        <v>150</v>
      </c>
      <c r="C103" s="346">
        <v>3.32</v>
      </c>
      <c r="D103" s="347" t="s">
        <v>10</v>
      </c>
      <c r="E103" s="344">
        <v>1484.2782528526764</v>
      </c>
      <c r="F103" s="343">
        <f t="shared" si="4"/>
        <v>4927.8</v>
      </c>
      <c r="G103" s="4">
        <f t="shared" si="3"/>
        <v>4927.8037994708857</v>
      </c>
    </row>
    <row r="104" spans="1:7">
      <c r="A104" s="351"/>
      <c r="B104" s="262"/>
      <c r="C104" s="346"/>
      <c r="D104" s="347"/>
      <c r="E104" s="344"/>
      <c r="F104" s="343">
        <f t="shared" si="4"/>
        <v>0</v>
      </c>
      <c r="G104" s="4">
        <f t="shared" si="3"/>
        <v>0</v>
      </c>
    </row>
    <row r="105" spans="1:7">
      <c r="A105" s="339">
        <v>5</v>
      </c>
      <c r="B105" s="303" t="s">
        <v>102</v>
      </c>
      <c r="C105" s="311"/>
      <c r="D105" s="289"/>
      <c r="E105" s="344"/>
      <c r="F105" s="343">
        <f t="shared" si="4"/>
        <v>0</v>
      </c>
      <c r="G105" s="4">
        <f t="shared" si="3"/>
        <v>0</v>
      </c>
    </row>
    <row r="106" spans="1:7">
      <c r="A106" s="341" t="s">
        <v>315</v>
      </c>
      <c r="B106" s="352" t="s">
        <v>147</v>
      </c>
      <c r="C106" s="311">
        <v>26.24</v>
      </c>
      <c r="D106" s="289" t="s">
        <v>10</v>
      </c>
      <c r="E106" s="353">
        <v>294.47558749999996</v>
      </c>
      <c r="F106" s="343">
        <f t="shared" si="4"/>
        <v>7727.04</v>
      </c>
      <c r="G106" s="4">
        <f t="shared" si="3"/>
        <v>7727.0394159999987</v>
      </c>
    </row>
    <row r="107" spans="1:7">
      <c r="A107" s="341">
        <v>5.2</v>
      </c>
      <c r="B107" s="262" t="s">
        <v>148</v>
      </c>
      <c r="C107" s="346">
        <v>15.32</v>
      </c>
      <c r="D107" s="289" t="s">
        <v>10</v>
      </c>
      <c r="E107" s="353">
        <v>294.47558749999996</v>
      </c>
      <c r="F107" s="343">
        <f t="shared" si="4"/>
        <v>4511.37</v>
      </c>
      <c r="G107" s="4">
        <f t="shared" si="3"/>
        <v>4511.3660004999992</v>
      </c>
    </row>
    <row r="108" spans="1:7">
      <c r="A108" s="341">
        <v>5.3</v>
      </c>
      <c r="B108" s="262" t="s">
        <v>124</v>
      </c>
      <c r="C108" s="346">
        <v>30</v>
      </c>
      <c r="D108" s="289" t="s">
        <v>10</v>
      </c>
      <c r="E108" s="353">
        <v>450.52256750000004</v>
      </c>
      <c r="F108" s="343">
        <f t="shared" si="4"/>
        <v>13515.68</v>
      </c>
      <c r="G108" s="4">
        <f t="shared" si="3"/>
        <v>13515.677025000001</v>
      </c>
    </row>
    <row r="109" spans="1:7">
      <c r="A109" s="341">
        <v>5.4</v>
      </c>
      <c r="B109" s="262" t="s">
        <v>103</v>
      </c>
      <c r="C109" s="346">
        <v>30</v>
      </c>
      <c r="D109" s="289" t="s">
        <v>10</v>
      </c>
      <c r="E109" s="353">
        <v>44.484065000000001</v>
      </c>
      <c r="F109" s="343">
        <f t="shared" si="4"/>
        <v>1334.52</v>
      </c>
      <c r="G109" s="4">
        <f t="shared" si="3"/>
        <v>1334.5219500000001</v>
      </c>
    </row>
    <row r="110" spans="1:7">
      <c r="A110" s="341" t="s">
        <v>316</v>
      </c>
      <c r="B110" s="354" t="s">
        <v>104</v>
      </c>
      <c r="C110" s="311">
        <v>18.239999999999998</v>
      </c>
      <c r="D110" s="289" t="s">
        <v>10</v>
      </c>
      <c r="E110" s="309">
        <v>932.37999999999988</v>
      </c>
      <c r="F110" s="343">
        <f t="shared" si="4"/>
        <v>17006.61</v>
      </c>
      <c r="G110" s="4">
        <f t="shared" si="3"/>
        <v>17006.611199999996</v>
      </c>
    </row>
    <row r="111" spans="1:7">
      <c r="A111" s="341" t="s">
        <v>317</v>
      </c>
      <c r="B111" s="354" t="s">
        <v>48</v>
      </c>
      <c r="C111" s="311">
        <v>63.78</v>
      </c>
      <c r="D111" s="289" t="s">
        <v>5</v>
      </c>
      <c r="E111" s="350">
        <v>93.486884000000003</v>
      </c>
      <c r="F111" s="343">
        <f t="shared" si="4"/>
        <v>5962.59</v>
      </c>
      <c r="G111" s="4">
        <f t="shared" si="3"/>
        <v>5962.5934615200003</v>
      </c>
    </row>
    <row r="112" spans="1:7">
      <c r="A112" s="341">
        <v>5.7</v>
      </c>
      <c r="B112" s="267" t="s">
        <v>106</v>
      </c>
      <c r="C112" s="311">
        <v>30</v>
      </c>
      <c r="D112" s="289" t="s">
        <v>10</v>
      </c>
      <c r="E112" s="309">
        <v>650</v>
      </c>
      <c r="F112" s="343">
        <f t="shared" si="4"/>
        <v>19500</v>
      </c>
      <c r="G112" s="4">
        <f t="shared" si="3"/>
        <v>19500</v>
      </c>
    </row>
    <row r="113" spans="1:7">
      <c r="A113" s="341"/>
      <c r="B113" s="355"/>
      <c r="C113" s="356"/>
      <c r="D113" s="357"/>
      <c r="E113" s="344"/>
      <c r="F113" s="343">
        <f t="shared" si="4"/>
        <v>0</v>
      </c>
      <c r="G113" s="4">
        <f t="shared" si="3"/>
        <v>0</v>
      </c>
    </row>
    <row r="114" spans="1:7">
      <c r="A114" s="315">
        <v>6</v>
      </c>
      <c r="B114" s="262" t="s">
        <v>107</v>
      </c>
      <c r="C114" s="346">
        <v>20.3</v>
      </c>
      <c r="D114" s="289" t="s">
        <v>10</v>
      </c>
      <c r="E114" s="309">
        <v>675.76</v>
      </c>
      <c r="F114" s="343">
        <f t="shared" si="4"/>
        <v>13717.93</v>
      </c>
      <c r="G114" s="4">
        <f t="shared" si="3"/>
        <v>13717.928</v>
      </c>
    </row>
    <row r="115" spans="1:7">
      <c r="A115" s="661">
        <v>7</v>
      </c>
      <c r="B115" s="652" t="s">
        <v>108</v>
      </c>
      <c r="C115" s="662">
        <v>17.8</v>
      </c>
      <c r="D115" s="654" t="s">
        <v>10</v>
      </c>
      <c r="E115" s="663">
        <v>173.22035</v>
      </c>
      <c r="F115" s="664">
        <f t="shared" si="4"/>
        <v>3083.32</v>
      </c>
      <c r="G115" s="4">
        <f t="shared" si="3"/>
        <v>3083.3222300000002</v>
      </c>
    </row>
    <row r="116" spans="1:7">
      <c r="A116" s="645"/>
      <c r="B116" s="646"/>
      <c r="C116" s="657"/>
      <c r="D116" s="658"/>
      <c r="E116" s="659"/>
      <c r="F116" s="660"/>
      <c r="G116" s="4">
        <f t="shared" si="3"/>
        <v>0</v>
      </c>
    </row>
    <row r="117" spans="1:7">
      <c r="A117" s="339">
        <v>8</v>
      </c>
      <c r="B117" s="303" t="s">
        <v>47</v>
      </c>
      <c r="C117" s="311"/>
      <c r="D117" s="289"/>
      <c r="E117" s="344"/>
      <c r="F117" s="343">
        <f>ROUND(E117*C117,2)</f>
        <v>0</v>
      </c>
      <c r="G117" s="4">
        <f t="shared" si="3"/>
        <v>0</v>
      </c>
    </row>
    <row r="118" spans="1:7">
      <c r="A118" s="341">
        <v>8.1</v>
      </c>
      <c r="B118" s="267" t="s">
        <v>115</v>
      </c>
      <c r="C118" s="311">
        <v>44.88</v>
      </c>
      <c r="D118" s="289" t="s">
        <v>10</v>
      </c>
      <c r="E118" s="348">
        <v>164.6104</v>
      </c>
      <c r="F118" s="343">
        <f>ROUND(E118*C118,2)</f>
        <v>7387.71</v>
      </c>
      <c r="G118" s="4">
        <f t="shared" si="3"/>
        <v>7387.7147520000008</v>
      </c>
    </row>
    <row r="119" spans="1:7">
      <c r="A119" s="356"/>
      <c r="B119" s="267"/>
      <c r="C119" s="358"/>
      <c r="D119" s="359"/>
      <c r="E119" s="344"/>
      <c r="F119" s="360"/>
      <c r="G119" s="4">
        <f t="shared" si="3"/>
        <v>0</v>
      </c>
    </row>
    <row r="120" spans="1:7">
      <c r="A120" s="339">
        <v>9</v>
      </c>
      <c r="B120" s="303" t="s">
        <v>149</v>
      </c>
      <c r="C120" s="358"/>
      <c r="D120" s="359"/>
      <c r="E120" s="344"/>
      <c r="F120" s="361"/>
      <c r="G120" s="4">
        <f t="shared" si="3"/>
        <v>0</v>
      </c>
    </row>
    <row r="121" spans="1:7" ht="39.6">
      <c r="A121" s="362" t="s">
        <v>238</v>
      </c>
      <c r="B121" s="262" t="s">
        <v>457</v>
      </c>
      <c r="C121" s="311">
        <v>1</v>
      </c>
      <c r="D121" s="289" t="s">
        <v>1</v>
      </c>
      <c r="E121" s="309">
        <v>12000</v>
      </c>
      <c r="F121" s="363">
        <f t="shared" ref="F121:F127" si="5">ROUND(E121*C121,2)</f>
        <v>12000</v>
      </c>
      <c r="G121" s="4">
        <f t="shared" si="3"/>
        <v>12000</v>
      </c>
    </row>
    <row r="122" spans="1:7">
      <c r="A122" s="364"/>
      <c r="B122" s="267"/>
      <c r="C122" s="358"/>
      <c r="D122" s="359"/>
      <c r="E122" s="344"/>
      <c r="F122" s="343">
        <f t="shared" si="5"/>
        <v>0</v>
      </c>
      <c r="G122" s="4">
        <f t="shared" si="3"/>
        <v>0</v>
      </c>
    </row>
    <row r="123" spans="1:7">
      <c r="A123" s="339">
        <v>10</v>
      </c>
      <c r="B123" s="365" t="s">
        <v>117</v>
      </c>
      <c r="C123" s="366"/>
      <c r="D123" s="310"/>
      <c r="E123" s="344"/>
      <c r="F123" s="343">
        <f t="shared" si="5"/>
        <v>0</v>
      </c>
      <c r="G123" s="4">
        <f t="shared" si="3"/>
        <v>0</v>
      </c>
    </row>
    <row r="124" spans="1:7">
      <c r="A124" s="351">
        <v>10.1</v>
      </c>
      <c r="B124" s="367" t="s">
        <v>118</v>
      </c>
      <c r="C124" s="366">
        <v>4</v>
      </c>
      <c r="D124" s="310" t="s">
        <v>1</v>
      </c>
      <c r="E124" s="350">
        <v>1134.971125</v>
      </c>
      <c r="F124" s="343">
        <f t="shared" si="5"/>
        <v>4539.88</v>
      </c>
      <c r="G124" s="4">
        <f t="shared" si="3"/>
        <v>4539.8845000000001</v>
      </c>
    </row>
    <row r="125" spans="1:7">
      <c r="A125" s="351">
        <v>10.199999999999999</v>
      </c>
      <c r="B125" s="367" t="s">
        <v>140</v>
      </c>
      <c r="C125" s="366">
        <v>2</v>
      </c>
      <c r="D125" s="310" t="s">
        <v>1</v>
      </c>
      <c r="E125" s="350">
        <v>1088.3611249999999</v>
      </c>
      <c r="F125" s="343">
        <f t="shared" si="5"/>
        <v>2176.7199999999998</v>
      </c>
      <c r="G125" s="4">
        <f t="shared" si="3"/>
        <v>2176.7222499999998</v>
      </c>
    </row>
    <row r="126" spans="1:7">
      <c r="A126" s="351">
        <v>10.3</v>
      </c>
      <c r="B126" s="367" t="s">
        <v>141</v>
      </c>
      <c r="C126" s="366">
        <v>2</v>
      </c>
      <c r="D126" s="310" t="s">
        <v>1</v>
      </c>
      <c r="E126" s="350">
        <v>1278.251125</v>
      </c>
      <c r="F126" s="343">
        <f t="shared" si="5"/>
        <v>2556.5</v>
      </c>
      <c r="G126" s="4">
        <f t="shared" si="3"/>
        <v>2556.50225</v>
      </c>
    </row>
    <row r="127" spans="1:7">
      <c r="A127" s="351">
        <v>10.4</v>
      </c>
      <c r="B127" s="367" t="s">
        <v>156</v>
      </c>
      <c r="C127" s="366">
        <v>1</v>
      </c>
      <c r="D127" s="310" t="s">
        <v>1</v>
      </c>
      <c r="E127" s="309">
        <v>2518.19</v>
      </c>
      <c r="F127" s="343">
        <f t="shared" si="5"/>
        <v>2518.19</v>
      </c>
      <c r="G127" s="4">
        <f t="shared" si="3"/>
        <v>2518.19</v>
      </c>
    </row>
    <row r="128" spans="1:7">
      <c r="A128" s="356"/>
      <c r="B128" s="352"/>
      <c r="C128" s="368"/>
      <c r="D128" s="357"/>
      <c r="E128" s="344"/>
      <c r="F128" s="343"/>
      <c r="G128" s="4">
        <f t="shared" si="3"/>
        <v>0</v>
      </c>
    </row>
    <row r="129" spans="1:8">
      <c r="A129" s="315">
        <v>11</v>
      </c>
      <c r="B129" s="352" t="s">
        <v>58</v>
      </c>
      <c r="C129" s="369">
        <v>1</v>
      </c>
      <c r="D129" s="347" t="s">
        <v>1</v>
      </c>
      <c r="E129" s="344">
        <v>1977.8195551825431</v>
      </c>
      <c r="F129" s="343">
        <f>ROUND(E129*C129,2)</f>
        <v>1977.82</v>
      </c>
      <c r="G129" s="4">
        <f t="shared" si="3"/>
        <v>1977.8195551825431</v>
      </c>
    </row>
    <row r="130" spans="1:8" ht="13.8" thickBot="1">
      <c r="A130" s="370"/>
      <c r="B130" s="371"/>
      <c r="C130" s="372"/>
      <c r="D130" s="373"/>
      <c r="E130" s="344"/>
      <c r="F130" s="372">
        <f>C130*E130</f>
        <v>0</v>
      </c>
      <c r="G130" s="4">
        <f t="shared" si="3"/>
        <v>0</v>
      </c>
    </row>
    <row r="131" spans="1:8" s="6" customFormat="1" ht="14.4" thickTop="1" thickBot="1">
      <c r="A131" s="325"/>
      <c r="B131" s="326" t="s">
        <v>120</v>
      </c>
      <c r="C131" s="327"/>
      <c r="D131" s="327"/>
      <c r="E131" s="328"/>
      <c r="F131" s="329">
        <f>SUM(F87:F130)</f>
        <v>292409.15999999997</v>
      </c>
      <c r="G131" s="4">
        <f t="shared" si="3"/>
        <v>0</v>
      </c>
      <c r="H131" s="835"/>
    </row>
    <row r="132" spans="1:8" ht="13.8" thickTop="1">
      <c r="A132" s="374"/>
      <c r="B132" s="375"/>
      <c r="C132" s="376"/>
      <c r="D132" s="377"/>
      <c r="E132" s="378"/>
      <c r="F132" s="379"/>
      <c r="G132" s="4">
        <f t="shared" si="3"/>
        <v>0</v>
      </c>
    </row>
    <row r="133" spans="1:8">
      <c r="A133" s="380"/>
      <c r="B133" s="381"/>
      <c r="C133" s="382"/>
      <c r="D133" s="383"/>
      <c r="E133" s="384"/>
      <c r="F133" s="385"/>
      <c r="G133" s="4">
        <f t="shared" si="3"/>
        <v>0</v>
      </c>
    </row>
    <row r="134" spans="1:8">
      <c r="A134" s="247" t="s">
        <v>132</v>
      </c>
      <c r="B134" s="306" t="s">
        <v>133</v>
      </c>
      <c r="C134" s="334"/>
      <c r="D134" s="269"/>
      <c r="E134" s="334"/>
      <c r="F134" s="120"/>
      <c r="G134" s="4">
        <f t="shared" si="3"/>
        <v>0</v>
      </c>
    </row>
    <row r="135" spans="1:8">
      <c r="A135" s="386">
        <v>1</v>
      </c>
      <c r="B135" s="387" t="s">
        <v>458</v>
      </c>
      <c r="C135" s="268"/>
      <c r="D135" s="388"/>
      <c r="E135" s="268"/>
      <c r="F135" s="268"/>
      <c r="G135" s="4">
        <f t="shared" si="3"/>
        <v>0</v>
      </c>
    </row>
    <row r="136" spans="1:8">
      <c r="A136" s="389">
        <v>1.1000000000000001</v>
      </c>
      <c r="B136" s="390" t="s">
        <v>459</v>
      </c>
      <c r="C136" s="391">
        <v>1</v>
      </c>
      <c r="D136" s="392" t="s">
        <v>71</v>
      </c>
      <c r="E136" s="393">
        <v>23000</v>
      </c>
      <c r="F136" s="394">
        <f t="shared" ref="F136:F147" si="6">C136*E136</f>
        <v>23000</v>
      </c>
      <c r="G136" s="4">
        <f t="shared" si="3"/>
        <v>23000</v>
      </c>
    </row>
    <row r="137" spans="1:8">
      <c r="A137" s="389">
        <v>1.2</v>
      </c>
      <c r="B137" s="390" t="s">
        <v>460</v>
      </c>
      <c r="C137" s="393">
        <v>18</v>
      </c>
      <c r="D137" s="392" t="s">
        <v>71</v>
      </c>
      <c r="E137" s="393">
        <v>20500</v>
      </c>
      <c r="F137" s="394">
        <f t="shared" si="6"/>
        <v>369000</v>
      </c>
      <c r="G137" s="4">
        <f t="shared" si="3"/>
        <v>369000</v>
      </c>
    </row>
    <row r="138" spans="1:8">
      <c r="A138" s="395">
        <v>1.3</v>
      </c>
      <c r="B138" s="396" t="s">
        <v>179</v>
      </c>
      <c r="C138" s="393">
        <v>11800</v>
      </c>
      <c r="D138" s="392" t="s">
        <v>461</v>
      </c>
      <c r="E138" s="397">
        <v>25</v>
      </c>
      <c r="F138" s="398">
        <f t="shared" si="6"/>
        <v>295000</v>
      </c>
      <c r="G138" s="4">
        <f t="shared" si="3"/>
        <v>295000</v>
      </c>
    </row>
    <row r="139" spans="1:8">
      <c r="A139" s="389">
        <v>1.4</v>
      </c>
      <c r="B139" s="396" t="s">
        <v>180</v>
      </c>
      <c r="C139" s="393">
        <v>7</v>
      </c>
      <c r="D139" s="392" t="s">
        <v>71</v>
      </c>
      <c r="E139" s="393">
        <v>7438.35</v>
      </c>
      <c r="F139" s="398">
        <f t="shared" si="6"/>
        <v>52068.450000000004</v>
      </c>
      <c r="G139" s="4">
        <f t="shared" si="3"/>
        <v>52068.450000000004</v>
      </c>
    </row>
    <row r="140" spans="1:8">
      <c r="A140" s="389">
        <v>1.5</v>
      </c>
      <c r="B140" s="396" t="s">
        <v>181</v>
      </c>
      <c r="C140" s="393">
        <v>8</v>
      </c>
      <c r="D140" s="392" t="s">
        <v>71</v>
      </c>
      <c r="E140" s="393">
        <v>11200</v>
      </c>
      <c r="F140" s="398">
        <f t="shared" si="6"/>
        <v>89600</v>
      </c>
      <c r="G140" s="4">
        <f t="shared" si="3"/>
        <v>89600</v>
      </c>
    </row>
    <row r="141" spans="1:8">
      <c r="A141" s="395">
        <v>1.6</v>
      </c>
      <c r="B141" s="396" t="s">
        <v>182</v>
      </c>
      <c r="C141" s="393">
        <v>1</v>
      </c>
      <c r="D141" s="392" t="s">
        <v>71</v>
      </c>
      <c r="E141" s="393">
        <v>32896.71</v>
      </c>
      <c r="F141" s="398">
        <f t="shared" si="6"/>
        <v>32896.71</v>
      </c>
      <c r="G141" s="4">
        <f t="shared" si="3"/>
        <v>32896.71</v>
      </c>
    </row>
    <row r="142" spans="1:8">
      <c r="A142" s="389">
        <v>1.7</v>
      </c>
      <c r="B142" s="396" t="s">
        <v>183</v>
      </c>
      <c r="C142" s="393">
        <v>1</v>
      </c>
      <c r="D142" s="392" t="s">
        <v>71</v>
      </c>
      <c r="E142" s="393">
        <v>16264.04</v>
      </c>
      <c r="F142" s="398">
        <f t="shared" si="6"/>
        <v>16264.04</v>
      </c>
      <c r="G142" s="4">
        <f t="shared" si="3"/>
        <v>16264.04</v>
      </c>
    </row>
    <row r="143" spans="1:8">
      <c r="A143" s="389">
        <v>1.8</v>
      </c>
      <c r="B143" s="396" t="s">
        <v>184</v>
      </c>
      <c r="C143" s="393">
        <v>2</v>
      </c>
      <c r="D143" s="392" t="s">
        <v>71</v>
      </c>
      <c r="E143" s="393">
        <v>26272.11</v>
      </c>
      <c r="F143" s="398">
        <f t="shared" si="6"/>
        <v>52544.22</v>
      </c>
      <c r="G143" s="4">
        <f t="shared" ref="G143:G206" si="7">E143*C143</f>
        <v>52544.22</v>
      </c>
    </row>
    <row r="144" spans="1:8">
      <c r="A144" s="395">
        <v>1.9</v>
      </c>
      <c r="B144" s="390" t="s">
        <v>462</v>
      </c>
      <c r="C144" s="397">
        <v>15</v>
      </c>
      <c r="D144" s="392" t="s">
        <v>71</v>
      </c>
      <c r="E144" s="393">
        <v>4595.1000000000004</v>
      </c>
      <c r="F144" s="398">
        <f t="shared" si="6"/>
        <v>68926.5</v>
      </c>
      <c r="G144" s="4">
        <f t="shared" si="7"/>
        <v>68926.5</v>
      </c>
    </row>
    <row r="145" spans="1:8">
      <c r="A145" s="399">
        <v>1.1000000000000001</v>
      </c>
      <c r="B145" s="288" t="s">
        <v>432</v>
      </c>
      <c r="C145" s="626">
        <v>19</v>
      </c>
      <c r="D145" s="400" t="s">
        <v>71</v>
      </c>
      <c r="E145" s="401">
        <v>4351.63</v>
      </c>
      <c r="F145" s="398">
        <f t="shared" si="6"/>
        <v>82680.97</v>
      </c>
      <c r="G145" s="4">
        <f t="shared" si="7"/>
        <v>82680.97</v>
      </c>
    </row>
    <row r="146" spans="1:8">
      <c r="A146" s="399">
        <v>1.1100000000000001</v>
      </c>
      <c r="B146" s="288" t="s">
        <v>433</v>
      </c>
      <c r="C146" s="626">
        <v>1</v>
      </c>
      <c r="D146" s="392" t="s">
        <v>71</v>
      </c>
      <c r="E146" s="393">
        <v>6421.34</v>
      </c>
      <c r="F146" s="398">
        <f t="shared" si="6"/>
        <v>6421.34</v>
      </c>
      <c r="G146" s="4">
        <f t="shared" si="7"/>
        <v>6421.34</v>
      </c>
    </row>
    <row r="147" spans="1:8">
      <c r="A147" s="399">
        <v>1.1200000000000001</v>
      </c>
      <c r="B147" s="288" t="s">
        <v>434</v>
      </c>
      <c r="C147" s="626">
        <v>1</v>
      </c>
      <c r="D147" s="400" t="s">
        <v>71</v>
      </c>
      <c r="E147" s="401">
        <v>89254.1</v>
      </c>
      <c r="F147" s="398">
        <f t="shared" si="6"/>
        <v>89254.1</v>
      </c>
      <c r="G147" s="4">
        <f t="shared" si="7"/>
        <v>89254.1</v>
      </c>
    </row>
    <row r="148" spans="1:8">
      <c r="A148" s="399">
        <v>1.1299999999999999</v>
      </c>
      <c r="B148" s="402" t="s">
        <v>177</v>
      </c>
      <c r="C148" s="643">
        <v>19</v>
      </c>
      <c r="D148" s="400" t="s">
        <v>71</v>
      </c>
      <c r="E148" s="403">
        <v>4889.3195551825429</v>
      </c>
      <c r="F148" s="404">
        <f>ROUND(C148*E148,2)</f>
        <v>92897.07</v>
      </c>
      <c r="G148" s="4">
        <f t="shared" si="7"/>
        <v>92897.071548468317</v>
      </c>
    </row>
    <row r="149" spans="1:8">
      <c r="A149" s="399">
        <v>1.1399999999999999</v>
      </c>
      <c r="B149" s="405" t="s">
        <v>176</v>
      </c>
      <c r="C149" s="644">
        <v>19</v>
      </c>
      <c r="D149" s="406" t="s">
        <v>71</v>
      </c>
      <c r="E149" s="404">
        <v>1568</v>
      </c>
      <c r="F149" s="398">
        <f>C149*E149</f>
        <v>29792</v>
      </c>
      <c r="G149" s="4">
        <f t="shared" si="7"/>
        <v>29792</v>
      </c>
    </row>
    <row r="150" spans="1:8">
      <c r="A150" s="399">
        <v>1.1499999999999999</v>
      </c>
      <c r="B150" s="288" t="s">
        <v>463</v>
      </c>
      <c r="C150" s="626">
        <v>15</v>
      </c>
      <c r="D150" s="400" t="s">
        <v>71</v>
      </c>
      <c r="E150" s="407">
        <v>1188.5</v>
      </c>
      <c r="F150" s="408">
        <f>C150*E150</f>
        <v>17827.5</v>
      </c>
      <c r="G150" s="4">
        <f t="shared" si="7"/>
        <v>17827.5</v>
      </c>
    </row>
    <row r="151" spans="1:8">
      <c r="A151" s="399">
        <v>1.1599999999999999</v>
      </c>
      <c r="B151" s="280" t="s">
        <v>464</v>
      </c>
      <c r="C151" s="445">
        <v>1</v>
      </c>
      <c r="D151" s="400" t="s">
        <v>71</v>
      </c>
      <c r="E151" s="409">
        <v>145288.24171212755</v>
      </c>
      <c r="F151" s="268">
        <f>ROUND(C151*E151,2)</f>
        <v>145288.24</v>
      </c>
      <c r="G151" s="4">
        <f t="shared" si="7"/>
        <v>145288.24171212755</v>
      </c>
    </row>
    <row r="152" spans="1:8" ht="13.8" thickBot="1">
      <c r="A152" s="410"/>
      <c r="B152" s="411"/>
      <c r="C152" s="412"/>
      <c r="D152" s="413"/>
      <c r="E152" s="414"/>
      <c r="F152" s="415">
        <f>ROUND(E152*C152,2)</f>
        <v>0</v>
      </c>
      <c r="G152" s="4">
        <f t="shared" si="7"/>
        <v>0</v>
      </c>
    </row>
    <row r="153" spans="1:8" s="6" customFormat="1" ht="14.4" thickTop="1" thickBot="1">
      <c r="A153" s="325"/>
      <c r="B153" s="326" t="s">
        <v>134</v>
      </c>
      <c r="C153" s="327"/>
      <c r="D153" s="327"/>
      <c r="E153" s="328"/>
      <c r="F153" s="329">
        <f>SUM(F136:F152)</f>
        <v>1463461.1400000001</v>
      </c>
      <c r="G153" s="4">
        <f t="shared" si="7"/>
        <v>0</v>
      </c>
      <c r="H153" s="835"/>
    </row>
    <row r="154" spans="1:8" ht="13.8" thickTop="1">
      <c r="A154" s="374"/>
      <c r="B154" s="416"/>
      <c r="C154" s="417"/>
      <c r="D154" s="418"/>
      <c r="E154" s="378"/>
      <c r="F154" s="379"/>
      <c r="G154" s="4">
        <f t="shared" si="7"/>
        <v>0</v>
      </c>
    </row>
    <row r="155" spans="1:8" ht="39.6">
      <c r="A155" s="362" t="s">
        <v>435</v>
      </c>
      <c r="B155" s="280" t="s">
        <v>465</v>
      </c>
      <c r="C155" s="419">
        <v>4</v>
      </c>
      <c r="D155" s="420" t="s">
        <v>5</v>
      </c>
      <c r="E155" s="349">
        <v>1536.9325599999997</v>
      </c>
      <c r="F155" s="421">
        <f t="shared" ref="F155:F168" si="8">C155*E155</f>
        <v>6147.730239999999</v>
      </c>
      <c r="G155" s="4">
        <f t="shared" si="7"/>
        <v>6147.730239999999</v>
      </c>
    </row>
    <row r="156" spans="1:8" ht="39.6">
      <c r="A156" s="362" t="s">
        <v>436</v>
      </c>
      <c r="B156" s="280" t="s">
        <v>466</v>
      </c>
      <c r="C156" s="419">
        <v>3</v>
      </c>
      <c r="D156" s="420" t="s">
        <v>5</v>
      </c>
      <c r="E156" s="349">
        <v>1536.9325599999997</v>
      </c>
      <c r="F156" s="421">
        <f t="shared" si="8"/>
        <v>4610.7976799999997</v>
      </c>
      <c r="G156" s="4">
        <f t="shared" si="7"/>
        <v>4610.7976799999997</v>
      </c>
    </row>
    <row r="157" spans="1:8" ht="52.8">
      <c r="A157" s="362" t="s">
        <v>437</v>
      </c>
      <c r="B157" s="280" t="s">
        <v>467</v>
      </c>
      <c r="C157" s="419">
        <v>18</v>
      </c>
      <c r="D157" s="420" t="s">
        <v>5</v>
      </c>
      <c r="E157" s="349">
        <v>1036.5498799999998</v>
      </c>
      <c r="F157" s="421">
        <f t="shared" si="8"/>
        <v>18657.897839999998</v>
      </c>
      <c r="G157" s="4">
        <f t="shared" si="7"/>
        <v>18657.897839999998</v>
      </c>
    </row>
    <row r="158" spans="1:8" ht="39.6">
      <c r="A158" s="362" t="s">
        <v>438</v>
      </c>
      <c r="B158" s="280" t="s">
        <v>468</v>
      </c>
      <c r="C158" s="419">
        <v>15</v>
      </c>
      <c r="D158" s="420" t="s">
        <v>5</v>
      </c>
      <c r="E158" s="350">
        <v>170.89331199999998</v>
      </c>
      <c r="F158" s="421">
        <f t="shared" si="8"/>
        <v>2563.3996799999995</v>
      </c>
      <c r="G158" s="4">
        <f t="shared" si="7"/>
        <v>2563.3996799999995</v>
      </c>
    </row>
    <row r="159" spans="1:8" ht="39.6">
      <c r="A159" s="362" t="s">
        <v>439</v>
      </c>
      <c r="B159" s="280" t="s">
        <v>469</v>
      </c>
      <c r="C159" s="419">
        <v>4</v>
      </c>
      <c r="D159" s="420" t="s">
        <v>5</v>
      </c>
      <c r="E159" s="349">
        <v>92.240159999999989</v>
      </c>
      <c r="F159" s="421">
        <f t="shared" si="8"/>
        <v>368.96063999999996</v>
      </c>
      <c r="G159" s="4">
        <f t="shared" si="7"/>
        <v>368.96063999999996</v>
      </c>
    </row>
    <row r="160" spans="1:8" ht="39.6">
      <c r="A160" s="362" t="s">
        <v>440</v>
      </c>
      <c r="B160" s="280" t="s">
        <v>470</v>
      </c>
      <c r="C160" s="419">
        <v>4</v>
      </c>
      <c r="D160" s="420" t="s">
        <v>5</v>
      </c>
      <c r="E160" s="349">
        <v>198.83688000000001</v>
      </c>
      <c r="F160" s="421">
        <f t="shared" si="8"/>
        <v>795.34752000000003</v>
      </c>
      <c r="G160" s="4">
        <f t="shared" si="7"/>
        <v>795.34752000000003</v>
      </c>
    </row>
    <row r="161" spans="1:8" ht="52.8">
      <c r="A161" s="362" t="s">
        <v>441</v>
      </c>
      <c r="B161" s="280" t="s">
        <v>471</v>
      </c>
      <c r="C161" s="419">
        <v>12</v>
      </c>
      <c r="D161" s="420" t="s">
        <v>5</v>
      </c>
      <c r="E161" s="349">
        <v>749.48655999999994</v>
      </c>
      <c r="F161" s="421">
        <f t="shared" si="8"/>
        <v>8993.8387199999997</v>
      </c>
      <c r="G161" s="4">
        <f t="shared" si="7"/>
        <v>8993.8387199999997</v>
      </c>
    </row>
    <row r="162" spans="1:8">
      <c r="A162" s="665" t="s">
        <v>442</v>
      </c>
      <c r="B162" s="666" t="s">
        <v>472</v>
      </c>
      <c r="C162" s="667">
        <v>1</v>
      </c>
      <c r="D162" s="668" t="s">
        <v>71</v>
      </c>
      <c r="E162" s="669">
        <v>4120.6499999999996</v>
      </c>
      <c r="F162" s="670">
        <f t="shared" si="8"/>
        <v>4120.6499999999996</v>
      </c>
      <c r="G162" s="4">
        <f t="shared" si="7"/>
        <v>4120.6499999999996</v>
      </c>
    </row>
    <row r="163" spans="1:8" ht="39.6">
      <c r="A163" s="671" t="s">
        <v>443</v>
      </c>
      <c r="B163" s="672" t="s">
        <v>473</v>
      </c>
      <c r="C163" s="673">
        <v>1</v>
      </c>
      <c r="D163" s="674" t="s">
        <v>71</v>
      </c>
      <c r="E163" s="675">
        <v>52453.65</v>
      </c>
      <c r="F163" s="676">
        <f t="shared" si="8"/>
        <v>52453.65</v>
      </c>
      <c r="G163" s="4">
        <f t="shared" si="7"/>
        <v>52453.65</v>
      </c>
    </row>
    <row r="164" spans="1:8">
      <c r="A164" s="362" t="s">
        <v>474</v>
      </c>
      <c r="B164" s="288" t="s">
        <v>185</v>
      </c>
      <c r="C164" s="422">
        <v>1</v>
      </c>
      <c r="D164" s="347" t="s">
        <v>71</v>
      </c>
      <c r="E164" s="423">
        <v>18423.900000000001</v>
      </c>
      <c r="F164" s="421">
        <f t="shared" si="8"/>
        <v>18423.900000000001</v>
      </c>
      <c r="G164" s="4">
        <f t="shared" si="7"/>
        <v>18423.900000000001</v>
      </c>
    </row>
    <row r="165" spans="1:8">
      <c r="A165" s="362" t="s">
        <v>444</v>
      </c>
      <c r="B165" s="288" t="s">
        <v>186</v>
      </c>
      <c r="C165" s="422">
        <v>1</v>
      </c>
      <c r="D165" s="347" t="s">
        <v>71</v>
      </c>
      <c r="E165" s="423">
        <v>5705</v>
      </c>
      <c r="F165" s="421">
        <f t="shared" si="8"/>
        <v>5705</v>
      </c>
      <c r="G165" s="4">
        <f t="shared" si="7"/>
        <v>5705</v>
      </c>
    </row>
    <row r="166" spans="1:8">
      <c r="A166" s="362" t="s">
        <v>445</v>
      </c>
      <c r="B166" s="288" t="s">
        <v>475</v>
      </c>
      <c r="C166" s="422">
        <v>1</v>
      </c>
      <c r="D166" s="347" t="s">
        <v>71</v>
      </c>
      <c r="E166" s="348">
        <v>349.99979999999999</v>
      </c>
      <c r="F166" s="421">
        <f t="shared" si="8"/>
        <v>349.99979999999999</v>
      </c>
      <c r="G166" s="4">
        <f t="shared" si="7"/>
        <v>349.99979999999999</v>
      </c>
    </row>
    <row r="167" spans="1:8">
      <c r="A167" s="362" t="s">
        <v>446</v>
      </c>
      <c r="B167" s="288" t="s">
        <v>476</v>
      </c>
      <c r="C167" s="422">
        <v>1</v>
      </c>
      <c r="D167" s="347" t="s">
        <v>71</v>
      </c>
      <c r="E167" s="348">
        <v>1064.9971999999998</v>
      </c>
      <c r="F167" s="421">
        <f t="shared" si="8"/>
        <v>1064.9971999999998</v>
      </c>
      <c r="G167" s="4">
        <f t="shared" si="7"/>
        <v>1064.9971999999998</v>
      </c>
    </row>
    <row r="168" spans="1:8">
      <c r="A168" s="424">
        <v>14</v>
      </c>
      <c r="B168" s="288" t="s">
        <v>313</v>
      </c>
      <c r="C168" s="422">
        <v>1</v>
      </c>
      <c r="D168" s="347" t="s">
        <v>71</v>
      </c>
      <c r="E168" s="425">
        <v>25045.89509022241</v>
      </c>
      <c r="F168" s="421">
        <f t="shared" si="8"/>
        <v>25045.89509022241</v>
      </c>
      <c r="G168" s="4">
        <f t="shared" si="7"/>
        <v>25045.89509022241</v>
      </c>
    </row>
    <row r="169" spans="1:8">
      <c r="A169" s="426"/>
      <c r="B169" s="262"/>
      <c r="C169" s="427"/>
      <c r="D169" s="289"/>
      <c r="E169" s="428"/>
      <c r="F169" s="429"/>
      <c r="G169" s="4">
        <f t="shared" si="7"/>
        <v>0</v>
      </c>
    </row>
    <row r="170" spans="1:8" ht="13.8" thickBot="1">
      <c r="A170" s="430"/>
      <c r="B170" s="209"/>
      <c r="C170" s="431"/>
      <c r="D170" s="432"/>
      <c r="E170" s="433"/>
      <c r="F170" s="434">
        <f>ROUND(C170*E170,2)</f>
        <v>0</v>
      </c>
      <c r="G170" s="4">
        <f t="shared" si="7"/>
        <v>0</v>
      </c>
    </row>
    <row r="171" spans="1:8" s="6" customFormat="1" ht="14.4" thickTop="1" thickBot="1">
      <c r="A171" s="325"/>
      <c r="B171" s="326" t="s">
        <v>477</v>
      </c>
      <c r="C171" s="327"/>
      <c r="D171" s="327"/>
      <c r="E171" s="328"/>
      <c r="F171" s="329">
        <f>SUM(F155:F170)</f>
        <v>149302.06441022243</v>
      </c>
      <c r="G171" s="4">
        <f t="shared" si="7"/>
        <v>0</v>
      </c>
      <c r="H171" s="835"/>
    </row>
    <row r="172" spans="1:8" ht="13.8" thickTop="1">
      <c r="A172" s="374"/>
      <c r="B172" s="416"/>
      <c r="C172" s="376"/>
      <c r="D172" s="418"/>
      <c r="E172" s="378"/>
      <c r="F172" s="379"/>
      <c r="G172" s="4">
        <f t="shared" si="7"/>
        <v>0</v>
      </c>
    </row>
    <row r="173" spans="1:8">
      <c r="A173" s="435" t="s">
        <v>211</v>
      </c>
      <c r="B173" s="223" t="s">
        <v>187</v>
      </c>
      <c r="C173" s="436"/>
      <c r="D173" s="437"/>
      <c r="E173" s="438"/>
      <c r="F173" s="439"/>
      <c r="G173" s="4">
        <f t="shared" si="7"/>
        <v>0</v>
      </c>
    </row>
    <row r="174" spans="1:8" ht="26.4">
      <c r="A174" s="440">
        <v>1</v>
      </c>
      <c r="B174" s="441" t="s">
        <v>392</v>
      </c>
      <c r="C174" s="442">
        <v>2</v>
      </c>
      <c r="D174" s="443" t="s">
        <v>1</v>
      </c>
      <c r="E174" s="444">
        <v>486540.25</v>
      </c>
      <c r="F174" s="445">
        <f>ROUND(C174*E174,2)</f>
        <v>973080.5</v>
      </c>
      <c r="G174" s="4">
        <f t="shared" si="7"/>
        <v>973080.5</v>
      </c>
    </row>
    <row r="175" spans="1:8">
      <c r="A175" s="446">
        <v>2</v>
      </c>
      <c r="B175" s="301" t="s">
        <v>188</v>
      </c>
      <c r="C175" s="436">
        <v>2</v>
      </c>
      <c r="D175" s="447" t="s">
        <v>1</v>
      </c>
      <c r="E175" s="270">
        <v>70977.298363407477</v>
      </c>
      <c r="F175" s="448">
        <f t="shared" ref="F175:F180" si="9">C175*E175</f>
        <v>141954.59672681495</v>
      </c>
      <c r="G175" s="4">
        <f t="shared" si="7"/>
        <v>141954.59672681495</v>
      </c>
    </row>
    <row r="176" spans="1:8">
      <c r="A176" s="446">
        <v>3</v>
      </c>
      <c r="B176" s="301" t="s">
        <v>189</v>
      </c>
      <c r="C176" s="436">
        <v>6</v>
      </c>
      <c r="D176" s="447" t="s">
        <v>1</v>
      </c>
      <c r="E176" s="449">
        <v>3504.6</v>
      </c>
      <c r="F176" s="448">
        <f t="shared" si="9"/>
        <v>21027.599999999999</v>
      </c>
      <c r="G176" s="4">
        <f t="shared" si="7"/>
        <v>21027.599999999999</v>
      </c>
    </row>
    <row r="177" spans="1:7">
      <c r="A177" s="446">
        <v>4</v>
      </c>
      <c r="B177" s="301" t="s">
        <v>190</v>
      </c>
      <c r="C177" s="436">
        <v>2</v>
      </c>
      <c r="D177" s="447" t="s">
        <v>1</v>
      </c>
      <c r="E177" s="449">
        <v>4754.6000000000004</v>
      </c>
      <c r="F177" s="448">
        <f t="shared" si="9"/>
        <v>9509.2000000000007</v>
      </c>
      <c r="G177" s="4">
        <f t="shared" si="7"/>
        <v>9509.2000000000007</v>
      </c>
    </row>
    <row r="178" spans="1:7">
      <c r="A178" s="446">
        <v>5</v>
      </c>
      <c r="B178" s="301" t="s">
        <v>191</v>
      </c>
      <c r="C178" s="436">
        <v>1</v>
      </c>
      <c r="D178" s="447" t="s">
        <v>1</v>
      </c>
      <c r="E178" s="449">
        <v>11596.6</v>
      </c>
      <c r="F178" s="448">
        <f t="shared" si="9"/>
        <v>11596.6</v>
      </c>
      <c r="G178" s="4">
        <f t="shared" si="7"/>
        <v>11596.6</v>
      </c>
    </row>
    <row r="179" spans="1:7">
      <c r="A179" s="446">
        <v>6</v>
      </c>
      <c r="B179" s="301" t="s">
        <v>192</v>
      </c>
      <c r="C179" s="436">
        <v>1</v>
      </c>
      <c r="D179" s="447" t="s">
        <v>1</v>
      </c>
      <c r="E179" s="449">
        <v>2070.9</v>
      </c>
      <c r="F179" s="448">
        <f t="shared" si="9"/>
        <v>2070.9</v>
      </c>
      <c r="G179" s="4">
        <f t="shared" si="7"/>
        <v>2070.9</v>
      </c>
    </row>
    <row r="180" spans="1:7">
      <c r="A180" s="446">
        <v>7</v>
      </c>
      <c r="B180" s="301" t="s">
        <v>27</v>
      </c>
      <c r="C180" s="436">
        <v>2</v>
      </c>
      <c r="D180" s="447" t="s">
        <v>1</v>
      </c>
      <c r="E180" s="449">
        <v>1640.1999999999998</v>
      </c>
      <c r="F180" s="448">
        <f t="shared" si="9"/>
        <v>3280.3999999999996</v>
      </c>
      <c r="G180" s="4">
        <f t="shared" si="7"/>
        <v>3280.3999999999996</v>
      </c>
    </row>
    <row r="181" spans="1:7" ht="26.4">
      <c r="A181" s="446">
        <v>8</v>
      </c>
      <c r="B181" s="301" t="s">
        <v>193</v>
      </c>
      <c r="C181" s="436">
        <v>4</v>
      </c>
      <c r="D181" s="447" t="s">
        <v>1</v>
      </c>
      <c r="E181" s="450">
        <v>40718.379999999997</v>
      </c>
      <c r="F181" s="268">
        <f>ROUND(C181*E181,2)</f>
        <v>162873.51999999999</v>
      </c>
      <c r="G181" s="4">
        <f t="shared" si="7"/>
        <v>162873.51999999999</v>
      </c>
    </row>
    <row r="182" spans="1:7" ht="26.4">
      <c r="A182" s="446">
        <v>9</v>
      </c>
      <c r="B182" s="301" t="s">
        <v>194</v>
      </c>
      <c r="C182" s="436">
        <v>1</v>
      </c>
      <c r="D182" s="447" t="s">
        <v>1</v>
      </c>
      <c r="E182" s="450">
        <v>33546.230000000003</v>
      </c>
      <c r="F182" s="448">
        <f t="shared" ref="F182:F188" si="10">C182*E182</f>
        <v>33546.230000000003</v>
      </c>
      <c r="G182" s="4">
        <f t="shared" si="7"/>
        <v>33546.230000000003</v>
      </c>
    </row>
    <row r="183" spans="1:7" ht="26.4">
      <c r="A183" s="446">
        <v>10</v>
      </c>
      <c r="B183" s="301" t="s">
        <v>195</v>
      </c>
      <c r="C183" s="436">
        <v>2</v>
      </c>
      <c r="D183" s="447" t="s">
        <v>1</v>
      </c>
      <c r="E183" s="450">
        <v>38114.36</v>
      </c>
      <c r="F183" s="448">
        <f t="shared" si="10"/>
        <v>76228.72</v>
      </c>
      <c r="G183" s="4">
        <f t="shared" si="7"/>
        <v>76228.72</v>
      </c>
    </row>
    <row r="184" spans="1:7">
      <c r="A184" s="446">
        <v>11</v>
      </c>
      <c r="B184" s="301" t="s">
        <v>196</v>
      </c>
      <c r="C184" s="436">
        <v>1</v>
      </c>
      <c r="D184" s="447" t="s">
        <v>1</v>
      </c>
      <c r="E184" s="270">
        <v>13176.1684431389</v>
      </c>
      <c r="F184" s="448">
        <f t="shared" si="10"/>
        <v>13176.1684431389</v>
      </c>
      <c r="G184" s="4">
        <f t="shared" si="7"/>
        <v>13176.1684431389</v>
      </c>
    </row>
    <row r="185" spans="1:7">
      <c r="A185" s="446">
        <v>12</v>
      </c>
      <c r="B185" s="301" t="s">
        <v>197</v>
      </c>
      <c r="C185" s="436">
        <v>1</v>
      </c>
      <c r="D185" s="447" t="s">
        <v>1</v>
      </c>
      <c r="E185" s="268">
        <v>2942.37</v>
      </c>
      <c r="F185" s="448">
        <f t="shared" si="10"/>
        <v>2942.37</v>
      </c>
      <c r="G185" s="4">
        <f t="shared" si="7"/>
        <v>2942.37</v>
      </c>
    </row>
    <row r="186" spans="1:7" ht="26.4">
      <c r="A186" s="446">
        <v>13</v>
      </c>
      <c r="B186" s="301" t="s">
        <v>230</v>
      </c>
      <c r="C186" s="436">
        <v>2</v>
      </c>
      <c r="D186" s="447" t="s">
        <v>1</v>
      </c>
      <c r="E186" s="318">
        <v>1829</v>
      </c>
      <c r="F186" s="448">
        <f t="shared" si="10"/>
        <v>3658</v>
      </c>
      <c r="G186" s="4">
        <f t="shared" si="7"/>
        <v>3658</v>
      </c>
    </row>
    <row r="187" spans="1:7" ht="26.4">
      <c r="A187" s="446">
        <v>14</v>
      </c>
      <c r="B187" s="301" t="s">
        <v>229</v>
      </c>
      <c r="C187" s="436">
        <v>1</v>
      </c>
      <c r="D187" s="447" t="s">
        <v>1</v>
      </c>
      <c r="E187" s="318">
        <v>1652</v>
      </c>
      <c r="F187" s="448">
        <f t="shared" si="10"/>
        <v>1652</v>
      </c>
      <c r="G187" s="4">
        <f t="shared" si="7"/>
        <v>1652</v>
      </c>
    </row>
    <row r="188" spans="1:7">
      <c r="A188" s="446">
        <v>15</v>
      </c>
      <c r="B188" s="301" t="s">
        <v>198</v>
      </c>
      <c r="C188" s="436">
        <v>2</v>
      </c>
      <c r="D188" s="447" t="s">
        <v>1</v>
      </c>
      <c r="E188" s="451">
        <v>17309.461200000002</v>
      </c>
      <c r="F188" s="448">
        <f t="shared" si="10"/>
        <v>34618.922400000003</v>
      </c>
      <c r="G188" s="4">
        <f t="shared" si="7"/>
        <v>34618.922400000003</v>
      </c>
    </row>
    <row r="189" spans="1:7" ht="26.4">
      <c r="A189" s="446">
        <v>16</v>
      </c>
      <c r="B189" s="301" t="s">
        <v>199</v>
      </c>
      <c r="C189" s="436">
        <v>4</v>
      </c>
      <c r="D189" s="447" t="s">
        <v>1</v>
      </c>
      <c r="E189" s="452">
        <v>4678.6399999999994</v>
      </c>
      <c r="F189" s="268">
        <f t="shared" ref="F189:F199" si="11">ROUND(C189*E189,2)</f>
        <v>18714.560000000001</v>
      </c>
      <c r="G189" s="4">
        <f t="shared" si="7"/>
        <v>18714.559999999998</v>
      </c>
    </row>
    <row r="190" spans="1:7">
      <c r="A190" s="446">
        <v>17</v>
      </c>
      <c r="B190" s="301" t="s">
        <v>200</v>
      </c>
      <c r="C190" s="436">
        <v>2</v>
      </c>
      <c r="D190" s="447" t="s">
        <v>1</v>
      </c>
      <c r="E190" s="450">
        <v>2470.16</v>
      </c>
      <c r="F190" s="268">
        <f t="shared" si="11"/>
        <v>4940.32</v>
      </c>
      <c r="G190" s="4">
        <f t="shared" si="7"/>
        <v>4940.32</v>
      </c>
    </row>
    <row r="191" spans="1:7">
      <c r="A191" s="446">
        <v>18</v>
      </c>
      <c r="B191" s="301" t="s">
        <v>201</v>
      </c>
      <c r="C191" s="436">
        <v>1</v>
      </c>
      <c r="D191" s="447" t="s">
        <v>1</v>
      </c>
      <c r="E191" s="450">
        <v>14765.42</v>
      </c>
      <c r="F191" s="268">
        <f t="shared" si="11"/>
        <v>14765.42</v>
      </c>
      <c r="G191" s="4">
        <f t="shared" si="7"/>
        <v>14765.42</v>
      </c>
    </row>
    <row r="192" spans="1:7">
      <c r="A192" s="446">
        <v>19</v>
      </c>
      <c r="B192" s="301" t="s">
        <v>202</v>
      </c>
      <c r="C192" s="436">
        <v>2</v>
      </c>
      <c r="D192" s="447" t="s">
        <v>1</v>
      </c>
      <c r="E192" s="450">
        <v>8200</v>
      </c>
      <c r="F192" s="268">
        <f t="shared" si="11"/>
        <v>16400</v>
      </c>
      <c r="G192" s="4">
        <f t="shared" si="7"/>
        <v>16400</v>
      </c>
    </row>
    <row r="193" spans="1:8">
      <c r="A193" s="446">
        <v>20</v>
      </c>
      <c r="B193" s="301" t="s">
        <v>203</v>
      </c>
      <c r="C193" s="436">
        <v>1</v>
      </c>
      <c r="D193" s="447" t="s">
        <v>1</v>
      </c>
      <c r="E193" s="323">
        <v>2230.1999999999998</v>
      </c>
      <c r="F193" s="268">
        <f t="shared" si="11"/>
        <v>2230.1999999999998</v>
      </c>
      <c r="G193" s="4">
        <f t="shared" si="7"/>
        <v>2230.1999999999998</v>
      </c>
    </row>
    <row r="194" spans="1:8">
      <c r="A194" s="446">
        <v>21</v>
      </c>
      <c r="B194" s="301" t="s">
        <v>204</v>
      </c>
      <c r="C194" s="436">
        <v>1</v>
      </c>
      <c r="D194" s="447" t="s">
        <v>1</v>
      </c>
      <c r="E194" s="323">
        <v>3304</v>
      </c>
      <c r="F194" s="268">
        <f t="shared" si="11"/>
        <v>3304</v>
      </c>
      <c r="G194" s="4">
        <f t="shared" si="7"/>
        <v>3304</v>
      </c>
    </row>
    <row r="195" spans="1:8">
      <c r="A195" s="446">
        <v>22</v>
      </c>
      <c r="B195" s="301" t="s">
        <v>205</v>
      </c>
      <c r="C195" s="436">
        <v>4</v>
      </c>
      <c r="D195" s="447" t="s">
        <v>1</v>
      </c>
      <c r="E195" s="409">
        <v>2225.371253625</v>
      </c>
      <c r="F195" s="268">
        <f t="shared" si="11"/>
        <v>8901.49</v>
      </c>
      <c r="G195" s="4">
        <f t="shared" si="7"/>
        <v>8901.4850145</v>
      </c>
    </row>
    <row r="196" spans="1:8">
      <c r="A196" s="446">
        <v>23</v>
      </c>
      <c r="B196" s="301" t="s">
        <v>206</v>
      </c>
      <c r="C196" s="436">
        <v>2</v>
      </c>
      <c r="D196" s="447" t="s">
        <v>1</v>
      </c>
      <c r="E196" s="409">
        <v>2225.371253625</v>
      </c>
      <c r="F196" s="268">
        <f t="shared" si="11"/>
        <v>4450.74</v>
      </c>
      <c r="G196" s="4">
        <f t="shared" si="7"/>
        <v>4450.74250725</v>
      </c>
    </row>
    <row r="197" spans="1:8">
      <c r="A197" s="446">
        <v>24</v>
      </c>
      <c r="B197" s="301" t="s">
        <v>207</v>
      </c>
      <c r="C197" s="436">
        <v>20</v>
      </c>
      <c r="D197" s="447" t="s">
        <v>73</v>
      </c>
      <c r="E197" s="453">
        <v>904.2256097560977</v>
      </c>
      <c r="F197" s="268">
        <f t="shared" si="11"/>
        <v>18084.509999999998</v>
      </c>
      <c r="G197" s="4">
        <f t="shared" si="7"/>
        <v>18084.512195121955</v>
      </c>
    </row>
    <row r="198" spans="1:8">
      <c r="A198" s="446">
        <v>25</v>
      </c>
      <c r="B198" s="301" t="s">
        <v>208</v>
      </c>
      <c r="C198" s="436">
        <v>20</v>
      </c>
      <c r="D198" s="447" t="s">
        <v>73</v>
      </c>
      <c r="E198" s="403">
        <v>1221.8278947368422</v>
      </c>
      <c r="F198" s="268">
        <f t="shared" si="11"/>
        <v>24436.560000000001</v>
      </c>
      <c r="G198" s="4">
        <f t="shared" si="7"/>
        <v>24436.557894736841</v>
      </c>
    </row>
    <row r="199" spans="1:8">
      <c r="A199" s="446">
        <v>26</v>
      </c>
      <c r="B199" s="301" t="s">
        <v>209</v>
      </c>
      <c r="C199" s="436">
        <v>1</v>
      </c>
      <c r="D199" s="447" t="s">
        <v>1</v>
      </c>
      <c r="E199" s="450">
        <v>17085</v>
      </c>
      <c r="F199" s="268">
        <f t="shared" si="11"/>
        <v>17085</v>
      </c>
      <c r="G199" s="4">
        <f t="shared" si="7"/>
        <v>17085</v>
      </c>
    </row>
    <row r="200" spans="1:8" ht="13.8" thickBot="1">
      <c r="A200" s="446">
        <v>27</v>
      </c>
      <c r="B200" s="301" t="s">
        <v>210</v>
      </c>
      <c r="C200" s="436">
        <v>1</v>
      </c>
      <c r="D200" s="447" t="s">
        <v>1</v>
      </c>
      <c r="E200" s="403">
        <v>6040.4947545111208</v>
      </c>
      <c r="F200" s="448">
        <f>C200*E200</f>
        <v>6040.4947545111208</v>
      </c>
      <c r="G200" s="4">
        <f t="shared" si="7"/>
        <v>6040.4947545111208</v>
      </c>
    </row>
    <row r="201" spans="1:8" s="6" customFormat="1" ht="14.4" thickTop="1" thickBot="1">
      <c r="A201" s="325"/>
      <c r="B201" s="326" t="s">
        <v>216</v>
      </c>
      <c r="C201" s="327"/>
      <c r="D201" s="327"/>
      <c r="E201" s="328"/>
      <c r="F201" s="329">
        <f>SUM(F174:F200)</f>
        <v>1630569.0223244652</v>
      </c>
      <c r="G201" s="4">
        <f t="shared" si="7"/>
        <v>0</v>
      </c>
      <c r="H201" s="835"/>
    </row>
    <row r="202" spans="1:8" ht="13.8" thickTop="1">
      <c r="A202" s="454" t="s">
        <v>215</v>
      </c>
      <c r="B202" s="387" t="s">
        <v>344</v>
      </c>
      <c r="C202" s="334"/>
      <c r="D202" s="388"/>
      <c r="E202" s="268"/>
      <c r="F202" s="268">
        <f>+C202*E202</f>
        <v>0</v>
      </c>
      <c r="G202" s="4">
        <f t="shared" si="7"/>
        <v>0</v>
      </c>
    </row>
    <row r="203" spans="1:8" ht="26.4">
      <c r="A203" s="455">
        <v>1</v>
      </c>
      <c r="B203" s="280" t="s">
        <v>478</v>
      </c>
      <c r="C203" s="419">
        <v>5</v>
      </c>
      <c r="D203" s="420" t="s">
        <v>1</v>
      </c>
      <c r="E203" s="309">
        <v>6220.75</v>
      </c>
      <c r="F203" s="309">
        <f>+C203*E203</f>
        <v>31103.75</v>
      </c>
      <c r="G203" s="4">
        <f t="shared" si="7"/>
        <v>31103.75</v>
      </c>
    </row>
    <row r="204" spans="1:8">
      <c r="A204" s="455">
        <v>2</v>
      </c>
      <c r="B204" s="284" t="s">
        <v>479</v>
      </c>
      <c r="C204" s="419">
        <v>3</v>
      </c>
      <c r="D204" s="420" t="s">
        <v>1</v>
      </c>
      <c r="E204" s="456">
        <v>16520</v>
      </c>
      <c r="F204" s="309">
        <f>+C204*E204</f>
        <v>49560</v>
      </c>
      <c r="G204" s="4">
        <f t="shared" si="7"/>
        <v>49560</v>
      </c>
    </row>
    <row r="205" spans="1:8" ht="26.4">
      <c r="A205" s="455">
        <v>3</v>
      </c>
      <c r="B205" s="280" t="s">
        <v>480</v>
      </c>
      <c r="C205" s="419">
        <v>200</v>
      </c>
      <c r="D205" s="420" t="s">
        <v>5</v>
      </c>
      <c r="E205" s="456">
        <v>163.76</v>
      </c>
      <c r="F205" s="309">
        <f>ROUND(C205*E205,2)</f>
        <v>32752</v>
      </c>
      <c r="G205" s="4">
        <f t="shared" si="7"/>
        <v>32752</v>
      </c>
    </row>
    <row r="206" spans="1:8">
      <c r="A206" s="455">
        <v>4</v>
      </c>
      <c r="B206" s="284" t="s">
        <v>176</v>
      </c>
      <c r="C206" s="419">
        <v>3</v>
      </c>
      <c r="D206" s="420" t="s">
        <v>1</v>
      </c>
      <c r="E206" s="456">
        <v>1568</v>
      </c>
      <c r="F206" s="309">
        <f>+C206*E206</f>
        <v>4704</v>
      </c>
      <c r="G206" s="4">
        <f t="shared" si="7"/>
        <v>4704</v>
      </c>
    </row>
    <row r="207" spans="1:8" ht="13.8" thickBot="1">
      <c r="A207" s="455">
        <v>5</v>
      </c>
      <c r="B207" s="284" t="s">
        <v>177</v>
      </c>
      <c r="C207" s="419">
        <v>3</v>
      </c>
      <c r="D207" s="420" t="s">
        <v>1</v>
      </c>
      <c r="E207" s="344">
        <v>4889.3195551825429</v>
      </c>
      <c r="F207" s="309">
        <f>+C207*E207</f>
        <v>14667.958665547629</v>
      </c>
      <c r="G207" s="4">
        <f t="shared" ref="G207:G270" si="12">E207*C207</f>
        <v>14667.958665547629</v>
      </c>
    </row>
    <row r="208" spans="1:8" s="6" customFormat="1" ht="14.4" thickTop="1" thickBot="1">
      <c r="A208" s="325"/>
      <c r="B208" s="326" t="s">
        <v>217</v>
      </c>
      <c r="C208" s="327"/>
      <c r="D208" s="327"/>
      <c r="E208" s="328"/>
      <c r="F208" s="329">
        <f>SUM(F203:F207)</f>
        <v>132787.70866554763</v>
      </c>
      <c r="G208" s="4">
        <f t="shared" si="12"/>
        <v>0</v>
      </c>
      <c r="H208" s="835"/>
    </row>
    <row r="209" spans="1:7" ht="13.8" thickTop="1">
      <c r="A209" s="299"/>
      <c r="B209" s="457"/>
      <c r="C209" s="334"/>
      <c r="D209" s="269"/>
      <c r="E209" s="334"/>
      <c r="F209" s="120"/>
      <c r="G209" s="4">
        <f t="shared" si="12"/>
        <v>0</v>
      </c>
    </row>
    <row r="210" spans="1:7">
      <c r="A210" s="458" t="s">
        <v>218</v>
      </c>
      <c r="B210" s="248" t="s">
        <v>125</v>
      </c>
      <c r="C210" s="337"/>
      <c r="D210" s="269"/>
      <c r="E210" s="337"/>
      <c r="F210" s="338"/>
      <c r="G210" s="4">
        <f t="shared" si="12"/>
        <v>0</v>
      </c>
    </row>
    <row r="211" spans="1:7">
      <c r="A211" s="335"/>
      <c r="B211" s="336"/>
      <c r="C211" s="337"/>
      <c r="D211" s="269"/>
      <c r="E211" s="337"/>
      <c r="F211" s="338"/>
      <c r="G211" s="4">
        <f t="shared" si="12"/>
        <v>0</v>
      </c>
    </row>
    <row r="212" spans="1:7">
      <c r="A212" s="459">
        <v>1</v>
      </c>
      <c r="B212" s="303" t="s">
        <v>3</v>
      </c>
      <c r="C212" s="460"/>
      <c r="D212" s="461"/>
      <c r="E212" s="462"/>
      <c r="F212" s="460"/>
      <c r="G212" s="4">
        <f t="shared" si="12"/>
        <v>0</v>
      </c>
    </row>
    <row r="213" spans="1:7">
      <c r="A213" s="463">
        <v>1.1000000000000001</v>
      </c>
      <c r="B213" s="267" t="s">
        <v>4</v>
      </c>
      <c r="C213" s="311">
        <v>1</v>
      </c>
      <c r="D213" s="289" t="s">
        <v>1</v>
      </c>
      <c r="E213" s="342">
        <v>989.59211078472515</v>
      </c>
      <c r="F213" s="311">
        <f>ROUND(C213*E213,2)</f>
        <v>989.59</v>
      </c>
      <c r="G213" s="4">
        <f t="shared" si="12"/>
        <v>989.59211078472515</v>
      </c>
    </row>
    <row r="214" spans="1:7">
      <c r="A214" s="681">
        <v>1.2</v>
      </c>
      <c r="B214" s="682" t="s">
        <v>99</v>
      </c>
      <c r="C214" s="683">
        <v>1</v>
      </c>
      <c r="D214" s="654" t="s">
        <v>1</v>
      </c>
      <c r="E214" s="684">
        <v>1601.8034090321603</v>
      </c>
      <c r="F214" s="683">
        <f>ROUND(C214*E214,2)</f>
        <v>1601.8</v>
      </c>
      <c r="G214" s="4">
        <f t="shared" si="12"/>
        <v>1601.8034090321603</v>
      </c>
    </row>
    <row r="215" spans="1:7">
      <c r="A215" s="677"/>
      <c r="B215" s="678"/>
      <c r="C215" s="679"/>
      <c r="D215" s="680"/>
      <c r="E215" s="659"/>
      <c r="F215" s="679"/>
      <c r="G215" s="4">
        <f t="shared" si="12"/>
        <v>0</v>
      </c>
    </row>
    <row r="216" spans="1:7">
      <c r="A216" s="459">
        <v>2</v>
      </c>
      <c r="B216" s="303" t="s">
        <v>69</v>
      </c>
      <c r="C216" s="465"/>
      <c r="D216" s="293"/>
      <c r="E216" s="344"/>
      <c r="F216" s="465"/>
      <c r="G216" s="4">
        <f t="shared" si="12"/>
        <v>0</v>
      </c>
    </row>
    <row r="217" spans="1:7">
      <c r="A217" s="463">
        <v>2.1</v>
      </c>
      <c r="B217" s="262" t="s">
        <v>144</v>
      </c>
      <c r="C217" s="346">
        <v>1.18</v>
      </c>
      <c r="D217" s="466" t="s">
        <v>7</v>
      </c>
      <c r="E217" s="348">
        <v>9185.7365000000009</v>
      </c>
      <c r="F217" s="309">
        <f>ROUND(E217*C217,2)</f>
        <v>10839.17</v>
      </c>
      <c r="G217" s="4">
        <f t="shared" si="12"/>
        <v>10839.16907</v>
      </c>
    </row>
    <row r="218" spans="1:7">
      <c r="A218" s="463">
        <v>2.2000000000000002</v>
      </c>
      <c r="B218" s="262" t="s">
        <v>145</v>
      </c>
      <c r="C218" s="346">
        <v>0.36</v>
      </c>
      <c r="D218" s="466" t="s">
        <v>7</v>
      </c>
      <c r="E218" s="350">
        <v>22500.623548000003</v>
      </c>
      <c r="F218" s="309">
        <f>ROUND(E218*C218,2)</f>
        <v>8100.22</v>
      </c>
      <c r="G218" s="4">
        <f t="shared" si="12"/>
        <v>8100.2244772800004</v>
      </c>
    </row>
    <row r="219" spans="1:7">
      <c r="A219" s="463">
        <v>2.2999999999999998</v>
      </c>
      <c r="B219" s="262" t="s">
        <v>146</v>
      </c>
      <c r="C219" s="346">
        <v>1.54</v>
      </c>
      <c r="D219" s="466" t="s">
        <v>7</v>
      </c>
      <c r="E219" s="350">
        <v>14586.677556000002</v>
      </c>
      <c r="F219" s="309">
        <f>ROUND(E219*C219,2)</f>
        <v>22463.48</v>
      </c>
      <c r="G219" s="4">
        <f t="shared" si="12"/>
        <v>22463.483436240003</v>
      </c>
    </row>
    <row r="220" spans="1:7">
      <c r="A220" s="463"/>
      <c r="B220" s="267"/>
      <c r="C220" s="311"/>
      <c r="D220" s="293"/>
      <c r="E220" s="344"/>
      <c r="F220" s="465"/>
      <c r="G220" s="4">
        <f t="shared" si="12"/>
        <v>0</v>
      </c>
    </row>
    <row r="221" spans="1:7">
      <c r="A221" s="459">
        <v>3</v>
      </c>
      <c r="B221" s="303" t="s">
        <v>100</v>
      </c>
      <c r="C221" s="311"/>
      <c r="D221" s="293"/>
      <c r="E221" s="344"/>
      <c r="F221" s="465"/>
      <c r="G221" s="4">
        <f t="shared" si="12"/>
        <v>0</v>
      </c>
    </row>
    <row r="222" spans="1:7">
      <c r="A222" s="463">
        <v>3.1</v>
      </c>
      <c r="B222" s="262" t="s">
        <v>121</v>
      </c>
      <c r="C222" s="346">
        <v>16.07</v>
      </c>
      <c r="D222" s="466" t="s">
        <v>10</v>
      </c>
      <c r="E222" s="344">
        <v>1187.6235362270195</v>
      </c>
      <c r="F222" s="309">
        <f>ROUND(E222*C222,2)</f>
        <v>19085.11</v>
      </c>
      <c r="G222" s="4">
        <f t="shared" si="12"/>
        <v>19085.110227168203</v>
      </c>
    </row>
    <row r="223" spans="1:7">
      <c r="A223" s="463">
        <v>3.2</v>
      </c>
      <c r="B223" s="262" t="s">
        <v>122</v>
      </c>
      <c r="C223" s="346">
        <v>3.64</v>
      </c>
      <c r="D223" s="466" t="s">
        <v>10</v>
      </c>
      <c r="E223" s="344">
        <v>1152.6235362270195</v>
      </c>
      <c r="F223" s="309">
        <f>ROUND(E223*C223,2)</f>
        <v>4195.55</v>
      </c>
      <c r="G223" s="4">
        <f t="shared" si="12"/>
        <v>4195.5496718663508</v>
      </c>
    </row>
    <row r="224" spans="1:7">
      <c r="A224" s="463">
        <v>3.3</v>
      </c>
      <c r="B224" s="262" t="s">
        <v>101</v>
      </c>
      <c r="C224" s="346">
        <v>2.25</v>
      </c>
      <c r="D224" s="466" t="s">
        <v>10</v>
      </c>
      <c r="E224" s="344">
        <v>1484.2782528526764</v>
      </c>
      <c r="F224" s="309">
        <f>ROUND(E224*C224,2)</f>
        <v>3339.63</v>
      </c>
      <c r="G224" s="4">
        <f t="shared" si="12"/>
        <v>3339.6260689185219</v>
      </c>
    </row>
    <row r="225" spans="1:7">
      <c r="A225" s="467"/>
      <c r="B225" s="262"/>
      <c r="C225" s="346"/>
      <c r="D225" s="466"/>
      <c r="E225" s="344"/>
      <c r="F225" s="309"/>
      <c r="G225" s="4">
        <f t="shared" si="12"/>
        <v>0</v>
      </c>
    </row>
    <row r="226" spans="1:7">
      <c r="A226" s="459">
        <v>4</v>
      </c>
      <c r="B226" s="303" t="s">
        <v>102</v>
      </c>
      <c r="C226" s="311"/>
      <c r="D226" s="293"/>
      <c r="E226" s="344"/>
      <c r="F226" s="465"/>
      <c r="G226" s="4">
        <f t="shared" si="12"/>
        <v>0</v>
      </c>
    </row>
    <row r="227" spans="1:7">
      <c r="A227" s="463" t="s">
        <v>220</v>
      </c>
      <c r="B227" s="354" t="s">
        <v>123</v>
      </c>
      <c r="C227" s="311">
        <v>34.26</v>
      </c>
      <c r="D227" s="293" t="s">
        <v>10</v>
      </c>
      <c r="E227" s="353">
        <v>294.47558749999996</v>
      </c>
      <c r="F227" s="309">
        <f>ROUND(E227*C227,2)</f>
        <v>10088.73</v>
      </c>
      <c r="G227" s="4">
        <f t="shared" si="12"/>
        <v>10088.733627749998</v>
      </c>
    </row>
    <row r="228" spans="1:7">
      <c r="A228" s="463">
        <v>4.2</v>
      </c>
      <c r="B228" s="262" t="s">
        <v>44</v>
      </c>
      <c r="C228" s="346">
        <v>16.16</v>
      </c>
      <c r="D228" s="466" t="s">
        <v>10</v>
      </c>
      <c r="E228" s="353">
        <v>294.47558749999996</v>
      </c>
      <c r="F228" s="309">
        <f>ROUND(E228*C228,2)</f>
        <v>4758.7299999999996</v>
      </c>
      <c r="G228" s="4">
        <f t="shared" si="12"/>
        <v>4758.7254939999993</v>
      </c>
    </row>
    <row r="229" spans="1:7">
      <c r="A229" s="463">
        <v>4.3</v>
      </c>
      <c r="B229" s="262" t="s">
        <v>124</v>
      </c>
      <c r="C229" s="346">
        <v>15.41</v>
      </c>
      <c r="D229" s="466" t="s">
        <v>10</v>
      </c>
      <c r="E229" s="353">
        <v>450.52256750000004</v>
      </c>
      <c r="F229" s="309">
        <f>ROUND(E229*C229,2)</f>
        <v>6942.55</v>
      </c>
      <c r="G229" s="4">
        <f t="shared" si="12"/>
        <v>6942.5527651750008</v>
      </c>
    </row>
    <row r="230" spans="1:7">
      <c r="A230" s="463">
        <v>4.4000000000000004</v>
      </c>
      <c r="B230" s="262" t="s">
        <v>103</v>
      </c>
      <c r="C230" s="346">
        <v>15.41</v>
      </c>
      <c r="D230" s="466" t="s">
        <v>10</v>
      </c>
      <c r="E230" s="350">
        <v>44.484065000000001</v>
      </c>
      <c r="F230" s="309">
        <f>ROUND(E230*C230,2)</f>
        <v>685.5</v>
      </c>
      <c r="G230" s="4">
        <f t="shared" si="12"/>
        <v>685.49944164999999</v>
      </c>
    </row>
    <row r="231" spans="1:7">
      <c r="A231" s="463" t="s">
        <v>221</v>
      </c>
      <c r="B231" s="354" t="s">
        <v>104</v>
      </c>
      <c r="C231" s="311">
        <v>7.12</v>
      </c>
      <c r="D231" s="293" t="s">
        <v>10</v>
      </c>
      <c r="E231" s="309">
        <v>932.37999999999988</v>
      </c>
      <c r="F231" s="465">
        <f>ROUND(C231*E231,2)</f>
        <v>6638.55</v>
      </c>
      <c r="G231" s="4">
        <f t="shared" si="12"/>
        <v>6638.5455999999995</v>
      </c>
    </row>
    <row r="232" spans="1:7">
      <c r="A232" s="463" t="s">
        <v>222</v>
      </c>
      <c r="B232" s="354" t="s">
        <v>105</v>
      </c>
      <c r="C232" s="311">
        <v>48.7</v>
      </c>
      <c r="D232" s="293" t="s">
        <v>5</v>
      </c>
      <c r="E232" s="350">
        <v>93.486884000000003</v>
      </c>
      <c r="F232" s="465">
        <f>ROUND(C232*E232,2)</f>
        <v>4552.8100000000004</v>
      </c>
      <c r="G232" s="4">
        <f t="shared" si="12"/>
        <v>4552.8112508000004</v>
      </c>
    </row>
    <row r="233" spans="1:7">
      <c r="A233" s="463" t="s">
        <v>237</v>
      </c>
      <c r="B233" s="267" t="s">
        <v>106</v>
      </c>
      <c r="C233" s="311">
        <v>15.41</v>
      </c>
      <c r="D233" s="293" t="s">
        <v>10</v>
      </c>
      <c r="E233" s="309">
        <v>650</v>
      </c>
      <c r="F233" s="465">
        <f>ROUND(C233*E233,2)</f>
        <v>10016.5</v>
      </c>
      <c r="G233" s="4">
        <f t="shared" si="12"/>
        <v>10016.5</v>
      </c>
    </row>
    <row r="234" spans="1:7">
      <c r="A234" s="468"/>
      <c r="B234" s="355"/>
      <c r="C234" s="299"/>
      <c r="D234" s="466"/>
      <c r="E234" s="344"/>
      <c r="F234" s="469"/>
      <c r="G234" s="4">
        <f t="shared" si="12"/>
        <v>0</v>
      </c>
    </row>
    <row r="235" spans="1:7">
      <c r="A235" s="455">
        <v>5</v>
      </c>
      <c r="B235" s="262" t="s">
        <v>127</v>
      </c>
      <c r="C235" s="346">
        <v>8.1</v>
      </c>
      <c r="D235" s="466" t="s">
        <v>10</v>
      </c>
      <c r="E235" s="350">
        <v>957.41660700000011</v>
      </c>
      <c r="F235" s="309">
        <f>ROUND(E235*C235,2)</f>
        <v>7755.07</v>
      </c>
      <c r="G235" s="4">
        <f t="shared" si="12"/>
        <v>7755.0745167000005</v>
      </c>
    </row>
    <row r="236" spans="1:7">
      <c r="A236" s="455"/>
      <c r="B236" s="262"/>
      <c r="C236" s="346"/>
      <c r="D236" s="466"/>
      <c r="E236" s="344"/>
      <c r="F236" s="309"/>
      <c r="G236" s="4">
        <f t="shared" si="12"/>
        <v>0</v>
      </c>
    </row>
    <row r="237" spans="1:7">
      <c r="A237" s="455">
        <v>6</v>
      </c>
      <c r="B237" s="262" t="s">
        <v>107</v>
      </c>
      <c r="C237" s="346">
        <v>4.41</v>
      </c>
      <c r="D237" s="466" t="s">
        <v>10</v>
      </c>
      <c r="E237" s="309">
        <v>675.76</v>
      </c>
      <c r="F237" s="309">
        <f>ROUND(E237*C237,2)</f>
        <v>2980.1</v>
      </c>
      <c r="G237" s="4">
        <f t="shared" si="12"/>
        <v>2980.1016</v>
      </c>
    </row>
    <row r="238" spans="1:7">
      <c r="A238" s="470"/>
      <c r="B238" s="262"/>
      <c r="C238" s="346"/>
      <c r="D238" s="466"/>
      <c r="E238" s="344"/>
      <c r="F238" s="309"/>
      <c r="G238" s="4">
        <f t="shared" si="12"/>
        <v>0</v>
      </c>
    </row>
    <row r="239" spans="1:7">
      <c r="A239" s="471">
        <v>7</v>
      </c>
      <c r="B239" s="248" t="s">
        <v>72</v>
      </c>
      <c r="C239" s="472"/>
      <c r="D239" s="466"/>
      <c r="E239" s="344"/>
      <c r="F239" s="309"/>
      <c r="G239" s="4">
        <f t="shared" si="12"/>
        <v>0</v>
      </c>
    </row>
    <row r="240" spans="1:7">
      <c r="A240" s="463">
        <v>7.1</v>
      </c>
      <c r="B240" s="262" t="s">
        <v>109</v>
      </c>
      <c r="C240" s="346">
        <v>1</v>
      </c>
      <c r="D240" s="466" t="s">
        <v>1</v>
      </c>
      <c r="E240" s="473">
        <v>6127.7240000000002</v>
      </c>
      <c r="F240" s="309">
        <f t="shared" ref="F240:F250" si="13">ROUND(E240*C240,2)</f>
        <v>6127.72</v>
      </c>
      <c r="G240" s="4">
        <f t="shared" si="12"/>
        <v>6127.7240000000002</v>
      </c>
    </row>
    <row r="241" spans="1:7">
      <c r="A241" s="463">
        <v>7.2</v>
      </c>
      <c r="B241" s="262" t="s">
        <v>110</v>
      </c>
      <c r="C241" s="346">
        <v>1</v>
      </c>
      <c r="D241" s="466" t="s">
        <v>1</v>
      </c>
      <c r="E241" s="473">
        <v>5369.7280000000001</v>
      </c>
      <c r="F241" s="309">
        <f t="shared" si="13"/>
        <v>5369.73</v>
      </c>
      <c r="G241" s="4">
        <f t="shared" si="12"/>
        <v>5369.7280000000001</v>
      </c>
    </row>
    <row r="242" spans="1:7">
      <c r="A242" s="463">
        <v>7.3</v>
      </c>
      <c r="B242" s="262" t="s">
        <v>348</v>
      </c>
      <c r="C242" s="346">
        <v>1</v>
      </c>
      <c r="D242" s="347" t="s">
        <v>1</v>
      </c>
      <c r="E242" s="473">
        <v>1600.9190000000001</v>
      </c>
      <c r="F242" s="309">
        <f t="shared" si="13"/>
        <v>1600.92</v>
      </c>
      <c r="G242" s="4">
        <f t="shared" si="12"/>
        <v>1600.9190000000001</v>
      </c>
    </row>
    <row r="243" spans="1:7">
      <c r="A243" s="463">
        <v>7.4</v>
      </c>
      <c r="B243" s="262" t="s">
        <v>143</v>
      </c>
      <c r="C243" s="346">
        <v>1</v>
      </c>
      <c r="D243" s="347" t="s">
        <v>1</v>
      </c>
      <c r="E243" s="348">
        <v>1578.6532000000002</v>
      </c>
      <c r="F243" s="309">
        <f t="shared" si="13"/>
        <v>1578.65</v>
      </c>
      <c r="G243" s="4">
        <f t="shared" si="12"/>
        <v>1578.6532000000002</v>
      </c>
    </row>
    <row r="244" spans="1:7">
      <c r="A244" s="463">
        <v>7.5</v>
      </c>
      <c r="B244" s="262" t="s">
        <v>111</v>
      </c>
      <c r="C244" s="346">
        <v>1</v>
      </c>
      <c r="D244" s="347" t="s">
        <v>1</v>
      </c>
      <c r="E244" s="350">
        <v>4136.0137460000005</v>
      </c>
      <c r="F244" s="309">
        <f t="shared" si="13"/>
        <v>4136.01</v>
      </c>
      <c r="G244" s="4">
        <f t="shared" si="12"/>
        <v>4136.0137460000005</v>
      </c>
    </row>
    <row r="245" spans="1:7">
      <c r="A245" s="463">
        <v>7.6</v>
      </c>
      <c r="B245" s="262" t="s">
        <v>112</v>
      </c>
      <c r="C245" s="346">
        <v>1</v>
      </c>
      <c r="D245" s="347" t="s">
        <v>1</v>
      </c>
      <c r="E245" s="425">
        <v>25619.692536798229</v>
      </c>
      <c r="F245" s="309">
        <f t="shared" si="13"/>
        <v>25619.69</v>
      </c>
      <c r="G245" s="4">
        <f t="shared" si="12"/>
        <v>25619.692536798229</v>
      </c>
    </row>
    <row r="246" spans="1:7">
      <c r="A246" s="463">
        <v>7.7</v>
      </c>
      <c r="B246" s="262" t="s">
        <v>113</v>
      </c>
      <c r="C246" s="346">
        <v>1</v>
      </c>
      <c r="D246" s="347" t="s">
        <v>1</v>
      </c>
      <c r="E246" s="309">
        <v>35677.760000000002</v>
      </c>
      <c r="F246" s="309">
        <f>ROUND(E246*C246,2)</f>
        <v>35677.760000000002</v>
      </c>
      <c r="G246" s="4">
        <f t="shared" si="12"/>
        <v>35677.760000000002</v>
      </c>
    </row>
    <row r="247" spans="1:7">
      <c r="A247" s="463">
        <v>7.8</v>
      </c>
      <c r="B247" s="262" t="s">
        <v>128</v>
      </c>
      <c r="C247" s="346">
        <v>1</v>
      </c>
      <c r="D247" s="347" t="s">
        <v>1</v>
      </c>
      <c r="E247" s="309">
        <v>9797.0299999999988</v>
      </c>
      <c r="F247" s="309">
        <f t="shared" si="13"/>
        <v>9797.0300000000007</v>
      </c>
      <c r="G247" s="4">
        <f t="shared" si="12"/>
        <v>9797.0299999999988</v>
      </c>
    </row>
    <row r="248" spans="1:7">
      <c r="A248" s="463">
        <v>7.9</v>
      </c>
      <c r="B248" s="262" t="s">
        <v>126</v>
      </c>
      <c r="C248" s="346">
        <v>1</v>
      </c>
      <c r="D248" s="347" t="s">
        <v>1</v>
      </c>
      <c r="E248" s="309">
        <v>1874.9</v>
      </c>
      <c r="F248" s="309">
        <f t="shared" si="13"/>
        <v>1874.9</v>
      </c>
      <c r="G248" s="4">
        <f t="shared" si="12"/>
        <v>1874.9</v>
      </c>
    </row>
    <row r="249" spans="1:7">
      <c r="A249" s="474">
        <v>7.1</v>
      </c>
      <c r="B249" s="262" t="s">
        <v>114</v>
      </c>
      <c r="C249" s="346">
        <v>1</v>
      </c>
      <c r="D249" s="347" t="s">
        <v>1</v>
      </c>
      <c r="E249" s="309">
        <v>1779.6</v>
      </c>
      <c r="F249" s="309">
        <f t="shared" si="13"/>
        <v>1779.6</v>
      </c>
      <c r="G249" s="4">
        <f t="shared" si="12"/>
        <v>1779.6</v>
      </c>
    </row>
    <row r="250" spans="1:7">
      <c r="A250" s="470">
        <v>7.11</v>
      </c>
      <c r="B250" s="262" t="s">
        <v>240</v>
      </c>
      <c r="C250" s="346">
        <v>1</v>
      </c>
      <c r="D250" s="347" t="s">
        <v>1</v>
      </c>
      <c r="E250" s="309">
        <v>3324</v>
      </c>
      <c r="F250" s="309">
        <f t="shared" si="13"/>
        <v>3324</v>
      </c>
      <c r="G250" s="4">
        <f t="shared" si="12"/>
        <v>3324</v>
      </c>
    </row>
    <row r="251" spans="1:7">
      <c r="A251" s="464"/>
      <c r="B251" s="267"/>
      <c r="C251" s="465"/>
      <c r="D251" s="293"/>
      <c r="E251" s="344"/>
      <c r="F251" s="465"/>
      <c r="G251" s="4">
        <f t="shared" si="12"/>
        <v>0</v>
      </c>
    </row>
    <row r="252" spans="1:7">
      <c r="A252" s="459">
        <v>8</v>
      </c>
      <c r="B252" s="303" t="s">
        <v>47</v>
      </c>
      <c r="C252" s="465"/>
      <c r="D252" s="293"/>
      <c r="E252" s="344"/>
      <c r="F252" s="475"/>
      <c r="G252" s="4">
        <f t="shared" si="12"/>
        <v>0</v>
      </c>
    </row>
    <row r="253" spans="1:7">
      <c r="A253" s="464">
        <v>8.1</v>
      </c>
      <c r="B253" s="267" t="s">
        <v>115</v>
      </c>
      <c r="C253" s="311">
        <v>50.42</v>
      </c>
      <c r="D253" s="293" t="s">
        <v>10</v>
      </c>
      <c r="E253" s="348">
        <v>164.6104</v>
      </c>
      <c r="F253" s="465">
        <f>ROUND(C253*E253,2)</f>
        <v>8299.66</v>
      </c>
      <c r="G253" s="4">
        <f t="shared" si="12"/>
        <v>8299.6563679999999</v>
      </c>
    </row>
    <row r="254" spans="1:7">
      <c r="A254" s="476"/>
      <c r="B254" s="267"/>
      <c r="C254" s="465"/>
      <c r="D254" s="293"/>
      <c r="E254" s="344"/>
      <c r="F254" s="475"/>
      <c r="G254" s="4">
        <f t="shared" si="12"/>
        <v>0</v>
      </c>
    </row>
    <row r="255" spans="1:7">
      <c r="A255" s="459">
        <v>9</v>
      </c>
      <c r="B255" s="303" t="s">
        <v>116</v>
      </c>
      <c r="C255" s="465"/>
      <c r="D255" s="293"/>
      <c r="E255" s="344"/>
      <c r="F255" s="475"/>
      <c r="G255" s="4">
        <f t="shared" si="12"/>
        <v>0</v>
      </c>
    </row>
    <row r="256" spans="1:7" ht="26.4">
      <c r="A256" s="477" t="s">
        <v>238</v>
      </c>
      <c r="B256" s="262" t="s">
        <v>312</v>
      </c>
      <c r="C256" s="465">
        <v>1</v>
      </c>
      <c r="D256" s="293" t="s">
        <v>1</v>
      </c>
      <c r="E256" s="309">
        <v>6500</v>
      </c>
      <c r="F256" s="465">
        <f>ROUND(C256*E256,2)</f>
        <v>6500</v>
      </c>
      <c r="G256" s="4">
        <f t="shared" si="12"/>
        <v>6500</v>
      </c>
    </row>
    <row r="257" spans="1:8">
      <c r="A257" s="467">
        <v>9.1999999999999993</v>
      </c>
      <c r="B257" s="262" t="s">
        <v>258</v>
      </c>
      <c r="C257" s="472">
        <v>1</v>
      </c>
      <c r="D257" s="466" t="s">
        <v>1</v>
      </c>
      <c r="E257" s="309">
        <v>1400</v>
      </c>
      <c r="F257" s="309">
        <f>ROUND(E257*C257,2)</f>
        <v>1400</v>
      </c>
      <c r="G257" s="4">
        <f t="shared" si="12"/>
        <v>1400</v>
      </c>
    </row>
    <row r="258" spans="1:8">
      <c r="A258" s="464"/>
      <c r="B258" s="267"/>
      <c r="C258" s="465"/>
      <c r="D258" s="293"/>
      <c r="E258" s="344"/>
      <c r="F258" s="465"/>
      <c r="G258" s="4">
        <f t="shared" si="12"/>
        <v>0</v>
      </c>
    </row>
    <row r="259" spans="1:8">
      <c r="A259" s="339">
        <v>10</v>
      </c>
      <c r="B259" s="365" t="s">
        <v>117</v>
      </c>
      <c r="C259" s="366"/>
      <c r="D259" s="310"/>
      <c r="E259" s="344"/>
      <c r="F259" s="478"/>
      <c r="G259" s="4">
        <f t="shared" si="12"/>
        <v>0</v>
      </c>
    </row>
    <row r="260" spans="1:8">
      <c r="A260" s="467">
        <v>10.1</v>
      </c>
      <c r="B260" s="367" t="s">
        <v>118</v>
      </c>
      <c r="C260" s="366">
        <v>5</v>
      </c>
      <c r="D260" s="310" t="s">
        <v>1</v>
      </c>
      <c r="E260" s="350">
        <v>1134.971125</v>
      </c>
      <c r="F260" s="478">
        <f>ROUND(C260*E260,2)</f>
        <v>5674.86</v>
      </c>
      <c r="G260" s="4">
        <f t="shared" si="12"/>
        <v>5674.8556250000001</v>
      </c>
    </row>
    <row r="261" spans="1:8">
      <c r="A261" s="467">
        <v>10.199999999999999</v>
      </c>
      <c r="B261" s="367" t="s">
        <v>140</v>
      </c>
      <c r="C261" s="366">
        <v>2</v>
      </c>
      <c r="D261" s="310" t="s">
        <v>1</v>
      </c>
      <c r="E261" s="350">
        <v>1088.3611249999999</v>
      </c>
      <c r="F261" s="478">
        <f>ROUND(C261*E261,2)</f>
        <v>2176.7199999999998</v>
      </c>
      <c r="G261" s="4">
        <f t="shared" si="12"/>
        <v>2176.7222499999998</v>
      </c>
    </row>
    <row r="262" spans="1:8">
      <c r="A262" s="467">
        <v>10.3</v>
      </c>
      <c r="B262" s="367" t="s">
        <v>142</v>
      </c>
      <c r="C262" s="366">
        <v>1</v>
      </c>
      <c r="D262" s="310" t="s">
        <v>1</v>
      </c>
      <c r="E262" s="350">
        <v>1278.251125</v>
      </c>
      <c r="F262" s="478">
        <f>ROUND(C262*E262,2)</f>
        <v>1278.25</v>
      </c>
      <c r="G262" s="4">
        <f t="shared" si="12"/>
        <v>1278.251125</v>
      </c>
    </row>
    <row r="263" spans="1:8">
      <c r="A263" s="467">
        <v>10.4</v>
      </c>
      <c r="B263" s="367" t="s">
        <v>141</v>
      </c>
      <c r="C263" s="366">
        <v>3</v>
      </c>
      <c r="D263" s="310" t="s">
        <v>1</v>
      </c>
      <c r="E263" s="350">
        <v>1278.251125</v>
      </c>
      <c r="F263" s="478">
        <f>ROUND(C263*E263,2)</f>
        <v>3834.75</v>
      </c>
      <c r="G263" s="4">
        <f t="shared" si="12"/>
        <v>3834.7533750000002</v>
      </c>
    </row>
    <row r="264" spans="1:8">
      <c r="A264" s="467">
        <v>10.5</v>
      </c>
      <c r="B264" s="367" t="s">
        <v>119</v>
      </c>
      <c r="C264" s="366">
        <v>1</v>
      </c>
      <c r="D264" s="310" t="s">
        <v>1</v>
      </c>
      <c r="E264" s="309">
        <v>5705</v>
      </c>
      <c r="F264" s="478">
        <f>ROUND(C264*E264,2)</f>
        <v>5705</v>
      </c>
      <c r="G264" s="4">
        <f t="shared" si="12"/>
        <v>5705</v>
      </c>
    </row>
    <row r="265" spans="1:8">
      <c r="A265" s="467"/>
      <c r="B265" s="367"/>
      <c r="C265" s="366"/>
      <c r="D265" s="310"/>
      <c r="E265" s="344"/>
      <c r="F265" s="478"/>
      <c r="G265" s="4">
        <f t="shared" si="12"/>
        <v>0</v>
      </c>
    </row>
    <row r="266" spans="1:8">
      <c r="A266" s="455">
        <v>11</v>
      </c>
      <c r="B266" s="352" t="s">
        <v>223</v>
      </c>
      <c r="C266" s="369">
        <v>1</v>
      </c>
      <c r="D266" s="347" t="s">
        <v>1</v>
      </c>
      <c r="E266" s="309">
        <v>3050</v>
      </c>
      <c r="F266" s="478">
        <f>ROUND(C266*E266,2)</f>
        <v>3050</v>
      </c>
      <c r="G266" s="4">
        <f t="shared" si="12"/>
        <v>3050</v>
      </c>
    </row>
    <row r="267" spans="1:8">
      <c r="A267" s="455"/>
      <c r="B267" s="352"/>
      <c r="C267" s="369"/>
      <c r="D267" s="347"/>
      <c r="E267" s="344"/>
      <c r="F267" s="478"/>
      <c r="G267" s="4">
        <f t="shared" si="12"/>
        <v>0</v>
      </c>
    </row>
    <row r="268" spans="1:8" ht="13.8" thickBot="1">
      <c r="A268" s="455">
        <v>12</v>
      </c>
      <c r="B268" s="352" t="s">
        <v>224</v>
      </c>
      <c r="C268" s="369">
        <v>1</v>
      </c>
      <c r="D268" s="347" t="s">
        <v>1</v>
      </c>
      <c r="E268" s="344">
        <v>1977.8195551825431</v>
      </c>
      <c r="F268" s="478">
        <f>ROUND(C268*E268,2)</f>
        <v>1977.82</v>
      </c>
      <c r="G268" s="4">
        <f t="shared" si="12"/>
        <v>1977.8195551825431</v>
      </c>
    </row>
    <row r="269" spans="1:8" s="6" customFormat="1" ht="14.4" thickTop="1" thickBot="1">
      <c r="A269" s="325"/>
      <c r="B269" s="326" t="s">
        <v>219</v>
      </c>
      <c r="C269" s="327"/>
      <c r="D269" s="327"/>
      <c r="E269" s="328"/>
      <c r="F269" s="329">
        <f>ROUND(SUM(F213:F268),2)</f>
        <v>261816.16</v>
      </c>
      <c r="G269" s="4">
        <f t="shared" si="12"/>
        <v>0</v>
      </c>
      <c r="H269" s="835"/>
    </row>
    <row r="270" spans="1:8" ht="14.4" thickTop="1" thickBot="1">
      <c r="A270" s="459"/>
      <c r="B270" s="479"/>
      <c r="C270" s="480"/>
      <c r="D270" s="481"/>
      <c r="E270" s="482"/>
      <c r="F270" s="483"/>
      <c r="G270" s="4">
        <f t="shared" si="12"/>
        <v>0</v>
      </c>
    </row>
    <row r="271" spans="1:8" s="6" customFormat="1" ht="14.4" thickTop="1" thickBot="1">
      <c r="A271" s="690"/>
      <c r="B271" s="691" t="s">
        <v>139</v>
      </c>
      <c r="C271" s="692"/>
      <c r="D271" s="692"/>
      <c r="E271" s="693"/>
      <c r="F271" s="694">
        <f>F269+F208+F201+F171+F153+F131</f>
        <v>3930345.2554002353</v>
      </c>
      <c r="G271" s="4">
        <f t="shared" ref="G271:G334" si="14">E271*C271</f>
        <v>0</v>
      </c>
      <c r="H271" s="835"/>
    </row>
    <row r="272" spans="1:8" ht="13.8" thickTop="1">
      <c r="A272" s="685"/>
      <c r="B272" s="686"/>
      <c r="C272" s="687"/>
      <c r="D272" s="688"/>
      <c r="E272" s="687"/>
      <c r="F272" s="689"/>
      <c r="G272" s="4">
        <f t="shared" si="14"/>
        <v>0</v>
      </c>
    </row>
    <row r="273" spans="1:7" ht="76.5" customHeight="1">
      <c r="A273" s="247" t="s">
        <v>13</v>
      </c>
      <c r="B273" s="248" t="s">
        <v>481</v>
      </c>
      <c r="C273" s="25"/>
      <c r="D273" s="25"/>
      <c r="E273" s="249"/>
      <c r="F273" s="250"/>
      <c r="G273" s="4">
        <f t="shared" si="14"/>
        <v>0</v>
      </c>
    </row>
    <row r="274" spans="1:7">
      <c r="A274" s="162"/>
      <c r="B274" s="248"/>
      <c r="C274" s="25"/>
      <c r="D274" s="25"/>
      <c r="E274" s="249"/>
      <c r="F274" s="250"/>
      <c r="G274" s="4">
        <f t="shared" si="14"/>
        <v>0</v>
      </c>
    </row>
    <row r="275" spans="1:7">
      <c r="A275" s="455">
        <v>1</v>
      </c>
      <c r="B275" s="262" t="s">
        <v>57</v>
      </c>
      <c r="C275" s="28">
        <v>6769.08</v>
      </c>
      <c r="D275" s="289" t="s">
        <v>5</v>
      </c>
      <c r="E275" s="485">
        <v>40.7286735940691</v>
      </c>
      <c r="F275" s="28">
        <f>ROUND(C275*E275,2)</f>
        <v>275695.65000000002</v>
      </c>
      <c r="G275" s="4">
        <f t="shared" si="14"/>
        <v>275695.64985214127</v>
      </c>
    </row>
    <row r="276" spans="1:7">
      <c r="A276" s="356"/>
      <c r="B276" s="276"/>
      <c r="C276" s="28"/>
      <c r="D276" s="289"/>
      <c r="E276" s="344"/>
      <c r="F276" s="486"/>
      <c r="G276" s="4">
        <f t="shared" si="14"/>
        <v>0</v>
      </c>
    </row>
    <row r="277" spans="1:7">
      <c r="A277" s="275">
        <v>2</v>
      </c>
      <c r="B277" s="276" t="s">
        <v>378</v>
      </c>
      <c r="C277" s="423"/>
      <c r="D277" s="487"/>
      <c r="E277" s="344"/>
      <c r="F277" s="488"/>
      <c r="G277" s="4">
        <f t="shared" si="14"/>
        <v>0</v>
      </c>
    </row>
    <row r="278" spans="1:7">
      <c r="A278" s="137">
        <v>2.1</v>
      </c>
      <c r="B278" s="280" t="s">
        <v>255</v>
      </c>
      <c r="C278" s="281">
        <v>13442.16</v>
      </c>
      <c r="D278" s="289" t="s">
        <v>9</v>
      </c>
      <c r="E278" s="348">
        <v>96.427499999999995</v>
      </c>
      <c r="F278" s="279">
        <f>+ROUND(C278*E278,2)</f>
        <v>1296193.8799999999</v>
      </c>
      <c r="G278" s="4">
        <f t="shared" si="14"/>
        <v>1296193.8833999999</v>
      </c>
    </row>
    <row r="279" spans="1:7">
      <c r="A279" s="283">
        <v>2.2000000000000002</v>
      </c>
      <c r="B279" s="284" t="s">
        <v>256</v>
      </c>
      <c r="C279" s="281">
        <v>5712.92</v>
      </c>
      <c r="D279" s="289" t="s">
        <v>10</v>
      </c>
      <c r="E279" s="485">
        <v>45.077096774193549</v>
      </c>
      <c r="F279" s="279">
        <f>+ROUND(C279*E279,2)</f>
        <v>257521.85</v>
      </c>
      <c r="G279" s="4">
        <f t="shared" si="14"/>
        <v>257521.84770322582</v>
      </c>
    </row>
    <row r="280" spans="1:7" ht="26.4">
      <c r="A280" s="137">
        <v>2.2999999999999998</v>
      </c>
      <c r="B280" s="280" t="s">
        <v>376</v>
      </c>
      <c r="C280" s="279">
        <v>385.62</v>
      </c>
      <c r="D280" s="289" t="s">
        <v>7</v>
      </c>
      <c r="E280" s="342">
        <v>230.5511322268344</v>
      </c>
      <c r="F280" s="279">
        <f>+ROUND(C280*E280,2)</f>
        <v>88905.13</v>
      </c>
      <c r="G280" s="4">
        <f t="shared" si="14"/>
        <v>88905.127609311879</v>
      </c>
    </row>
    <row r="281" spans="1:7">
      <c r="A281" s="299"/>
      <c r="B281" s="262"/>
      <c r="C281" s="28"/>
      <c r="D281" s="289"/>
      <c r="E281" s="344"/>
      <c r="F281" s="28"/>
      <c r="G281" s="4">
        <f t="shared" si="14"/>
        <v>0</v>
      </c>
    </row>
    <row r="282" spans="1:7">
      <c r="A282" s="275">
        <v>3</v>
      </c>
      <c r="B282" s="248" t="s">
        <v>21</v>
      </c>
      <c r="C282" s="28"/>
      <c r="D282" s="289"/>
      <c r="E282" s="344"/>
      <c r="F282" s="28"/>
      <c r="G282" s="4">
        <f t="shared" si="14"/>
        <v>0</v>
      </c>
    </row>
    <row r="283" spans="1:7">
      <c r="A283" s="137">
        <v>3.1</v>
      </c>
      <c r="B283" s="262" t="s">
        <v>22</v>
      </c>
      <c r="C283" s="28">
        <v>5753.72</v>
      </c>
      <c r="D283" s="289" t="s">
        <v>7</v>
      </c>
      <c r="E283" s="342">
        <v>166.83315508021391</v>
      </c>
      <c r="F283" s="28">
        <f t="shared" ref="F283:F292" si="15">ROUND(C283*E283,2)</f>
        <v>959911.26</v>
      </c>
      <c r="G283" s="4">
        <f t="shared" si="14"/>
        <v>959911.26104812848</v>
      </c>
    </row>
    <row r="284" spans="1:7">
      <c r="A284" s="137">
        <v>3.2</v>
      </c>
      <c r="B284" s="262" t="s">
        <v>8</v>
      </c>
      <c r="C284" s="28">
        <v>575.37</v>
      </c>
      <c r="D284" s="289" t="s">
        <v>7</v>
      </c>
      <c r="E284" s="309">
        <v>1175</v>
      </c>
      <c r="F284" s="28">
        <f t="shared" si="15"/>
        <v>676059.75</v>
      </c>
      <c r="G284" s="4">
        <f t="shared" si="14"/>
        <v>676059.75</v>
      </c>
    </row>
    <row r="285" spans="1:7" ht="26.4">
      <c r="A285" s="137">
        <v>3.3</v>
      </c>
      <c r="B285" s="288" t="s">
        <v>90</v>
      </c>
      <c r="C285" s="28">
        <v>2290.6</v>
      </c>
      <c r="D285" s="289" t="s">
        <v>7</v>
      </c>
      <c r="E285" s="309">
        <v>600</v>
      </c>
      <c r="F285" s="28">
        <f t="shared" si="15"/>
        <v>1374360</v>
      </c>
      <c r="G285" s="4">
        <f t="shared" si="14"/>
        <v>1374360</v>
      </c>
    </row>
    <row r="286" spans="1:7" ht="26.4">
      <c r="A286" s="137">
        <v>3.4</v>
      </c>
      <c r="B286" s="291" t="s">
        <v>391</v>
      </c>
      <c r="C286" s="489">
        <v>4772.09</v>
      </c>
      <c r="D286" s="293" t="s">
        <v>7</v>
      </c>
      <c r="E286" s="342">
        <v>182.99802222222223</v>
      </c>
      <c r="F286" s="294">
        <f t="shared" si="15"/>
        <v>873283.03</v>
      </c>
      <c r="G286" s="4">
        <f t="shared" si="14"/>
        <v>873283.03186644451</v>
      </c>
    </row>
    <row r="287" spans="1:7" ht="26.4">
      <c r="A287" s="137">
        <v>3.5</v>
      </c>
      <c r="B287" s="262" t="s">
        <v>373</v>
      </c>
      <c r="C287" s="28">
        <v>3468.55</v>
      </c>
      <c r="D287" s="289" t="s">
        <v>7</v>
      </c>
      <c r="E287" s="342">
        <v>230.5511322268344</v>
      </c>
      <c r="F287" s="28">
        <f t="shared" si="15"/>
        <v>799678.13</v>
      </c>
      <c r="G287" s="4">
        <f t="shared" si="14"/>
        <v>799678.12968538643</v>
      </c>
    </row>
    <row r="288" spans="1:7">
      <c r="A288" s="299"/>
      <c r="B288" s="262"/>
      <c r="C288" s="28"/>
      <c r="D288" s="289"/>
      <c r="E288" s="344"/>
      <c r="F288" s="28">
        <f t="shared" si="15"/>
        <v>0</v>
      </c>
      <c r="G288" s="4">
        <f t="shared" si="14"/>
        <v>0</v>
      </c>
    </row>
    <row r="289" spans="1:7">
      <c r="A289" s="275">
        <v>4</v>
      </c>
      <c r="B289" s="248" t="s">
        <v>23</v>
      </c>
      <c r="C289" s="28"/>
      <c r="D289" s="289"/>
      <c r="E289" s="344"/>
      <c r="F289" s="28">
        <f t="shared" si="15"/>
        <v>0</v>
      </c>
      <c r="G289" s="4">
        <f t="shared" si="14"/>
        <v>0</v>
      </c>
    </row>
    <row r="290" spans="1:7">
      <c r="A290" s="137">
        <v>4.0999999999999996</v>
      </c>
      <c r="B290" s="267" t="s">
        <v>323</v>
      </c>
      <c r="C290" s="28">
        <v>2313.4</v>
      </c>
      <c r="D290" s="347" t="s">
        <v>5</v>
      </c>
      <c r="E290" s="344">
        <v>2789.9716551724132</v>
      </c>
      <c r="F290" s="28">
        <f t="shared" si="15"/>
        <v>6454320.4299999997</v>
      </c>
      <c r="G290" s="4">
        <f t="shared" si="14"/>
        <v>6454320.427075861</v>
      </c>
    </row>
    <row r="291" spans="1:7">
      <c r="A291" s="137">
        <v>4.2</v>
      </c>
      <c r="B291" s="267" t="s">
        <v>247</v>
      </c>
      <c r="C291" s="28">
        <v>4658.75</v>
      </c>
      <c r="D291" s="347" t="s">
        <v>5</v>
      </c>
      <c r="E291" s="344">
        <v>1738.1888275862066</v>
      </c>
      <c r="F291" s="28">
        <f t="shared" si="15"/>
        <v>8097787.2000000002</v>
      </c>
      <c r="G291" s="4">
        <f t="shared" si="14"/>
        <v>8097787.20051724</v>
      </c>
    </row>
    <row r="292" spans="1:7">
      <c r="A292" s="299"/>
      <c r="B292" s="267"/>
      <c r="C292" s="488"/>
      <c r="D292" s="357"/>
      <c r="E292" s="344"/>
      <c r="F292" s="28">
        <f t="shared" si="15"/>
        <v>0</v>
      </c>
      <c r="G292" s="4">
        <f t="shared" si="14"/>
        <v>0</v>
      </c>
    </row>
    <row r="293" spans="1:7">
      <c r="A293" s="275">
        <v>5</v>
      </c>
      <c r="B293" s="248" t="s">
        <v>24</v>
      </c>
      <c r="C293" s="486"/>
      <c r="D293" s="359"/>
      <c r="E293" s="344"/>
      <c r="F293" s="28"/>
      <c r="G293" s="4">
        <f t="shared" si="14"/>
        <v>0</v>
      </c>
    </row>
    <row r="294" spans="1:7">
      <c r="A294" s="137">
        <v>5.0999999999999996</v>
      </c>
      <c r="B294" s="267" t="s">
        <v>338</v>
      </c>
      <c r="C294" s="28">
        <v>2246.02</v>
      </c>
      <c r="D294" s="347" t="s">
        <v>5</v>
      </c>
      <c r="E294" s="485">
        <v>42.905381273780527</v>
      </c>
      <c r="F294" s="28">
        <f t="shared" ref="F294:F301" si="16">ROUND(E294*C294,2)</f>
        <v>96366.34</v>
      </c>
      <c r="G294" s="4">
        <f t="shared" si="14"/>
        <v>96366.344448536533</v>
      </c>
    </row>
    <row r="295" spans="1:7">
      <c r="A295" s="137">
        <v>5.2</v>
      </c>
      <c r="B295" s="267" t="s">
        <v>257</v>
      </c>
      <c r="C295" s="28">
        <v>4523.0600000000004</v>
      </c>
      <c r="D295" s="347" t="s">
        <v>5</v>
      </c>
      <c r="E295" s="485">
        <v>51.200421653378093</v>
      </c>
      <c r="F295" s="28">
        <f>ROUND(E295*C295,2)</f>
        <v>231582.58</v>
      </c>
      <c r="G295" s="4">
        <f t="shared" si="14"/>
        <v>231582.57916352834</v>
      </c>
    </row>
    <row r="296" spans="1:7">
      <c r="A296" s="299"/>
      <c r="B296" s="262"/>
      <c r="C296" s="28"/>
      <c r="D296" s="289"/>
      <c r="E296" s="344"/>
      <c r="F296" s="28">
        <f t="shared" si="16"/>
        <v>0</v>
      </c>
      <c r="G296" s="4">
        <f t="shared" si="14"/>
        <v>0</v>
      </c>
    </row>
    <row r="297" spans="1:7">
      <c r="A297" s="275">
        <v>6</v>
      </c>
      <c r="B297" s="248" t="s">
        <v>25</v>
      </c>
      <c r="C297" s="28"/>
      <c r="D297" s="289"/>
      <c r="E297" s="344"/>
      <c r="F297" s="28">
        <f t="shared" si="16"/>
        <v>0</v>
      </c>
      <c r="G297" s="4">
        <f t="shared" si="14"/>
        <v>0</v>
      </c>
    </row>
    <row r="298" spans="1:7" ht="26.4">
      <c r="A298" s="351">
        <v>6.1</v>
      </c>
      <c r="B298" s="490" t="s">
        <v>331</v>
      </c>
      <c r="C298" s="491">
        <v>1</v>
      </c>
      <c r="D298" s="492" t="s">
        <v>1</v>
      </c>
      <c r="E298" s="344">
        <v>5005.353396079372</v>
      </c>
      <c r="F298" s="28">
        <f t="shared" si="16"/>
        <v>5005.3500000000004</v>
      </c>
      <c r="G298" s="4">
        <f t="shared" si="14"/>
        <v>5005.353396079372</v>
      </c>
    </row>
    <row r="299" spans="1:7" ht="26.4">
      <c r="A299" s="137">
        <v>6.2</v>
      </c>
      <c r="B299" s="262" t="s">
        <v>263</v>
      </c>
      <c r="C299" s="28">
        <v>1</v>
      </c>
      <c r="D299" s="289" t="s">
        <v>1</v>
      </c>
      <c r="E299" s="344">
        <v>4276.4342215694505</v>
      </c>
      <c r="F299" s="28">
        <f t="shared" si="16"/>
        <v>4276.43</v>
      </c>
      <c r="G299" s="4">
        <f t="shared" si="14"/>
        <v>4276.4342215694505</v>
      </c>
    </row>
    <row r="300" spans="1:7">
      <c r="A300" s="137">
        <v>6.3</v>
      </c>
      <c r="B300" s="262" t="s">
        <v>332</v>
      </c>
      <c r="C300" s="28">
        <v>1</v>
      </c>
      <c r="D300" s="289" t="s">
        <v>1</v>
      </c>
      <c r="E300" s="344">
        <v>4297.353396079372</v>
      </c>
      <c r="F300" s="28">
        <f t="shared" si="16"/>
        <v>4297.3500000000004</v>
      </c>
      <c r="G300" s="4">
        <f t="shared" si="14"/>
        <v>4297.353396079372</v>
      </c>
    </row>
    <row r="301" spans="1:7">
      <c r="A301" s="137">
        <v>6.4</v>
      </c>
      <c r="B301" s="262" t="s">
        <v>333</v>
      </c>
      <c r="C301" s="28">
        <v>1</v>
      </c>
      <c r="D301" s="289" t="s">
        <v>1</v>
      </c>
      <c r="E301" s="344">
        <v>5862.8947545111205</v>
      </c>
      <c r="F301" s="28">
        <f t="shared" si="16"/>
        <v>5862.89</v>
      </c>
      <c r="G301" s="4">
        <f t="shared" si="14"/>
        <v>5862.8947545111205</v>
      </c>
    </row>
    <row r="302" spans="1:7" ht="26.4">
      <c r="A302" s="137">
        <v>6.5</v>
      </c>
      <c r="B302" s="262" t="s">
        <v>334</v>
      </c>
      <c r="C302" s="28">
        <v>1.01</v>
      </c>
      <c r="D302" s="289" t="s">
        <v>7</v>
      </c>
      <c r="E302" s="473">
        <v>12635.181</v>
      </c>
      <c r="F302" s="28">
        <f t="shared" ref="F302:F323" si="17">ROUND(C302*E302,2)</f>
        <v>12761.53</v>
      </c>
      <c r="G302" s="4">
        <f t="shared" si="14"/>
        <v>12761.532810000001</v>
      </c>
    </row>
    <row r="303" spans="1:7">
      <c r="A303" s="493"/>
      <c r="B303" s="262"/>
      <c r="C303" s="486"/>
      <c r="D303" s="359"/>
      <c r="E303" s="344"/>
      <c r="F303" s="28">
        <f t="shared" si="17"/>
        <v>0</v>
      </c>
      <c r="G303" s="4">
        <f t="shared" si="14"/>
        <v>0</v>
      </c>
    </row>
    <row r="304" spans="1:7">
      <c r="A304" s="275">
        <v>7</v>
      </c>
      <c r="B304" s="303" t="s">
        <v>75</v>
      </c>
      <c r="C304" s="28"/>
      <c r="D304" s="289"/>
      <c r="E304" s="344"/>
      <c r="F304" s="28">
        <f t="shared" si="17"/>
        <v>0</v>
      </c>
      <c r="G304" s="4">
        <f t="shared" si="14"/>
        <v>0</v>
      </c>
    </row>
    <row r="305" spans="1:7">
      <c r="A305" s="137">
        <v>7.1</v>
      </c>
      <c r="B305" s="262" t="s">
        <v>307</v>
      </c>
      <c r="C305" s="28">
        <v>2</v>
      </c>
      <c r="D305" s="289" t="s">
        <v>1</v>
      </c>
      <c r="E305" s="309">
        <v>3528.2</v>
      </c>
      <c r="F305" s="28">
        <f t="shared" si="17"/>
        <v>7056.4</v>
      </c>
      <c r="G305" s="4">
        <f t="shared" si="14"/>
        <v>7056.4</v>
      </c>
    </row>
    <row r="306" spans="1:7">
      <c r="A306" s="137">
        <v>7.2</v>
      </c>
      <c r="B306" s="262" t="s">
        <v>306</v>
      </c>
      <c r="C306" s="28">
        <v>6</v>
      </c>
      <c r="D306" s="289" t="s">
        <v>1</v>
      </c>
      <c r="E306" s="309">
        <v>2643.2</v>
      </c>
      <c r="F306" s="28">
        <f t="shared" si="17"/>
        <v>15859.2</v>
      </c>
      <c r="G306" s="4">
        <f t="shared" si="14"/>
        <v>15859.199999999999</v>
      </c>
    </row>
    <row r="307" spans="1:7">
      <c r="A307" s="356"/>
      <c r="B307" s="262"/>
      <c r="C307" s="486"/>
      <c r="D307" s="359"/>
      <c r="E307" s="344"/>
      <c r="F307" s="28">
        <f t="shared" si="17"/>
        <v>0</v>
      </c>
      <c r="G307" s="4">
        <f t="shared" si="14"/>
        <v>0</v>
      </c>
    </row>
    <row r="308" spans="1:7">
      <c r="A308" s="275">
        <v>8</v>
      </c>
      <c r="B308" s="248" t="s">
        <v>345</v>
      </c>
      <c r="C308" s="486"/>
      <c r="D308" s="359"/>
      <c r="E308" s="344"/>
      <c r="F308" s="28">
        <f t="shared" si="17"/>
        <v>0</v>
      </c>
      <c r="G308" s="4">
        <f t="shared" si="14"/>
        <v>0</v>
      </c>
    </row>
    <row r="309" spans="1:7" ht="52.8">
      <c r="A309" s="137">
        <v>8.1</v>
      </c>
      <c r="B309" s="288" t="s">
        <v>324</v>
      </c>
      <c r="C309" s="309">
        <v>3</v>
      </c>
      <c r="D309" s="289" t="s">
        <v>1</v>
      </c>
      <c r="E309" s="309">
        <v>46696.74</v>
      </c>
      <c r="F309" s="290">
        <f t="shared" si="17"/>
        <v>140090.22</v>
      </c>
      <c r="G309" s="4">
        <f t="shared" si="14"/>
        <v>140090.22</v>
      </c>
    </row>
    <row r="310" spans="1:7" ht="52.8">
      <c r="A310" s="137">
        <v>8.1999999999999993</v>
      </c>
      <c r="B310" s="288" t="s">
        <v>325</v>
      </c>
      <c r="C310" s="309">
        <v>3</v>
      </c>
      <c r="D310" s="310" t="s">
        <v>1</v>
      </c>
      <c r="E310" s="309">
        <v>23180.77</v>
      </c>
      <c r="F310" s="28">
        <f t="shared" si="17"/>
        <v>69542.31</v>
      </c>
      <c r="G310" s="4">
        <f t="shared" si="14"/>
        <v>69542.31</v>
      </c>
    </row>
    <row r="311" spans="1:7" ht="26.4">
      <c r="A311" s="137">
        <v>8.3000000000000007</v>
      </c>
      <c r="B311" s="288" t="s">
        <v>93</v>
      </c>
      <c r="C311" s="309">
        <v>3</v>
      </c>
      <c r="D311" s="310" t="s">
        <v>1</v>
      </c>
      <c r="E311" s="425">
        <v>18435.868443138901</v>
      </c>
      <c r="F311" s="28">
        <f t="shared" si="17"/>
        <v>55307.61</v>
      </c>
      <c r="G311" s="4">
        <f t="shared" si="14"/>
        <v>55307.605329416707</v>
      </c>
    </row>
    <row r="312" spans="1:7" ht="26.4">
      <c r="A312" s="137">
        <v>8.4</v>
      </c>
      <c r="B312" s="288" t="s">
        <v>92</v>
      </c>
      <c r="C312" s="309">
        <v>5</v>
      </c>
      <c r="D312" s="310" t="s">
        <v>1</v>
      </c>
      <c r="E312" s="425">
        <v>21096.1684431389</v>
      </c>
      <c r="F312" s="28">
        <f t="shared" si="17"/>
        <v>105480.84</v>
      </c>
      <c r="G312" s="4">
        <f t="shared" si="14"/>
        <v>105480.8422156945</v>
      </c>
    </row>
    <row r="313" spans="1:7">
      <c r="A313" s="137">
        <v>8.5</v>
      </c>
      <c r="B313" s="267" t="s">
        <v>326</v>
      </c>
      <c r="C313" s="309">
        <v>3</v>
      </c>
      <c r="D313" s="310" t="s">
        <v>1</v>
      </c>
      <c r="E313" s="425">
        <v>39211.918424722462</v>
      </c>
      <c r="F313" s="28">
        <f t="shared" si="17"/>
        <v>117635.76</v>
      </c>
      <c r="G313" s="4">
        <f t="shared" si="14"/>
        <v>117635.75527416739</v>
      </c>
    </row>
    <row r="314" spans="1:7">
      <c r="A314" s="137">
        <v>8.6</v>
      </c>
      <c r="B314" s="267" t="s">
        <v>33</v>
      </c>
      <c r="C314" s="309">
        <v>8</v>
      </c>
      <c r="D314" s="310" t="s">
        <v>1</v>
      </c>
      <c r="E314" s="425">
        <v>16901.560899242446</v>
      </c>
      <c r="F314" s="28">
        <f t="shared" si="17"/>
        <v>135212.49</v>
      </c>
      <c r="G314" s="4">
        <f t="shared" si="14"/>
        <v>135212.48719393957</v>
      </c>
    </row>
    <row r="315" spans="1:7">
      <c r="A315" s="699">
        <v>8.6999999999999993</v>
      </c>
      <c r="B315" s="652" t="s">
        <v>482</v>
      </c>
      <c r="C315" s="653">
        <v>3</v>
      </c>
      <c r="D315" s="654" t="s">
        <v>1</v>
      </c>
      <c r="E315" s="700">
        <v>4622.2000000000007</v>
      </c>
      <c r="F315" s="653">
        <f t="shared" si="17"/>
        <v>13866.6</v>
      </c>
      <c r="G315" s="4">
        <f t="shared" si="14"/>
        <v>13866.600000000002</v>
      </c>
    </row>
    <row r="316" spans="1:7">
      <c r="A316" s="695"/>
      <c r="B316" s="646"/>
      <c r="C316" s="696"/>
      <c r="D316" s="697"/>
      <c r="E316" s="659"/>
      <c r="F316" s="698">
        <f t="shared" si="17"/>
        <v>0</v>
      </c>
      <c r="G316" s="4">
        <f t="shared" si="14"/>
        <v>0</v>
      </c>
    </row>
    <row r="317" spans="1:7">
      <c r="A317" s="275">
        <v>9</v>
      </c>
      <c r="B317" s="248" t="s">
        <v>346</v>
      </c>
      <c r="C317" s="486"/>
      <c r="D317" s="359"/>
      <c r="E317" s="344"/>
      <c r="F317" s="28">
        <f t="shared" si="17"/>
        <v>0</v>
      </c>
      <c r="G317" s="4">
        <f t="shared" si="14"/>
        <v>0</v>
      </c>
    </row>
    <row r="318" spans="1:7">
      <c r="A318" s="137">
        <v>9.1</v>
      </c>
      <c r="B318" s="288" t="s">
        <v>94</v>
      </c>
      <c r="C318" s="309">
        <v>8</v>
      </c>
      <c r="D318" s="310" t="s">
        <v>1</v>
      </c>
      <c r="E318" s="425">
        <v>21096.1684431389</v>
      </c>
      <c r="F318" s="28">
        <f t="shared" si="17"/>
        <v>168769.35</v>
      </c>
      <c r="G318" s="4">
        <f t="shared" si="14"/>
        <v>168769.3475451112</v>
      </c>
    </row>
    <row r="319" spans="1:7">
      <c r="A319" s="137">
        <v>9.1999999999999993</v>
      </c>
      <c r="B319" s="288" t="s">
        <v>95</v>
      </c>
      <c r="C319" s="309">
        <v>4</v>
      </c>
      <c r="D319" s="310" t="s">
        <v>1</v>
      </c>
      <c r="E319" s="425">
        <v>18435.868443138901</v>
      </c>
      <c r="F319" s="28">
        <f t="shared" si="17"/>
        <v>73743.47</v>
      </c>
      <c r="G319" s="4">
        <f t="shared" si="14"/>
        <v>73743.473772555604</v>
      </c>
    </row>
    <row r="320" spans="1:7" ht="26.4">
      <c r="A320" s="137">
        <v>9.3000000000000007</v>
      </c>
      <c r="B320" s="288" t="s">
        <v>349</v>
      </c>
      <c r="C320" s="309">
        <v>8</v>
      </c>
      <c r="D320" s="310" t="s">
        <v>1</v>
      </c>
      <c r="E320" s="425">
        <v>44454.241964687128</v>
      </c>
      <c r="F320" s="28">
        <f t="shared" si="17"/>
        <v>355633.94</v>
      </c>
      <c r="G320" s="4">
        <f t="shared" si="14"/>
        <v>355633.93571749702</v>
      </c>
    </row>
    <row r="321" spans="1:7" ht="26.4">
      <c r="A321" s="137">
        <v>9.4</v>
      </c>
      <c r="B321" s="288" t="s">
        <v>350</v>
      </c>
      <c r="C321" s="309">
        <v>4</v>
      </c>
      <c r="D321" s="310" t="s">
        <v>1</v>
      </c>
      <c r="E321" s="425">
        <v>43902.683846154374</v>
      </c>
      <c r="F321" s="28">
        <f t="shared" si="17"/>
        <v>175610.74</v>
      </c>
      <c r="G321" s="4">
        <f t="shared" si="14"/>
        <v>175610.7353846175</v>
      </c>
    </row>
    <row r="322" spans="1:7">
      <c r="A322" s="137">
        <v>9.5</v>
      </c>
      <c r="B322" s="267" t="s">
        <v>327</v>
      </c>
      <c r="C322" s="309">
        <v>12</v>
      </c>
      <c r="D322" s="310" t="s">
        <v>1</v>
      </c>
      <c r="E322" s="425">
        <v>16901.560899242446</v>
      </c>
      <c r="F322" s="28">
        <f t="shared" si="17"/>
        <v>202818.73</v>
      </c>
      <c r="G322" s="4">
        <f t="shared" si="14"/>
        <v>202818.73079090935</v>
      </c>
    </row>
    <row r="323" spans="1:7">
      <c r="A323" s="137">
        <v>9.6</v>
      </c>
      <c r="B323" s="262" t="s">
        <v>351</v>
      </c>
      <c r="C323" s="28">
        <v>12</v>
      </c>
      <c r="D323" s="289" t="s">
        <v>1</v>
      </c>
      <c r="E323" s="309">
        <v>4622.2000000000007</v>
      </c>
      <c r="F323" s="28">
        <f t="shared" si="17"/>
        <v>55466.400000000001</v>
      </c>
      <c r="G323" s="4">
        <f t="shared" si="14"/>
        <v>55466.400000000009</v>
      </c>
    </row>
    <row r="324" spans="1:7">
      <c r="A324" s="137"/>
      <c r="B324" s="262"/>
      <c r="C324" s="28"/>
      <c r="D324" s="289"/>
      <c r="E324" s="344"/>
      <c r="F324" s="28"/>
      <c r="G324" s="4">
        <f t="shared" si="14"/>
        <v>0</v>
      </c>
    </row>
    <row r="325" spans="1:7" ht="26.4">
      <c r="A325" s="275">
        <v>10</v>
      </c>
      <c r="B325" s="306" t="s">
        <v>328</v>
      </c>
      <c r="C325" s="494"/>
      <c r="D325" s="495"/>
      <c r="E325" s="344"/>
      <c r="F325" s="496"/>
      <c r="G325" s="4">
        <f t="shared" si="14"/>
        <v>0</v>
      </c>
    </row>
    <row r="326" spans="1:7">
      <c r="A326" s="137">
        <v>10.1</v>
      </c>
      <c r="B326" s="288" t="s">
        <v>4</v>
      </c>
      <c r="C326" s="309">
        <v>4</v>
      </c>
      <c r="D326" s="310" t="s">
        <v>1</v>
      </c>
      <c r="E326" s="344">
        <v>405.83684431389008</v>
      </c>
      <c r="F326" s="496">
        <f t="shared" ref="F326:F333" si="18">ROUND(E326*C326,2)</f>
        <v>1623.35</v>
      </c>
      <c r="G326" s="4">
        <f t="shared" si="14"/>
        <v>1623.3473772555603</v>
      </c>
    </row>
    <row r="327" spans="1:7" ht="26.4">
      <c r="A327" s="137">
        <v>10.199999999999999</v>
      </c>
      <c r="B327" s="288" t="s">
        <v>166</v>
      </c>
      <c r="C327" s="309">
        <v>24</v>
      </c>
      <c r="D327" s="310" t="s">
        <v>5</v>
      </c>
      <c r="E327" s="309">
        <v>4121.3500000000004</v>
      </c>
      <c r="F327" s="496">
        <f t="shared" si="18"/>
        <v>98912.4</v>
      </c>
      <c r="G327" s="4">
        <f t="shared" si="14"/>
        <v>98912.400000000009</v>
      </c>
    </row>
    <row r="328" spans="1:7" ht="26.4">
      <c r="A328" s="137">
        <v>10.3</v>
      </c>
      <c r="B328" s="288" t="s">
        <v>226</v>
      </c>
      <c r="C328" s="309">
        <v>16</v>
      </c>
      <c r="D328" s="310" t="s">
        <v>1</v>
      </c>
      <c r="E328" s="309">
        <v>3894</v>
      </c>
      <c r="F328" s="496">
        <f t="shared" si="18"/>
        <v>62304</v>
      </c>
      <c r="G328" s="4">
        <f t="shared" si="14"/>
        <v>62304</v>
      </c>
    </row>
    <row r="329" spans="1:7">
      <c r="A329" s="137">
        <v>10.4</v>
      </c>
      <c r="B329" s="267" t="s">
        <v>383</v>
      </c>
      <c r="C329" s="309">
        <v>8</v>
      </c>
      <c r="D329" s="310" t="s">
        <v>1</v>
      </c>
      <c r="E329" s="309">
        <v>3528.2</v>
      </c>
      <c r="F329" s="496">
        <f t="shared" si="18"/>
        <v>28225.599999999999</v>
      </c>
      <c r="G329" s="4">
        <f t="shared" si="14"/>
        <v>28225.599999999999</v>
      </c>
    </row>
    <row r="330" spans="1:7" ht="39.6">
      <c r="A330" s="137">
        <v>10.5</v>
      </c>
      <c r="B330" s="291" t="s">
        <v>267</v>
      </c>
      <c r="C330" s="311">
        <v>24</v>
      </c>
      <c r="D330" s="312" t="s">
        <v>36</v>
      </c>
      <c r="E330" s="473">
        <v>2096.085</v>
      </c>
      <c r="F330" s="496">
        <f t="shared" si="18"/>
        <v>50306.04</v>
      </c>
      <c r="G330" s="4">
        <f t="shared" si="14"/>
        <v>50306.04</v>
      </c>
    </row>
    <row r="331" spans="1:7">
      <c r="A331" s="137">
        <v>10.6</v>
      </c>
      <c r="B331" s="267" t="s">
        <v>389</v>
      </c>
      <c r="C331" s="309">
        <v>8</v>
      </c>
      <c r="D331" s="310" t="s">
        <v>1</v>
      </c>
      <c r="E331" s="350">
        <v>14555.728512000002</v>
      </c>
      <c r="F331" s="496">
        <f t="shared" si="18"/>
        <v>116445.83</v>
      </c>
      <c r="G331" s="4">
        <f t="shared" si="14"/>
        <v>116445.82809600001</v>
      </c>
    </row>
    <row r="332" spans="1:7">
      <c r="A332" s="137">
        <v>10.7</v>
      </c>
      <c r="B332" s="267" t="s">
        <v>164</v>
      </c>
      <c r="C332" s="309">
        <v>15.32</v>
      </c>
      <c r="D332" s="310" t="s">
        <v>10</v>
      </c>
      <c r="E332" s="344">
        <v>169.86989509022243</v>
      </c>
      <c r="F332" s="496">
        <f t="shared" si="18"/>
        <v>2602.41</v>
      </c>
      <c r="G332" s="4">
        <f t="shared" si="14"/>
        <v>2602.4067927822075</v>
      </c>
    </row>
    <row r="333" spans="1:7">
      <c r="A333" s="137">
        <v>10.8</v>
      </c>
      <c r="B333" s="288" t="s">
        <v>29</v>
      </c>
      <c r="C333" s="309">
        <v>4</v>
      </c>
      <c r="D333" s="310" t="s">
        <v>1</v>
      </c>
      <c r="E333" s="425">
        <v>13686.028832004476</v>
      </c>
      <c r="F333" s="496">
        <f t="shared" si="18"/>
        <v>54744.12</v>
      </c>
      <c r="G333" s="4">
        <f t="shared" si="14"/>
        <v>54744.115328017906</v>
      </c>
    </row>
    <row r="334" spans="1:7">
      <c r="A334" s="299"/>
      <c r="B334" s="288"/>
      <c r="C334" s="309"/>
      <c r="D334" s="310"/>
      <c r="E334" s="344"/>
      <c r="F334" s="496"/>
      <c r="G334" s="4">
        <f t="shared" si="14"/>
        <v>0</v>
      </c>
    </row>
    <row r="335" spans="1:7" ht="26.4">
      <c r="A335" s="275">
        <v>11</v>
      </c>
      <c r="B335" s="306" t="s">
        <v>329</v>
      </c>
      <c r="C335" s="494"/>
      <c r="D335" s="495"/>
      <c r="E335" s="344"/>
      <c r="F335" s="496"/>
      <c r="G335" s="4">
        <f t="shared" ref="G335:G398" si="19">E335*C335</f>
        <v>0</v>
      </c>
    </row>
    <row r="336" spans="1:7">
      <c r="A336" s="137">
        <v>11.1</v>
      </c>
      <c r="B336" s="288" t="s">
        <v>4</v>
      </c>
      <c r="C336" s="279">
        <v>8</v>
      </c>
      <c r="D336" s="310" t="s">
        <v>1</v>
      </c>
      <c r="E336" s="344">
        <v>405.83684431389008</v>
      </c>
      <c r="F336" s="496">
        <f t="shared" ref="F336:F343" si="20">ROUND(E336*C336,2)</f>
        <v>3246.69</v>
      </c>
      <c r="G336" s="4">
        <f t="shared" si="19"/>
        <v>3246.6947545111207</v>
      </c>
    </row>
    <row r="337" spans="1:8" ht="26.4">
      <c r="A337" s="137">
        <v>11.2</v>
      </c>
      <c r="B337" s="288" t="s">
        <v>167</v>
      </c>
      <c r="C337" s="279">
        <v>48</v>
      </c>
      <c r="D337" s="310" t="s">
        <v>5</v>
      </c>
      <c r="E337" s="309">
        <v>2965.86</v>
      </c>
      <c r="F337" s="496">
        <f t="shared" si="20"/>
        <v>142361.28</v>
      </c>
      <c r="G337" s="4">
        <f t="shared" si="19"/>
        <v>142361.28</v>
      </c>
    </row>
    <row r="338" spans="1:8" ht="26.4">
      <c r="A338" s="137">
        <v>11.3</v>
      </c>
      <c r="B338" s="288" t="s">
        <v>225</v>
      </c>
      <c r="C338" s="279">
        <v>32</v>
      </c>
      <c r="D338" s="310" t="s">
        <v>1</v>
      </c>
      <c r="E338" s="309">
        <v>3304</v>
      </c>
      <c r="F338" s="496">
        <f t="shared" si="20"/>
        <v>105728</v>
      </c>
      <c r="G338" s="4">
        <f t="shared" si="19"/>
        <v>105728</v>
      </c>
    </row>
    <row r="339" spans="1:8">
      <c r="A339" s="137">
        <v>11.4</v>
      </c>
      <c r="B339" s="267" t="s">
        <v>384</v>
      </c>
      <c r="C339" s="279">
        <v>16</v>
      </c>
      <c r="D339" s="310" t="s">
        <v>1</v>
      </c>
      <c r="E339" s="309">
        <v>2643.2</v>
      </c>
      <c r="F339" s="496">
        <f t="shared" si="20"/>
        <v>42291.199999999997</v>
      </c>
      <c r="G339" s="4">
        <f t="shared" si="19"/>
        <v>42291.199999999997</v>
      </c>
    </row>
    <row r="340" spans="1:8" ht="39.6">
      <c r="A340" s="137">
        <v>11.5</v>
      </c>
      <c r="B340" s="291" t="s">
        <v>267</v>
      </c>
      <c r="C340" s="311">
        <v>48</v>
      </c>
      <c r="D340" s="312" t="s">
        <v>36</v>
      </c>
      <c r="E340" s="473">
        <v>2096.085</v>
      </c>
      <c r="F340" s="496">
        <f t="shared" si="20"/>
        <v>100612.08</v>
      </c>
      <c r="G340" s="4">
        <f t="shared" si="19"/>
        <v>100612.08</v>
      </c>
    </row>
    <row r="341" spans="1:8">
      <c r="A341" s="137">
        <v>11.6</v>
      </c>
      <c r="B341" s="267" t="s">
        <v>389</v>
      </c>
      <c r="C341" s="279">
        <v>16</v>
      </c>
      <c r="D341" s="310" t="s">
        <v>1</v>
      </c>
      <c r="E341" s="350">
        <v>14555.728512000002</v>
      </c>
      <c r="F341" s="496">
        <f t="shared" si="20"/>
        <v>232891.66</v>
      </c>
      <c r="G341" s="4">
        <f t="shared" si="19"/>
        <v>232891.65619200002</v>
      </c>
    </row>
    <row r="342" spans="1:8">
      <c r="A342" s="137">
        <v>11.7</v>
      </c>
      <c r="B342" s="267" t="s">
        <v>164</v>
      </c>
      <c r="C342" s="309">
        <v>22.98</v>
      </c>
      <c r="D342" s="310" t="s">
        <v>10</v>
      </c>
      <c r="E342" s="344">
        <v>169.86989509022243</v>
      </c>
      <c r="F342" s="496">
        <f t="shared" si="20"/>
        <v>3903.61</v>
      </c>
      <c r="G342" s="4">
        <f t="shared" si="19"/>
        <v>3903.6101891733115</v>
      </c>
    </row>
    <row r="343" spans="1:8">
      <c r="A343" s="137">
        <v>11.8</v>
      </c>
      <c r="B343" s="288" t="s">
        <v>29</v>
      </c>
      <c r="C343" s="279">
        <v>8</v>
      </c>
      <c r="D343" s="310" t="s">
        <v>1</v>
      </c>
      <c r="E343" s="344">
        <v>13686.028832004476</v>
      </c>
      <c r="F343" s="496">
        <f t="shared" si="20"/>
        <v>109488.23</v>
      </c>
      <c r="G343" s="4">
        <f t="shared" si="19"/>
        <v>109488.23065603581</v>
      </c>
    </row>
    <row r="344" spans="1:8" ht="10.5" customHeight="1">
      <c r="A344" s="299"/>
      <c r="B344" s="262"/>
      <c r="C344" s="279"/>
      <c r="D344" s="310"/>
      <c r="E344" s="344"/>
      <c r="F344" s="496"/>
      <c r="G344" s="4">
        <f t="shared" si="19"/>
        <v>0</v>
      </c>
    </row>
    <row r="345" spans="1:8">
      <c r="A345" s="251">
        <v>12</v>
      </c>
      <c r="B345" s="306" t="s">
        <v>34</v>
      </c>
      <c r="C345" s="279"/>
      <c r="D345" s="289"/>
      <c r="E345" s="344"/>
      <c r="F345" s="496">
        <f>ROUND(E345*C345,2)</f>
        <v>0</v>
      </c>
      <c r="G345" s="4">
        <f t="shared" si="19"/>
        <v>0</v>
      </c>
    </row>
    <row r="346" spans="1:8">
      <c r="A346" s="137">
        <v>12.1</v>
      </c>
      <c r="B346" s="267" t="s">
        <v>338</v>
      </c>
      <c r="C346" s="28">
        <v>2246.02</v>
      </c>
      <c r="D346" s="347" t="s">
        <v>5</v>
      </c>
      <c r="E346" s="344">
        <v>57.219063545111204</v>
      </c>
      <c r="F346" s="496">
        <f>ROUND(E346*C346,2)</f>
        <v>128515.16</v>
      </c>
      <c r="G346" s="4">
        <f t="shared" si="19"/>
        <v>128515.16110359067</v>
      </c>
    </row>
    <row r="347" spans="1:8">
      <c r="A347" s="137">
        <v>12.2</v>
      </c>
      <c r="B347" s="267" t="s">
        <v>257</v>
      </c>
      <c r="C347" s="28">
        <v>4523.0600000000004</v>
      </c>
      <c r="D347" s="347" t="s">
        <v>5</v>
      </c>
      <c r="E347" s="344">
        <v>49.231526545111208</v>
      </c>
      <c r="F347" s="496">
        <f>ROUND(E347*C347,2)</f>
        <v>222677.15</v>
      </c>
      <c r="G347" s="4">
        <f t="shared" si="19"/>
        <v>222677.14845513072</v>
      </c>
    </row>
    <row r="348" spans="1:8">
      <c r="A348" s="321"/>
      <c r="B348" s="291"/>
      <c r="C348" s="279"/>
      <c r="D348" s="289"/>
      <c r="E348" s="344"/>
      <c r="F348" s="496">
        <f>ROUND(E348*C348,2)</f>
        <v>0</v>
      </c>
      <c r="G348" s="4">
        <f t="shared" si="19"/>
        <v>0</v>
      </c>
    </row>
    <row r="349" spans="1:8">
      <c r="A349" s="455">
        <v>13</v>
      </c>
      <c r="B349" s="306" t="s">
        <v>309</v>
      </c>
      <c r="C349" s="316">
        <v>6769.08</v>
      </c>
      <c r="D349" s="289" t="s">
        <v>5</v>
      </c>
      <c r="E349" s="344">
        <v>24.846666666666668</v>
      </c>
      <c r="F349" s="323">
        <f>ROUND(C349*E349,2)</f>
        <v>168189.07</v>
      </c>
      <c r="G349" s="4">
        <f t="shared" si="19"/>
        <v>168189.07440000001</v>
      </c>
    </row>
    <row r="350" spans="1:8">
      <c r="A350" s="455">
        <v>14</v>
      </c>
      <c r="B350" s="306" t="s">
        <v>310</v>
      </c>
      <c r="C350" s="316">
        <v>6769.08</v>
      </c>
      <c r="D350" s="289" t="s">
        <v>5</v>
      </c>
      <c r="E350" s="485">
        <v>29.455040871934628</v>
      </c>
      <c r="F350" s="323">
        <f>ROUND(C350*E350,2)</f>
        <v>199383.53</v>
      </c>
      <c r="G350" s="4">
        <f t="shared" si="19"/>
        <v>199383.52806539525</v>
      </c>
    </row>
    <row r="351" spans="1:8" ht="13.8" thickBot="1">
      <c r="A351" s="455">
        <v>15</v>
      </c>
      <c r="B351" s="303" t="s">
        <v>311</v>
      </c>
      <c r="C351" s="316">
        <v>6769.08</v>
      </c>
      <c r="D351" s="289" t="s">
        <v>9</v>
      </c>
      <c r="E351" s="309">
        <v>17.18</v>
      </c>
      <c r="F351" s="323">
        <f>ROUND(C351*E351,2)</f>
        <v>116292.79</v>
      </c>
      <c r="G351" s="4">
        <f t="shared" si="19"/>
        <v>116292.7944</v>
      </c>
    </row>
    <row r="352" spans="1:8" s="6" customFormat="1" ht="14.4" thickTop="1" thickBot="1">
      <c r="A352" s="325"/>
      <c r="B352" s="326" t="s">
        <v>62</v>
      </c>
      <c r="C352" s="327"/>
      <c r="D352" s="327"/>
      <c r="E352" s="328"/>
      <c r="F352" s="329">
        <f>SUM(F275:F351)</f>
        <v>25196707.039999995</v>
      </c>
      <c r="G352" s="4">
        <f t="shared" si="19"/>
        <v>0</v>
      </c>
      <c r="H352" s="835"/>
    </row>
    <row r="353" spans="1:7" ht="9.75" customHeight="1" thickTop="1">
      <c r="A353" s="299"/>
      <c r="B353" s="457"/>
      <c r="C353" s="334"/>
      <c r="D353" s="269"/>
      <c r="E353" s="497"/>
      <c r="F353" s="497"/>
      <c r="G353" s="4">
        <f t="shared" si="19"/>
        <v>0</v>
      </c>
    </row>
    <row r="354" spans="1:7">
      <c r="A354" s="162" t="s">
        <v>14</v>
      </c>
      <c r="B354" s="248" t="s">
        <v>63</v>
      </c>
      <c r="C354" s="25"/>
      <c r="D354" s="25"/>
      <c r="E354" s="497"/>
      <c r="F354" s="497"/>
      <c r="G354" s="4">
        <f t="shared" si="19"/>
        <v>0</v>
      </c>
    </row>
    <row r="355" spans="1:7">
      <c r="A355" s="162"/>
      <c r="B355" s="248"/>
      <c r="C355" s="25"/>
      <c r="D355" s="25"/>
      <c r="E355" s="249"/>
      <c r="F355" s="250"/>
      <c r="G355" s="4">
        <f t="shared" si="19"/>
        <v>0</v>
      </c>
    </row>
    <row r="356" spans="1:7">
      <c r="A356" s="455">
        <v>1</v>
      </c>
      <c r="B356" s="262" t="s">
        <v>4</v>
      </c>
      <c r="C356" s="28">
        <v>13046.83</v>
      </c>
      <c r="D356" s="289" t="s">
        <v>5</v>
      </c>
      <c r="E356" s="485">
        <v>20.544501328857184</v>
      </c>
      <c r="F356" s="28">
        <f>ROUND(C356*E356,2)</f>
        <v>268040.62</v>
      </c>
      <c r="G356" s="4">
        <f t="shared" si="19"/>
        <v>268040.61627237377</v>
      </c>
    </row>
    <row r="357" spans="1:7">
      <c r="A357" s="299"/>
      <c r="B357" s="262"/>
      <c r="C357" s="28"/>
      <c r="D357" s="289"/>
      <c r="E357" s="344"/>
      <c r="F357" s="28"/>
      <c r="G357" s="4">
        <f t="shared" si="19"/>
        <v>0</v>
      </c>
    </row>
    <row r="358" spans="1:7">
      <c r="A358" s="251">
        <v>2</v>
      </c>
      <c r="B358" s="276" t="s">
        <v>380</v>
      </c>
      <c r="C358" s="423"/>
      <c r="D358" s="487"/>
      <c r="E358" s="344"/>
      <c r="F358" s="279"/>
      <c r="G358" s="4">
        <f t="shared" si="19"/>
        <v>0</v>
      </c>
    </row>
    <row r="359" spans="1:7">
      <c r="A359" s="137">
        <v>2.1</v>
      </c>
      <c r="B359" s="280" t="s">
        <v>255</v>
      </c>
      <c r="C359" s="281">
        <v>17034.28</v>
      </c>
      <c r="D359" s="289" t="s">
        <v>9</v>
      </c>
      <c r="E359" s="348">
        <v>96.427499999999995</v>
      </c>
      <c r="F359" s="279">
        <f>+ROUND(C359*E359,2)</f>
        <v>1642573.03</v>
      </c>
      <c r="G359" s="4">
        <f t="shared" si="19"/>
        <v>1642573.0346999997</v>
      </c>
    </row>
    <row r="360" spans="1:7">
      <c r="A360" s="283">
        <v>2.2000000000000002</v>
      </c>
      <c r="B360" s="284" t="s">
        <v>256</v>
      </c>
      <c r="C360" s="281">
        <v>14496.14</v>
      </c>
      <c r="D360" s="289" t="s">
        <v>10</v>
      </c>
      <c r="E360" s="485">
        <v>45.077096774193549</v>
      </c>
      <c r="F360" s="279">
        <f>+ROUND(C360*E360,2)</f>
        <v>653443.91</v>
      </c>
      <c r="G360" s="4">
        <f t="shared" si="19"/>
        <v>653443.90563225804</v>
      </c>
    </row>
    <row r="361" spans="1:7" ht="26.4">
      <c r="A361" s="137">
        <v>2.2999999999999998</v>
      </c>
      <c r="B361" s="280" t="s">
        <v>376</v>
      </c>
      <c r="C361" s="279">
        <v>978.49</v>
      </c>
      <c r="D361" s="289" t="s">
        <v>7</v>
      </c>
      <c r="E361" s="342">
        <v>230.5511322268344</v>
      </c>
      <c r="F361" s="279">
        <f>+ROUND(C361*E361,2)</f>
        <v>225591.98</v>
      </c>
      <c r="G361" s="4">
        <f t="shared" si="19"/>
        <v>225591.97737263519</v>
      </c>
    </row>
    <row r="362" spans="1:7" ht="8.25" customHeight="1">
      <c r="A362" s="299"/>
      <c r="B362" s="262"/>
      <c r="C362" s="28"/>
      <c r="D362" s="289"/>
      <c r="E362" s="344"/>
      <c r="F362" s="28"/>
      <c r="G362" s="4">
        <f t="shared" si="19"/>
        <v>0</v>
      </c>
    </row>
    <row r="363" spans="1:7">
      <c r="A363" s="251">
        <v>3</v>
      </c>
      <c r="B363" s="248" t="s">
        <v>21</v>
      </c>
      <c r="C363" s="28"/>
      <c r="D363" s="289"/>
      <c r="E363" s="344"/>
      <c r="F363" s="28"/>
      <c r="G363" s="4">
        <f t="shared" si="19"/>
        <v>0</v>
      </c>
    </row>
    <row r="364" spans="1:7">
      <c r="A364" s="137">
        <v>3.1</v>
      </c>
      <c r="B364" s="262" t="s">
        <v>22</v>
      </c>
      <c r="C364" s="28">
        <v>11089.81</v>
      </c>
      <c r="D364" s="289" t="s">
        <v>7</v>
      </c>
      <c r="E364" s="342">
        <v>166.83315508021391</v>
      </c>
      <c r="F364" s="28">
        <f>ROUND(C364*E364,2)</f>
        <v>1850147.99</v>
      </c>
      <c r="G364" s="4">
        <f t="shared" si="19"/>
        <v>1850147.9915401069</v>
      </c>
    </row>
    <row r="365" spans="1:7">
      <c r="A365" s="137">
        <v>3.2</v>
      </c>
      <c r="B365" s="262" t="s">
        <v>8</v>
      </c>
      <c r="C365" s="28">
        <v>1108.98</v>
      </c>
      <c r="D365" s="289" t="s">
        <v>7</v>
      </c>
      <c r="E365" s="309">
        <v>1175</v>
      </c>
      <c r="F365" s="28">
        <f>ROUND(C365*E365,2)</f>
        <v>1303051.5</v>
      </c>
      <c r="G365" s="4">
        <f t="shared" si="19"/>
        <v>1303051.5</v>
      </c>
    </row>
    <row r="366" spans="1:7" ht="26.4">
      <c r="A366" s="699">
        <v>3.3</v>
      </c>
      <c r="B366" s="666" t="s">
        <v>90</v>
      </c>
      <c r="C366" s="653">
        <v>4509.28</v>
      </c>
      <c r="D366" s="654" t="s">
        <v>7</v>
      </c>
      <c r="E366" s="700">
        <v>600</v>
      </c>
      <c r="F366" s="653">
        <f>ROUND(C366*E366,2)</f>
        <v>2705568</v>
      </c>
      <c r="G366" s="4">
        <f t="shared" si="19"/>
        <v>2705568</v>
      </c>
    </row>
    <row r="367" spans="1:7" ht="26.4">
      <c r="A367" s="701">
        <v>3.4</v>
      </c>
      <c r="B367" s="702" t="s">
        <v>391</v>
      </c>
      <c r="C367" s="703">
        <v>9394.34</v>
      </c>
      <c r="D367" s="658" t="s">
        <v>7</v>
      </c>
      <c r="E367" s="704">
        <v>182.99802222222223</v>
      </c>
      <c r="F367" s="705">
        <f>ROUND(C367*E367,2)</f>
        <v>1719145.64</v>
      </c>
      <c r="G367" s="4">
        <f t="shared" si="19"/>
        <v>1719145.6400831111</v>
      </c>
    </row>
    <row r="368" spans="1:7" ht="26.4">
      <c r="A368" s="137">
        <v>3.5</v>
      </c>
      <c r="B368" s="262" t="s">
        <v>373</v>
      </c>
      <c r="C368" s="28">
        <v>6543.84</v>
      </c>
      <c r="D368" s="289" t="s">
        <v>7</v>
      </c>
      <c r="E368" s="342">
        <v>230.5511322268344</v>
      </c>
      <c r="F368" s="28">
        <f>ROUND(C368*E368,2)</f>
        <v>1508689.72</v>
      </c>
      <c r="G368" s="4">
        <f t="shared" si="19"/>
        <v>1508689.721111248</v>
      </c>
    </row>
    <row r="369" spans="1:7">
      <c r="A369" s="299"/>
      <c r="B369" s="262"/>
      <c r="C369" s="28"/>
      <c r="D369" s="289"/>
      <c r="E369" s="344"/>
      <c r="F369" s="28"/>
      <c r="G369" s="4">
        <f t="shared" si="19"/>
        <v>0</v>
      </c>
    </row>
    <row r="370" spans="1:7">
      <c r="A370" s="251">
        <v>4</v>
      </c>
      <c r="B370" s="248" t="s">
        <v>23</v>
      </c>
      <c r="C370" s="28"/>
      <c r="D370" s="289"/>
      <c r="E370" s="344"/>
      <c r="F370" s="28"/>
      <c r="G370" s="4">
        <f t="shared" si="19"/>
        <v>0</v>
      </c>
    </row>
    <row r="371" spans="1:7">
      <c r="A371" s="137">
        <v>4.0999999999999996</v>
      </c>
      <c r="B371" s="267" t="s">
        <v>30</v>
      </c>
      <c r="C371" s="28">
        <v>862.41</v>
      </c>
      <c r="D371" s="347" t="s">
        <v>5</v>
      </c>
      <c r="E371" s="425">
        <v>1347.3484137931034</v>
      </c>
      <c r="F371" s="28">
        <f>ROUND(E371*C371,2)</f>
        <v>1161966.75</v>
      </c>
      <c r="G371" s="4">
        <f t="shared" si="19"/>
        <v>1161966.7455393104</v>
      </c>
    </row>
    <row r="372" spans="1:7">
      <c r="A372" s="137">
        <v>4.2</v>
      </c>
      <c r="B372" s="267" t="s">
        <v>61</v>
      </c>
      <c r="C372" s="28">
        <v>6016.26</v>
      </c>
      <c r="D372" s="347" t="s">
        <v>5</v>
      </c>
      <c r="E372" s="342">
        <v>651.97034482758613</v>
      </c>
      <c r="F372" s="28">
        <f>ROUND(E372*C372,2)</f>
        <v>3922423.11</v>
      </c>
      <c r="G372" s="4">
        <f t="shared" si="19"/>
        <v>3922423.1067724135</v>
      </c>
    </row>
    <row r="373" spans="1:7">
      <c r="A373" s="137">
        <v>4.3</v>
      </c>
      <c r="B373" s="267" t="s">
        <v>60</v>
      </c>
      <c r="C373" s="28">
        <v>6437.48</v>
      </c>
      <c r="D373" s="347" t="s">
        <v>5</v>
      </c>
      <c r="E373" s="342">
        <v>387.16613793103448</v>
      </c>
      <c r="F373" s="28">
        <f>ROUND(E373*C373,2)</f>
        <v>2492374.27</v>
      </c>
      <c r="G373" s="4">
        <f t="shared" si="19"/>
        <v>2492374.2696082755</v>
      </c>
    </row>
    <row r="374" spans="1:7">
      <c r="A374" s="299"/>
      <c r="B374" s="267"/>
      <c r="C374" s="279"/>
      <c r="D374" s="347"/>
      <c r="E374" s="344"/>
      <c r="F374" s="28"/>
      <c r="G374" s="4">
        <f t="shared" si="19"/>
        <v>0</v>
      </c>
    </row>
    <row r="375" spans="1:7">
      <c r="A375" s="251">
        <v>5</v>
      </c>
      <c r="B375" s="248" t="s">
        <v>24</v>
      </c>
      <c r="C375" s="28"/>
      <c r="D375" s="289"/>
      <c r="E375" s="344"/>
      <c r="F375" s="28"/>
      <c r="G375" s="4">
        <f t="shared" si="19"/>
        <v>0</v>
      </c>
    </row>
    <row r="376" spans="1:7">
      <c r="A376" s="137">
        <v>5.0999999999999996</v>
      </c>
      <c r="B376" s="267" t="s">
        <v>66</v>
      </c>
      <c r="C376" s="28">
        <v>837.29</v>
      </c>
      <c r="D376" s="347" t="s">
        <v>5</v>
      </c>
      <c r="E376" s="485">
        <v>51.200421653378093</v>
      </c>
      <c r="F376" s="28">
        <f t="shared" ref="F376:F413" si="21">ROUND(E376*C376,2)</f>
        <v>42869.599999999999</v>
      </c>
      <c r="G376" s="4">
        <f t="shared" si="19"/>
        <v>42869.601046156939</v>
      </c>
    </row>
    <row r="377" spans="1:7">
      <c r="A377" s="137">
        <v>5.2</v>
      </c>
      <c r="B377" s="267" t="s">
        <v>67</v>
      </c>
      <c r="C377" s="28">
        <v>5898.29</v>
      </c>
      <c r="D377" s="347" t="s">
        <v>5</v>
      </c>
      <c r="E377" s="485">
        <v>32.269173310952581</v>
      </c>
      <c r="F377" s="28">
        <f t="shared" si="21"/>
        <v>190332.94</v>
      </c>
      <c r="G377" s="4">
        <f t="shared" si="19"/>
        <v>190332.94224825851</v>
      </c>
    </row>
    <row r="378" spans="1:7">
      <c r="A378" s="137">
        <v>5.3</v>
      </c>
      <c r="B378" s="267" t="s">
        <v>65</v>
      </c>
      <c r="C378" s="28">
        <v>6311.25</v>
      </c>
      <c r="D378" s="347" t="s">
        <v>5</v>
      </c>
      <c r="E378" s="485">
        <v>28.029427912433263</v>
      </c>
      <c r="F378" s="28">
        <f t="shared" si="21"/>
        <v>176900.73</v>
      </c>
      <c r="G378" s="4">
        <f t="shared" si="19"/>
        <v>176900.72691234443</v>
      </c>
    </row>
    <row r="379" spans="1:7">
      <c r="A379" s="299"/>
      <c r="B379" s="262"/>
      <c r="C379" s="28"/>
      <c r="D379" s="289"/>
      <c r="E379" s="344"/>
      <c r="F379" s="28">
        <f t="shared" si="21"/>
        <v>0</v>
      </c>
      <c r="G379" s="4">
        <f t="shared" si="19"/>
        <v>0</v>
      </c>
    </row>
    <row r="380" spans="1:7">
      <c r="A380" s="251">
        <v>6</v>
      </c>
      <c r="B380" s="248" t="s">
        <v>239</v>
      </c>
      <c r="C380" s="28"/>
      <c r="D380" s="289"/>
      <c r="E380" s="344"/>
      <c r="F380" s="28">
        <f t="shared" si="21"/>
        <v>0</v>
      </c>
      <c r="G380" s="4">
        <f t="shared" si="19"/>
        <v>0</v>
      </c>
    </row>
    <row r="381" spans="1:7" ht="26.4">
      <c r="A381" s="137">
        <v>6.1</v>
      </c>
      <c r="B381" s="262" t="s">
        <v>262</v>
      </c>
      <c r="C381" s="28">
        <v>1</v>
      </c>
      <c r="D381" s="289" t="s">
        <v>1</v>
      </c>
      <c r="E381" s="344">
        <v>4866.4342215694505</v>
      </c>
      <c r="F381" s="28">
        <f t="shared" si="21"/>
        <v>4866.43</v>
      </c>
      <c r="G381" s="4">
        <f t="shared" si="19"/>
        <v>4866.4342215694505</v>
      </c>
    </row>
    <row r="382" spans="1:7" ht="26.4">
      <c r="A382" s="137">
        <v>6.2</v>
      </c>
      <c r="B382" s="262" t="s">
        <v>263</v>
      </c>
      <c r="C382" s="28">
        <v>1</v>
      </c>
      <c r="D382" s="289" t="s">
        <v>1</v>
      </c>
      <c r="E382" s="344">
        <v>4276.4342215694505</v>
      </c>
      <c r="F382" s="28">
        <f t="shared" si="21"/>
        <v>4276.43</v>
      </c>
      <c r="G382" s="4">
        <f t="shared" si="19"/>
        <v>4276.4342215694505</v>
      </c>
    </row>
    <row r="383" spans="1:7">
      <c r="A383" s="137">
        <v>6.3</v>
      </c>
      <c r="B383" s="288" t="s">
        <v>261</v>
      </c>
      <c r="C383" s="28">
        <v>1</v>
      </c>
      <c r="D383" s="289" t="s">
        <v>1</v>
      </c>
      <c r="E383" s="344">
        <v>4647.4947545111208</v>
      </c>
      <c r="F383" s="28">
        <f t="shared" si="21"/>
        <v>4647.49</v>
      </c>
      <c r="G383" s="4">
        <f t="shared" si="19"/>
        <v>4647.4947545111208</v>
      </c>
    </row>
    <row r="384" spans="1:7">
      <c r="A384" s="137">
        <v>6.4</v>
      </c>
      <c r="B384" s="498" t="s">
        <v>260</v>
      </c>
      <c r="C384" s="28">
        <v>2</v>
      </c>
      <c r="D384" s="289" t="s">
        <v>1</v>
      </c>
      <c r="E384" s="344">
        <v>3202.6342215694503</v>
      </c>
      <c r="F384" s="28">
        <f t="shared" si="21"/>
        <v>6405.27</v>
      </c>
      <c r="G384" s="4">
        <f t="shared" si="19"/>
        <v>6405.2684431389007</v>
      </c>
    </row>
    <row r="385" spans="1:7" ht="26.4">
      <c r="A385" s="137">
        <v>6.5</v>
      </c>
      <c r="B385" s="262" t="s">
        <v>259</v>
      </c>
      <c r="C385" s="28">
        <v>2</v>
      </c>
      <c r="D385" s="289" t="s">
        <v>1</v>
      </c>
      <c r="E385" s="344">
        <v>3922.4342215694505</v>
      </c>
      <c r="F385" s="28">
        <f t="shared" si="21"/>
        <v>7844.87</v>
      </c>
      <c r="G385" s="4">
        <f t="shared" si="19"/>
        <v>7844.8684431389011</v>
      </c>
    </row>
    <row r="386" spans="1:7" ht="26.4">
      <c r="A386" s="137">
        <v>6.6</v>
      </c>
      <c r="B386" s="262" t="s">
        <v>264</v>
      </c>
      <c r="C386" s="28">
        <v>1</v>
      </c>
      <c r="D386" s="289" t="s">
        <v>1</v>
      </c>
      <c r="E386" s="344">
        <v>2742.4342215694505</v>
      </c>
      <c r="F386" s="28">
        <f t="shared" si="21"/>
        <v>2742.43</v>
      </c>
      <c r="G386" s="4">
        <f t="shared" si="19"/>
        <v>2742.4342215694505</v>
      </c>
    </row>
    <row r="387" spans="1:7">
      <c r="A387" s="137">
        <v>6.7</v>
      </c>
      <c r="B387" s="262" t="s">
        <v>265</v>
      </c>
      <c r="C387" s="28">
        <v>1</v>
      </c>
      <c r="D387" s="289" t="s">
        <v>1</v>
      </c>
      <c r="E387" s="344">
        <v>3235.353396079372</v>
      </c>
      <c r="F387" s="28">
        <f t="shared" si="21"/>
        <v>3235.35</v>
      </c>
      <c r="G387" s="4">
        <f t="shared" si="19"/>
        <v>3235.353396079372</v>
      </c>
    </row>
    <row r="388" spans="1:7">
      <c r="A388" s="137">
        <v>6.8</v>
      </c>
      <c r="B388" s="262" t="s">
        <v>266</v>
      </c>
      <c r="C388" s="28">
        <v>1</v>
      </c>
      <c r="D388" s="289" t="s">
        <v>1</v>
      </c>
      <c r="E388" s="344">
        <v>2763.353396079372</v>
      </c>
      <c r="F388" s="28">
        <f t="shared" si="21"/>
        <v>2763.35</v>
      </c>
      <c r="G388" s="4">
        <f t="shared" si="19"/>
        <v>2763.353396079372</v>
      </c>
    </row>
    <row r="389" spans="1:7">
      <c r="A389" s="137">
        <v>6.9</v>
      </c>
      <c r="B389" s="262" t="s">
        <v>151</v>
      </c>
      <c r="C389" s="28">
        <v>2</v>
      </c>
      <c r="D389" s="289" t="s">
        <v>1</v>
      </c>
      <c r="E389" s="425">
        <v>2693.3859747284005</v>
      </c>
      <c r="F389" s="28">
        <f t="shared" si="21"/>
        <v>5386.77</v>
      </c>
      <c r="G389" s="4">
        <f t="shared" si="19"/>
        <v>5386.7719494568009</v>
      </c>
    </row>
    <row r="390" spans="1:7">
      <c r="A390" s="499">
        <v>6.1</v>
      </c>
      <c r="B390" s="262" t="s">
        <v>152</v>
      </c>
      <c r="C390" s="28">
        <v>2</v>
      </c>
      <c r="D390" s="289" t="s">
        <v>1</v>
      </c>
      <c r="E390" s="425">
        <v>2516.3859747284005</v>
      </c>
      <c r="F390" s="28">
        <f t="shared" si="21"/>
        <v>5032.7700000000004</v>
      </c>
      <c r="G390" s="4">
        <f t="shared" si="19"/>
        <v>5032.7719494568009</v>
      </c>
    </row>
    <row r="391" spans="1:7">
      <c r="A391" s="499">
        <v>6.11</v>
      </c>
      <c r="B391" s="262" t="s">
        <v>153</v>
      </c>
      <c r="C391" s="28">
        <v>17</v>
      </c>
      <c r="D391" s="289" t="s">
        <v>1</v>
      </c>
      <c r="E391" s="425">
        <v>2103.3859747284005</v>
      </c>
      <c r="F391" s="28">
        <f t="shared" si="21"/>
        <v>35757.56</v>
      </c>
      <c r="G391" s="4">
        <f t="shared" si="19"/>
        <v>35757.561570382808</v>
      </c>
    </row>
    <row r="392" spans="1:7">
      <c r="A392" s="499">
        <v>6.12</v>
      </c>
      <c r="B392" s="262" t="s">
        <v>154</v>
      </c>
      <c r="C392" s="28">
        <v>1</v>
      </c>
      <c r="D392" s="289" t="s">
        <v>1</v>
      </c>
      <c r="E392" s="425">
        <v>2929.3859747284005</v>
      </c>
      <c r="F392" s="28">
        <f t="shared" si="21"/>
        <v>2929.39</v>
      </c>
      <c r="G392" s="4">
        <f t="shared" si="19"/>
        <v>2929.3859747284005</v>
      </c>
    </row>
    <row r="393" spans="1:7" ht="26.4">
      <c r="A393" s="499">
        <v>6.13</v>
      </c>
      <c r="B393" s="262" t="s">
        <v>483</v>
      </c>
      <c r="C393" s="28">
        <v>13</v>
      </c>
      <c r="D393" s="289" t="s">
        <v>1</v>
      </c>
      <c r="E393" s="425">
        <v>1881.3894810463003</v>
      </c>
      <c r="F393" s="28">
        <f t="shared" si="21"/>
        <v>24458.06</v>
      </c>
      <c r="G393" s="4">
        <f t="shared" si="19"/>
        <v>24458.063253601904</v>
      </c>
    </row>
    <row r="394" spans="1:7" ht="26.4">
      <c r="A394" s="499">
        <v>6.14</v>
      </c>
      <c r="B394" s="262" t="s">
        <v>484</v>
      </c>
      <c r="C394" s="28">
        <v>3</v>
      </c>
      <c r="D394" s="289" t="s">
        <v>1</v>
      </c>
      <c r="E394" s="425">
        <v>2135.0894810463001</v>
      </c>
      <c r="F394" s="28">
        <f t="shared" si="21"/>
        <v>6405.27</v>
      </c>
      <c r="G394" s="4">
        <f t="shared" si="19"/>
        <v>6405.2684431389007</v>
      </c>
    </row>
    <row r="395" spans="1:7">
      <c r="A395" s="499">
        <v>6.15</v>
      </c>
      <c r="B395" s="257" t="s">
        <v>64</v>
      </c>
      <c r="C395" s="28">
        <v>16</v>
      </c>
      <c r="D395" s="289" t="s">
        <v>1</v>
      </c>
      <c r="E395" s="353">
        <v>284.29157249999997</v>
      </c>
      <c r="F395" s="28">
        <f t="shared" si="21"/>
        <v>4548.67</v>
      </c>
      <c r="G395" s="4">
        <f t="shared" si="19"/>
        <v>4548.6651599999996</v>
      </c>
    </row>
    <row r="396" spans="1:7" ht="26.4">
      <c r="A396" s="499">
        <v>6.16</v>
      </c>
      <c r="B396" s="257" t="s">
        <v>273</v>
      </c>
      <c r="C396" s="28">
        <v>1.29</v>
      </c>
      <c r="D396" s="289" t="s">
        <v>7</v>
      </c>
      <c r="E396" s="473">
        <v>12635.181</v>
      </c>
      <c r="F396" s="28">
        <f t="shared" si="21"/>
        <v>16299.38</v>
      </c>
      <c r="G396" s="4">
        <f t="shared" si="19"/>
        <v>16299.383490000002</v>
      </c>
    </row>
    <row r="397" spans="1:7">
      <c r="A397" s="299"/>
      <c r="B397" s="262"/>
      <c r="C397" s="28"/>
      <c r="D397" s="289"/>
      <c r="E397" s="344"/>
      <c r="F397" s="28">
        <f t="shared" si="21"/>
        <v>0</v>
      </c>
      <c r="G397" s="4">
        <f t="shared" si="19"/>
        <v>0</v>
      </c>
    </row>
    <row r="398" spans="1:7">
      <c r="A398" s="251">
        <v>7</v>
      </c>
      <c r="B398" s="303" t="s">
        <v>249</v>
      </c>
      <c r="C398" s="28"/>
      <c r="D398" s="289"/>
      <c r="E398" s="344"/>
      <c r="F398" s="28">
        <f t="shared" si="21"/>
        <v>0</v>
      </c>
      <c r="G398" s="4">
        <f t="shared" si="19"/>
        <v>0</v>
      </c>
    </row>
    <row r="399" spans="1:7">
      <c r="A399" s="137">
        <v>7.1</v>
      </c>
      <c r="B399" s="262" t="s">
        <v>252</v>
      </c>
      <c r="C399" s="28">
        <v>1</v>
      </c>
      <c r="D399" s="289" t="s">
        <v>1</v>
      </c>
      <c r="E399" s="344">
        <v>4046.8315848370398</v>
      </c>
      <c r="F399" s="28">
        <f t="shared" si="21"/>
        <v>4046.83</v>
      </c>
      <c r="G399" s="4">
        <f t="shared" ref="G399:G462" si="22">E399*C399</f>
        <v>4046.8315848370398</v>
      </c>
    </row>
    <row r="400" spans="1:7">
      <c r="A400" s="137">
        <v>7.2</v>
      </c>
      <c r="B400" s="262" t="s">
        <v>251</v>
      </c>
      <c r="C400" s="28">
        <v>7</v>
      </c>
      <c r="D400" s="289" t="s">
        <v>1</v>
      </c>
      <c r="E400" s="344">
        <v>3161.8315848370398</v>
      </c>
      <c r="F400" s="28">
        <f t="shared" si="21"/>
        <v>22132.82</v>
      </c>
      <c r="G400" s="4">
        <f t="shared" si="22"/>
        <v>22132.821093859278</v>
      </c>
    </row>
    <row r="401" spans="1:7">
      <c r="A401" s="137">
        <v>7.3</v>
      </c>
      <c r="B401" s="262" t="s">
        <v>253</v>
      </c>
      <c r="C401" s="28">
        <v>17</v>
      </c>
      <c r="D401" s="289" t="s">
        <v>1</v>
      </c>
      <c r="E401" s="344">
        <v>1804.9736886277801</v>
      </c>
      <c r="F401" s="28">
        <f t="shared" si="21"/>
        <v>30684.55</v>
      </c>
      <c r="G401" s="4">
        <f t="shared" si="22"/>
        <v>30684.552706672261</v>
      </c>
    </row>
    <row r="402" spans="1:7">
      <c r="A402" s="137">
        <v>7.4</v>
      </c>
      <c r="B402" s="262" t="s">
        <v>254</v>
      </c>
      <c r="C402" s="28">
        <v>40</v>
      </c>
      <c r="D402" s="289" t="s">
        <v>1</v>
      </c>
      <c r="E402" s="344">
        <v>1622.07368862778</v>
      </c>
      <c r="F402" s="28">
        <f t="shared" si="21"/>
        <v>64882.95</v>
      </c>
      <c r="G402" s="4">
        <f t="shared" si="22"/>
        <v>64882.947545111201</v>
      </c>
    </row>
    <row r="403" spans="1:7">
      <c r="A403" s="299"/>
      <c r="B403" s="262"/>
      <c r="C403" s="28"/>
      <c r="D403" s="289"/>
      <c r="E403" s="344"/>
      <c r="F403" s="28">
        <f t="shared" si="21"/>
        <v>0</v>
      </c>
      <c r="G403" s="4">
        <f t="shared" si="22"/>
        <v>0</v>
      </c>
    </row>
    <row r="404" spans="1:7">
      <c r="A404" s="251">
        <v>8</v>
      </c>
      <c r="B404" s="248" t="s">
        <v>59</v>
      </c>
      <c r="C404" s="28"/>
      <c r="D404" s="289"/>
      <c r="E404" s="344"/>
      <c r="F404" s="28">
        <f t="shared" si="21"/>
        <v>0</v>
      </c>
      <c r="G404" s="4">
        <f t="shared" si="22"/>
        <v>0</v>
      </c>
    </row>
    <row r="405" spans="1:7" ht="52.8">
      <c r="A405" s="137">
        <v>8.1</v>
      </c>
      <c r="B405" s="288" t="s">
        <v>335</v>
      </c>
      <c r="C405" s="309">
        <v>3</v>
      </c>
      <c r="D405" s="310" t="s">
        <v>1</v>
      </c>
      <c r="E405" s="425">
        <v>42559.080706411441</v>
      </c>
      <c r="F405" s="28">
        <f t="shared" si="21"/>
        <v>127677.24</v>
      </c>
      <c r="G405" s="4">
        <f t="shared" si="22"/>
        <v>127677.24211923432</v>
      </c>
    </row>
    <row r="406" spans="1:7" ht="52.8">
      <c r="A406" s="137">
        <v>8.1999999999999993</v>
      </c>
      <c r="B406" s="288" t="s">
        <v>336</v>
      </c>
      <c r="C406" s="309">
        <v>15</v>
      </c>
      <c r="D406" s="310" t="s">
        <v>1</v>
      </c>
      <c r="E406" s="425">
        <v>35041.472145306303</v>
      </c>
      <c r="F406" s="290">
        <f t="shared" si="21"/>
        <v>525622.07999999996</v>
      </c>
      <c r="G406" s="4">
        <f t="shared" si="22"/>
        <v>525622.08217959455</v>
      </c>
    </row>
    <row r="407" spans="1:7">
      <c r="A407" s="137">
        <v>8.3000000000000007</v>
      </c>
      <c r="B407" s="262" t="s">
        <v>26</v>
      </c>
      <c r="C407" s="28">
        <v>18</v>
      </c>
      <c r="D407" s="289" t="s">
        <v>1</v>
      </c>
      <c r="E407" s="309">
        <v>4622.2000000000007</v>
      </c>
      <c r="F407" s="28">
        <f t="shared" si="21"/>
        <v>83199.600000000006</v>
      </c>
      <c r="G407" s="4">
        <f t="shared" si="22"/>
        <v>83199.600000000006</v>
      </c>
    </row>
    <row r="408" spans="1:7">
      <c r="A408" s="299"/>
      <c r="B408" s="262"/>
      <c r="C408" s="28"/>
      <c r="D408" s="289"/>
      <c r="E408" s="344"/>
      <c r="F408" s="28">
        <f t="shared" si="21"/>
        <v>0</v>
      </c>
      <c r="G408" s="4">
        <f t="shared" si="22"/>
        <v>0</v>
      </c>
    </row>
    <row r="409" spans="1:7">
      <c r="A409" s="251">
        <v>9</v>
      </c>
      <c r="B409" s="248" t="s">
        <v>38</v>
      </c>
      <c r="C409" s="28"/>
      <c r="D409" s="289"/>
      <c r="E409" s="344"/>
      <c r="F409" s="28">
        <f t="shared" si="21"/>
        <v>0</v>
      </c>
      <c r="G409" s="4">
        <f t="shared" si="22"/>
        <v>0</v>
      </c>
    </row>
    <row r="410" spans="1:7">
      <c r="A410" s="137">
        <v>9.1</v>
      </c>
      <c r="B410" s="267" t="s">
        <v>39</v>
      </c>
      <c r="C410" s="309">
        <v>2</v>
      </c>
      <c r="D410" s="310" t="s">
        <v>1</v>
      </c>
      <c r="E410" s="344">
        <v>13176.1684431389</v>
      </c>
      <c r="F410" s="28">
        <f t="shared" si="21"/>
        <v>26352.34</v>
      </c>
      <c r="G410" s="4">
        <f t="shared" si="22"/>
        <v>26352.336886277801</v>
      </c>
    </row>
    <row r="411" spans="1:7">
      <c r="A411" s="137">
        <v>9.1999999999999993</v>
      </c>
      <c r="B411" s="267" t="s">
        <v>347</v>
      </c>
      <c r="C411" s="309">
        <v>2</v>
      </c>
      <c r="D411" s="310" t="s">
        <v>1</v>
      </c>
      <c r="E411" s="344">
        <v>44454.241964687128</v>
      </c>
      <c r="F411" s="28">
        <f t="shared" si="21"/>
        <v>88908.479999999996</v>
      </c>
      <c r="G411" s="4">
        <f t="shared" si="22"/>
        <v>88908.483929374255</v>
      </c>
    </row>
    <row r="412" spans="1:7">
      <c r="A412" s="137">
        <v>9.3000000000000007</v>
      </c>
      <c r="B412" s="267" t="s">
        <v>33</v>
      </c>
      <c r="C412" s="309">
        <v>2</v>
      </c>
      <c r="D412" s="310" t="s">
        <v>1</v>
      </c>
      <c r="E412" s="344">
        <v>16901.560899242446</v>
      </c>
      <c r="F412" s="28">
        <f t="shared" si="21"/>
        <v>33803.120000000003</v>
      </c>
      <c r="G412" s="4">
        <f t="shared" si="22"/>
        <v>33803.121798484892</v>
      </c>
    </row>
    <row r="413" spans="1:7">
      <c r="A413" s="699">
        <v>9.4</v>
      </c>
      <c r="B413" s="652" t="s">
        <v>26</v>
      </c>
      <c r="C413" s="653">
        <v>2</v>
      </c>
      <c r="D413" s="654" t="s">
        <v>1</v>
      </c>
      <c r="E413" s="700">
        <v>4622.2000000000007</v>
      </c>
      <c r="F413" s="653">
        <f t="shared" si="21"/>
        <v>9244.4</v>
      </c>
      <c r="G413" s="4">
        <f t="shared" si="22"/>
        <v>9244.4000000000015</v>
      </c>
    </row>
    <row r="414" spans="1:7">
      <c r="A414" s="695"/>
      <c r="B414" s="646"/>
      <c r="C414" s="696"/>
      <c r="D414" s="697"/>
      <c r="E414" s="659"/>
      <c r="F414" s="696"/>
      <c r="G414" s="4">
        <f t="shared" si="22"/>
        <v>0</v>
      </c>
    </row>
    <row r="415" spans="1:7" ht="26.4">
      <c r="A415" s="251">
        <v>10</v>
      </c>
      <c r="B415" s="306" t="s">
        <v>330</v>
      </c>
      <c r="C415" s="494"/>
      <c r="D415" s="495"/>
      <c r="E415" s="344"/>
      <c r="F415" s="496"/>
      <c r="G415" s="4">
        <f t="shared" si="22"/>
        <v>0</v>
      </c>
    </row>
    <row r="416" spans="1:7">
      <c r="A416" s="137">
        <v>10.1</v>
      </c>
      <c r="B416" s="288" t="s">
        <v>4</v>
      </c>
      <c r="C416" s="309">
        <v>2</v>
      </c>
      <c r="D416" s="310" t="s">
        <v>1</v>
      </c>
      <c r="E416" s="344">
        <v>405.83684431389008</v>
      </c>
      <c r="F416" s="496">
        <f>ROUND(E416*C416,2)</f>
        <v>811.67</v>
      </c>
      <c r="G416" s="4">
        <f t="shared" si="22"/>
        <v>811.67368862778017</v>
      </c>
    </row>
    <row r="417" spans="1:7" ht="26.4">
      <c r="A417" s="137">
        <v>10.199999999999999</v>
      </c>
      <c r="B417" s="288" t="s">
        <v>168</v>
      </c>
      <c r="C417" s="309">
        <v>12</v>
      </c>
      <c r="D417" s="310" t="s">
        <v>5</v>
      </c>
      <c r="E417" s="309">
        <v>2965.86</v>
      </c>
      <c r="F417" s="496">
        <f>ROUND(E417*C417,2)</f>
        <v>35590.32</v>
      </c>
      <c r="G417" s="4">
        <f t="shared" si="22"/>
        <v>35590.32</v>
      </c>
    </row>
    <row r="418" spans="1:7" ht="26.4">
      <c r="A418" s="137">
        <v>10.3</v>
      </c>
      <c r="B418" s="288" t="s">
        <v>225</v>
      </c>
      <c r="C418" s="309">
        <v>8</v>
      </c>
      <c r="D418" s="310" t="s">
        <v>1</v>
      </c>
      <c r="E418" s="309">
        <v>3304</v>
      </c>
      <c r="F418" s="496">
        <f>ROUND(E418*C418,2)</f>
        <v>26432</v>
      </c>
      <c r="G418" s="4">
        <f t="shared" si="22"/>
        <v>26432</v>
      </c>
    </row>
    <row r="419" spans="1:7">
      <c r="A419" s="137">
        <v>10.4</v>
      </c>
      <c r="B419" s="262" t="s">
        <v>76</v>
      </c>
      <c r="C419" s="309">
        <v>4</v>
      </c>
      <c r="D419" s="310" t="s">
        <v>1</v>
      </c>
      <c r="E419" s="309">
        <v>2643.2</v>
      </c>
      <c r="F419" s="496">
        <f>ROUND(E419*C419,2)</f>
        <v>10572.8</v>
      </c>
      <c r="G419" s="4">
        <f t="shared" si="22"/>
        <v>10572.8</v>
      </c>
    </row>
    <row r="420" spans="1:7">
      <c r="A420" s="137">
        <v>10.5</v>
      </c>
      <c r="B420" s="267" t="s">
        <v>28</v>
      </c>
      <c r="C420" s="309">
        <v>4</v>
      </c>
      <c r="D420" s="310" t="s">
        <v>1</v>
      </c>
      <c r="E420" s="350">
        <v>14555.728512000002</v>
      </c>
      <c r="F420" s="496">
        <f>ROUND(E420*C420,2)</f>
        <v>58222.91</v>
      </c>
      <c r="G420" s="4">
        <f t="shared" si="22"/>
        <v>58222.914048000006</v>
      </c>
    </row>
    <row r="421" spans="1:7" ht="39.6">
      <c r="A421" s="137">
        <v>10.6</v>
      </c>
      <c r="B421" s="280" t="s">
        <v>267</v>
      </c>
      <c r="C421" s="309">
        <v>16</v>
      </c>
      <c r="D421" s="310" t="s">
        <v>36</v>
      </c>
      <c r="E421" s="473">
        <v>2096.085</v>
      </c>
      <c r="F421" s="496">
        <f>ROUND(C421*E421,2)</f>
        <v>33537.360000000001</v>
      </c>
      <c r="G421" s="4">
        <f t="shared" si="22"/>
        <v>33537.360000000001</v>
      </c>
    </row>
    <row r="422" spans="1:7">
      <c r="A422" s="137">
        <v>10.7</v>
      </c>
      <c r="B422" s="267" t="s">
        <v>164</v>
      </c>
      <c r="C422" s="309">
        <v>5.75</v>
      </c>
      <c r="D422" s="310" t="s">
        <v>10</v>
      </c>
      <c r="E422" s="344">
        <v>169.86989509022243</v>
      </c>
      <c r="F422" s="496">
        <f>ROUND(E422*C422,2)</f>
        <v>976.75</v>
      </c>
      <c r="G422" s="4">
        <f t="shared" si="22"/>
        <v>976.75189676877892</v>
      </c>
    </row>
    <row r="423" spans="1:7">
      <c r="A423" s="137">
        <v>10.8</v>
      </c>
      <c r="B423" s="288" t="s">
        <v>29</v>
      </c>
      <c r="C423" s="309">
        <v>2</v>
      </c>
      <c r="D423" s="310" t="s">
        <v>1</v>
      </c>
      <c r="E423" s="344">
        <v>13686.028832004476</v>
      </c>
      <c r="F423" s="496">
        <f>ROUND(E423*C423,2)</f>
        <v>27372.06</v>
      </c>
      <c r="G423" s="4">
        <f t="shared" si="22"/>
        <v>27372.057664008953</v>
      </c>
    </row>
    <row r="424" spans="1:7">
      <c r="A424" s="500"/>
      <c r="B424" s="484"/>
      <c r="C424" s="501"/>
      <c r="D424" s="502"/>
      <c r="E424" s="344"/>
      <c r="F424" s="503"/>
      <c r="G424" s="4">
        <f t="shared" si="22"/>
        <v>0</v>
      </c>
    </row>
    <row r="425" spans="1:7" ht="26.4">
      <c r="A425" s="251">
        <v>11</v>
      </c>
      <c r="B425" s="306" t="s">
        <v>228</v>
      </c>
      <c r="C425" s="504"/>
      <c r="D425" s="505"/>
      <c r="E425" s="344"/>
      <c r="F425" s="506"/>
      <c r="G425" s="4">
        <f t="shared" si="22"/>
        <v>0</v>
      </c>
    </row>
    <row r="426" spans="1:7">
      <c r="A426" s="137">
        <v>11.1</v>
      </c>
      <c r="B426" s="288" t="s">
        <v>4</v>
      </c>
      <c r="C426" s="309">
        <v>3</v>
      </c>
      <c r="D426" s="310" t="s">
        <v>1</v>
      </c>
      <c r="E426" s="344">
        <v>405.83684431389008</v>
      </c>
      <c r="F426" s="496">
        <f>ROUND(E426*C426,2)</f>
        <v>1217.51</v>
      </c>
      <c r="G426" s="4">
        <f t="shared" si="22"/>
        <v>1217.5105329416701</v>
      </c>
    </row>
    <row r="427" spans="1:7" ht="26.4">
      <c r="A427" s="137">
        <v>11.2</v>
      </c>
      <c r="B427" s="288" t="s">
        <v>169</v>
      </c>
      <c r="C427" s="309">
        <v>18</v>
      </c>
      <c r="D427" s="310" t="s">
        <v>5</v>
      </c>
      <c r="E427" s="309">
        <v>2304.62</v>
      </c>
      <c r="F427" s="496">
        <f>ROUND(E427*C427,2)</f>
        <v>41483.160000000003</v>
      </c>
      <c r="G427" s="4">
        <f t="shared" si="22"/>
        <v>41483.159999999996</v>
      </c>
    </row>
    <row r="428" spans="1:7" ht="26.4">
      <c r="A428" s="137">
        <v>11.3</v>
      </c>
      <c r="B428" s="288" t="s">
        <v>227</v>
      </c>
      <c r="C428" s="309">
        <v>12</v>
      </c>
      <c r="D428" s="310" t="s">
        <v>1</v>
      </c>
      <c r="E428" s="309">
        <v>1711</v>
      </c>
      <c r="F428" s="496">
        <f>ROUND(E428*C428,2)</f>
        <v>20532</v>
      </c>
      <c r="G428" s="4">
        <f t="shared" si="22"/>
        <v>20532</v>
      </c>
    </row>
    <row r="429" spans="1:7">
      <c r="A429" s="137">
        <v>11.4</v>
      </c>
      <c r="B429" s="267" t="s">
        <v>250</v>
      </c>
      <c r="C429" s="309">
        <v>6</v>
      </c>
      <c r="D429" s="310" t="s">
        <v>1</v>
      </c>
      <c r="E429" s="309">
        <v>1640.1999999999998</v>
      </c>
      <c r="F429" s="496">
        <f>ROUND(E429*C429,2)</f>
        <v>9841.2000000000007</v>
      </c>
      <c r="G429" s="4">
        <f t="shared" si="22"/>
        <v>9841.1999999999989</v>
      </c>
    </row>
    <row r="430" spans="1:7" ht="39.6">
      <c r="A430" s="137">
        <v>11.5</v>
      </c>
      <c r="B430" s="280" t="s">
        <v>267</v>
      </c>
      <c r="C430" s="309">
        <v>16</v>
      </c>
      <c r="D430" s="310" t="s">
        <v>36</v>
      </c>
      <c r="E430" s="473">
        <v>2096.085</v>
      </c>
      <c r="F430" s="496">
        <f>ROUND(C430*E430,2)</f>
        <v>33537.360000000001</v>
      </c>
      <c r="G430" s="4">
        <f t="shared" si="22"/>
        <v>33537.360000000001</v>
      </c>
    </row>
    <row r="431" spans="1:7">
      <c r="A431" s="137">
        <v>11.6</v>
      </c>
      <c r="B431" s="267" t="s">
        <v>28</v>
      </c>
      <c r="C431" s="309">
        <v>6</v>
      </c>
      <c r="D431" s="310" t="s">
        <v>1</v>
      </c>
      <c r="E431" s="350">
        <v>14555.728512000002</v>
      </c>
      <c r="F431" s="496">
        <f>ROUND(E431*C431,2)</f>
        <v>87334.37</v>
      </c>
      <c r="G431" s="4">
        <f t="shared" si="22"/>
        <v>87334.371072000009</v>
      </c>
    </row>
    <row r="432" spans="1:7">
      <c r="A432" s="137">
        <v>11.7</v>
      </c>
      <c r="B432" s="267" t="s">
        <v>164</v>
      </c>
      <c r="C432" s="309">
        <v>5.74</v>
      </c>
      <c r="D432" s="310" t="s">
        <v>10</v>
      </c>
      <c r="E432" s="342">
        <v>169.86989509022243</v>
      </c>
      <c r="F432" s="496">
        <f>ROUND(E432*C432,2)</f>
        <v>975.05</v>
      </c>
      <c r="G432" s="4">
        <f t="shared" si="22"/>
        <v>975.05319781787682</v>
      </c>
    </row>
    <row r="433" spans="1:7">
      <c r="A433" s="137">
        <v>11.8</v>
      </c>
      <c r="B433" s="288" t="s">
        <v>29</v>
      </c>
      <c r="C433" s="309">
        <v>3</v>
      </c>
      <c r="D433" s="310" t="s">
        <v>1</v>
      </c>
      <c r="E433" s="344">
        <v>10264.521624003357</v>
      </c>
      <c r="F433" s="496">
        <f>ROUND(E433*C433,2)</f>
        <v>30793.56</v>
      </c>
      <c r="G433" s="4">
        <f t="shared" si="22"/>
        <v>30793.564872010073</v>
      </c>
    </row>
    <row r="434" spans="1:7">
      <c r="A434" s="299"/>
      <c r="B434" s="288"/>
      <c r="C434" s="309"/>
      <c r="D434" s="310"/>
      <c r="E434" s="344"/>
      <c r="F434" s="496"/>
      <c r="G434" s="4">
        <f t="shared" si="22"/>
        <v>0</v>
      </c>
    </row>
    <row r="435" spans="1:7">
      <c r="A435" s="251">
        <v>12</v>
      </c>
      <c r="B435" s="484" t="s">
        <v>89</v>
      </c>
      <c r="C435" s="507"/>
      <c r="D435" s="347"/>
      <c r="E435" s="344"/>
      <c r="F435" s="508"/>
      <c r="G435" s="4">
        <f t="shared" si="22"/>
        <v>0</v>
      </c>
    </row>
    <row r="436" spans="1:7">
      <c r="A436" s="341">
        <v>12.1</v>
      </c>
      <c r="B436" s="288" t="s">
        <v>371</v>
      </c>
      <c r="C436" s="311">
        <v>362</v>
      </c>
      <c r="D436" s="310" t="s">
        <v>1</v>
      </c>
      <c r="E436" s="309">
        <v>230</v>
      </c>
      <c r="F436" s="509">
        <f>ROUND(C436*E436,2)</f>
        <v>83260</v>
      </c>
      <c r="G436" s="4">
        <f t="shared" si="22"/>
        <v>83260</v>
      </c>
    </row>
    <row r="437" spans="1:7" ht="26.4">
      <c r="A437" s="341">
        <v>12.2</v>
      </c>
      <c r="B437" s="288" t="s">
        <v>80</v>
      </c>
      <c r="C437" s="311">
        <v>2172</v>
      </c>
      <c r="D437" s="347" t="s">
        <v>5</v>
      </c>
      <c r="E437" s="309">
        <v>28.32</v>
      </c>
      <c r="F437" s="510">
        <f t="shared" ref="F437:F448" si="23">C437*E437</f>
        <v>61511.040000000001</v>
      </c>
      <c r="G437" s="4">
        <f t="shared" si="22"/>
        <v>61511.040000000001</v>
      </c>
    </row>
    <row r="438" spans="1:7">
      <c r="A438" s="341">
        <v>12.3</v>
      </c>
      <c r="B438" s="288" t="s">
        <v>77</v>
      </c>
      <c r="C438" s="311">
        <v>362</v>
      </c>
      <c r="D438" s="347" t="s">
        <v>1</v>
      </c>
      <c r="E438" s="309">
        <v>53.1</v>
      </c>
      <c r="F438" s="510">
        <f t="shared" si="23"/>
        <v>19222.2</v>
      </c>
      <c r="G438" s="4">
        <f t="shared" si="22"/>
        <v>19222.2</v>
      </c>
    </row>
    <row r="439" spans="1:7">
      <c r="A439" s="341">
        <v>12.4</v>
      </c>
      <c r="B439" s="288" t="s">
        <v>81</v>
      </c>
      <c r="C439" s="311">
        <v>724</v>
      </c>
      <c r="D439" s="347" t="s">
        <v>1</v>
      </c>
      <c r="E439" s="309">
        <v>53.1</v>
      </c>
      <c r="F439" s="510">
        <f t="shared" si="23"/>
        <v>38444.400000000001</v>
      </c>
      <c r="G439" s="4">
        <f t="shared" si="22"/>
        <v>38444.400000000001</v>
      </c>
    </row>
    <row r="440" spans="1:7">
      <c r="A440" s="341">
        <v>12.5</v>
      </c>
      <c r="B440" s="262" t="s">
        <v>82</v>
      </c>
      <c r="C440" s="311">
        <v>362</v>
      </c>
      <c r="D440" s="347" t="s">
        <v>1</v>
      </c>
      <c r="E440" s="309">
        <v>224.2</v>
      </c>
      <c r="F440" s="510">
        <f t="shared" si="23"/>
        <v>81160.399999999994</v>
      </c>
      <c r="G440" s="4">
        <f t="shared" si="22"/>
        <v>81160.399999999994</v>
      </c>
    </row>
    <row r="441" spans="1:7">
      <c r="A441" s="341">
        <v>12.6</v>
      </c>
      <c r="B441" s="262" t="s">
        <v>83</v>
      </c>
      <c r="C441" s="311">
        <v>362</v>
      </c>
      <c r="D441" s="347" t="s">
        <v>1</v>
      </c>
      <c r="E441" s="309">
        <v>1298</v>
      </c>
      <c r="F441" s="510">
        <f t="shared" si="23"/>
        <v>469876</v>
      </c>
      <c r="G441" s="4">
        <f t="shared" si="22"/>
        <v>469876</v>
      </c>
    </row>
    <row r="442" spans="1:7">
      <c r="A442" s="341">
        <v>12.7</v>
      </c>
      <c r="B442" s="262" t="s">
        <v>84</v>
      </c>
      <c r="C442" s="311">
        <v>362</v>
      </c>
      <c r="D442" s="347" t="s">
        <v>5</v>
      </c>
      <c r="E442" s="309">
        <v>28</v>
      </c>
      <c r="F442" s="510">
        <f t="shared" si="23"/>
        <v>10136</v>
      </c>
      <c r="G442" s="4">
        <f t="shared" si="22"/>
        <v>10136</v>
      </c>
    </row>
    <row r="443" spans="1:7">
      <c r="A443" s="341">
        <v>12.8</v>
      </c>
      <c r="B443" s="288" t="s">
        <v>85</v>
      </c>
      <c r="C443" s="311">
        <v>362</v>
      </c>
      <c r="D443" s="347" t="s">
        <v>1</v>
      </c>
      <c r="E443" s="309">
        <v>280</v>
      </c>
      <c r="F443" s="510">
        <f t="shared" si="23"/>
        <v>101360</v>
      </c>
      <c r="G443" s="4">
        <f t="shared" si="22"/>
        <v>101360</v>
      </c>
    </row>
    <row r="444" spans="1:7">
      <c r="A444" s="341">
        <v>12.9</v>
      </c>
      <c r="B444" s="262" t="s">
        <v>86</v>
      </c>
      <c r="C444" s="311">
        <v>362</v>
      </c>
      <c r="D444" s="347" t="s">
        <v>1</v>
      </c>
      <c r="E444" s="309">
        <v>100</v>
      </c>
      <c r="F444" s="510">
        <f t="shared" si="23"/>
        <v>36200</v>
      </c>
      <c r="G444" s="4">
        <f t="shared" si="22"/>
        <v>36200</v>
      </c>
    </row>
    <row r="445" spans="1:7">
      <c r="A445" s="511">
        <v>12.1</v>
      </c>
      <c r="B445" s="262" t="s">
        <v>78</v>
      </c>
      <c r="C445" s="311">
        <v>362</v>
      </c>
      <c r="D445" s="347" t="s">
        <v>1</v>
      </c>
      <c r="E445" s="309">
        <v>15</v>
      </c>
      <c r="F445" s="510">
        <f t="shared" si="23"/>
        <v>5430</v>
      </c>
      <c r="G445" s="4">
        <f t="shared" si="22"/>
        <v>5430</v>
      </c>
    </row>
    <row r="446" spans="1:7">
      <c r="A446" s="511">
        <v>12.11</v>
      </c>
      <c r="B446" s="262" t="s">
        <v>87</v>
      </c>
      <c r="C446" s="311">
        <v>362</v>
      </c>
      <c r="D446" s="347" t="s">
        <v>1</v>
      </c>
      <c r="E446" s="309">
        <v>2.95</v>
      </c>
      <c r="F446" s="510">
        <f t="shared" si="23"/>
        <v>1067.9000000000001</v>
      </c>
      <c r="G446" s="4">
        <f t="shared" si="22"/>
        <v>1067.9000000000001</v>
      </c>
    </row>
    <row r="447" spans="1:7">
      <c r="A447" s="511">
        <v>12.12</v>
      </c>
      <c r="B447" s="262" t="s">
        <v>88</v>
      </c>
      <c r="C447" s="311">
        <v>716.76</v>
      </c>
      <c r="D447" s="347" t="s">
        <v>7</v>
      </c>
      <c r="E447" s="309">
        <v>310.39</v>
      </c>
      <c r="F447" s="510">
        <f t="shared" si="23"/>
        <v>222475.13639999999</v>
      </c>
      <c r="G447" s="4">
        <f t="shared" si="22"/>
        <v>222475.13639999999</v>
      </c>
    </row>
    <row r="448" spans="1:7">
      <c r="A448" s="511">
        <v>12.13</v>
      </c>
      <c r="B448" s="262" t="s">
        <v>79</v>
      </c>
      <c r="C448" s="311">
        <v>362</v>
      </c>
      <c r="D448" s="347" t="s">
        <v>1</v>
      </c>
      <c r="E448" s="309">
        <v>387.375</v>
      </c>
      <c r="F448" s="510">
        <f t="shared" si="23"/>
        <v>140229.75</v>
      </c>
      <c r="G448" s="4">
        <f t="shared" si="22"/>
        <v>140229.75</v>
      </c>
    </row>
    <row r="449" spans="1:8">
      <c r="A449" s="426"/>
      <c r="B449" s="257"/>
      <c r="C449" s="512"/>
      <c r="D449" s="293"/>
      <c r="E449" s="344"/>
      <c r="F449" s="513">
        <f>ROUND(E449*C449,2)</f>
        <v>0</v>
      </c>
      <c r="G449" s="4">
        <f t="shared" si="22"/>
        <v>0</v>
      </c>
    </row>
    <row r="450" spans="1:8" ht="52.8">
      <c r="A450" s="251">
        <v>13</v>
      </c>
      <c r="B450" s="514" t="s">
        <v>321</v>
      </c>
      <c r="C450" s="512"/>
      <c r="D450" s="293"/>
      <c r="E450" s="344"/>
      <c r="F450" s="515">
        <f>ROUND(E450*C450,2)</f>
        <v>0</v>
      </c>
      <c r="G450" s="4">
        <f t="shared" si="22"/>
        <v>0</v>
      </c>
    </row>
    <row r="451" spans="1:8">
      <c r="A451" s="341">
        <v>13.1</v>
      </c>
      <c r="B451" s="291" t="s">
        <v>337</v>
      </c>
      <c r="C451" s="512">
        <v>1</v>
      </c>
      <c r="D451" s="293" t="s">
        <v>1</v>
      </c>
      <c r="E451" s="428">
        <v>161778.50903158405</v>
      </c>
      <c r="F451" s="515">
        <f>ROUND(E451*C451,2)</f>
        <v>161778.51</v>
      </c>
      <c r="G451" s="4">
        <f t="shared" si="22"/>
        <v>161778.50903158405</v>
      </c>
    </row>
    <row r="452" spans="1:8">
      <c r="A452" s="426"/>
      <c r="B452" s="257"/>
      <c r="C452" s="512"/>
      <c r="D452" s="293"/>
      <c r="E452" s="344"/>
      <c r="F452" s="513"/>
      <c r="G452" s="4">
        <f t="shared" si="22"/>
        <v>0</v>
      </c>
    </row>
    <row r="453" spans="1:8">
      <c r="A453" s="251">
        <v>14</v>
      </c>
      <c r="B453" s="306" t="s">
        <v>34</v>
      </c>
      <c r="C453" s="512"/>
      <c r="D453" s="293"/>
      <c r="E453" s="344"/>
      <c r="F453" s="513">
        <f>ROUND(E453*C453,2)</f>
        <v>0</v>
      </c>
      <c r="G453" s="4">
        <f t="shared" si="22"/>
        <v>0</v>
      </c>
    </row>
    <row r="454" spans="1:8">
      <c r="A454" s="341">
        <v>14.1</v>
      </c>
      <c r="B454" s="267" t="s">
        <v>66</v>
      </c>
      <c r="C454" s="28">
        <v>837.29</v>
      </c>
      <c r="D454" s="347" t="s">
        <v>5</v>
      </c>
      <c r="E454" s="485">
        <v>49.231526545111208</v>
      </c>
      <c r="F454" s="343">
        <f>ROUND(E454*C454,2)</f>
        <v>41221.06</v>
      </c>
      <c r="G454" s="4">
        <f t="shared" si="22"/>
        <v>41221.064860956161</v>
      </c>
    </row>
    <row r="455" spans="1:8">
      <c r="A455" s="341">
        <v>14.2</v>
      </c>
      <c r="B455" s="267" t="s">
        <v>67</v>
      </c>
      <c r="C455" s="28">
        <v>5898.29</v>
      </c>
      <c r="D455" s="347" t="s">
        <v>5</v>
      </c>
      <c r="E455" s="485">
        <v>44.233971545111196</v>
      </c>
      <c r="F455" s="343">
        <f>ROUND(E455*C455,2)</f>
        <v>260904.79</v>
      </c>
      <c r="G455" s="4">
        <f t="shared" si="22"/>
        <v>260904.79202481391</v>
      </c>
    </row>
    <row r="456" spans="1:8">
      <c r="A456" s="341">
        <v>14.3</v>
      </c>
      <c r="B456" s="267" t="s">
        <v>65</v>
      </c>
      <c r="C456" s="28">
        <v>6311.25</v>
      </c>
      <c r="D456" s="347" t="s">
        <v>5</v>
      </c>
      <c r="E456" s="485">
        <v>40.797587295111214</v>
      </c>
      <c r="F456" s="343">
        <f>ROUND(E456*C456,2)</f>
        <v>257483.77</v>
      </c>
      <c r="G456" s="4">
        <f t="shared" si="22"/>
        <v>257483.77281627065</v>
      </c>
    </row>
    <row r="457" spans="1:8">
      <c r="A457" s="299"/>
      <c r="B457" s="267"/>
      <c r="C457" s="28"/>
      <c r="D457" s="347"/>
      <c r="E457" s="485"/>
      <c r="F457" s="343">
        <f>ROUND(E457*C457,2)</f>
        <v>0</v>
      </c>
      <c r="G457" s="4">
        <f t="shared" si="22"/>
        <v>0</v>
      </c>
    </row>
    <row r="458" spans="1:8">
      <c r="A458" s="251">
        <v>15</v>
      </c>
      <c r="B458" s="288" t="s">
        <v>309</v>
      </c>
      <c r="C458" s="316">
        <v>13046.83</v>
      </c>
      <c r="D458" s="289" t="s">
        <v>5</v>
      </c>
      <c r="E458" s="485">
        <v>24.846666666666668</v>
      </c>
      <c r="F458" s="323">
        <f>ROUND(C458*E458,2)</f>
        <v>324170.23999999999</v>
      </c>
      <c r="G458" s="4">
        <f t="shared" si="22"/>
        <v>324170.23606666666</v>
      </c>
    </row>
    <row r="459" spans="1:8">
      <c r="A459" s="251">
        <v>16</v>
      </c>
      <c r="B459" s="288" t="s">
        <v>310</v>
      </c>
      <c r="C459" s="316">
        <v>13046.83</v>
      </c>
      <c r="D459" s="289" t="s">
        <v>5</v>
      </c>
      <c r="E459" s="485">
        <v>29.455040871934628</v>
      </c>
      <c r="F459" s="323">
        <f>ROUND(C459*E459,2)</f>
        <v>384294.91</v>
      </c>
      <c r="G459" s="4">
        <f t="shared" si="22"/>
        <v>384294.91089918284</v>
      </c>
    </row>
    <row r="460" spans="1:8" ht="13.8" thickBot="1">
      <c r="A460" s="251">
        <v>17</v>
      </c>
      <c r="B460" s="267" t="s">
        <v>372</v>
      </c>
      <c r="C460" s="316">
        <v>13046.83</v>
      </c>
      <c r="D460" s="289" t="s">
        <v>5</v>
      </c>
      <c r="E460" s="309">
        <v>17.18</v>
      </c>
      <c r="F460" s="323">
        <f>ROUND(C460*E460,2)</f>
        <v>224144.54</v>
      </c>
      <c r="G460" s="4">
        <f t="shared" si="22"/>
        <v>224144.53940000001</v>
      </c>
    </row>
    <row r="461" spans="1:8" s="6" customFormat="1" ht="14.4" thickTop="1" thickBot="1">
      <c r="A461" s="690"/>
      <c r="B461" s="691" t="s">
        <v>55</v>
      </c>
      <c r="C461" s="692"/>
      <c r="D461" s="692"/>
      <c r="E461" s="693"/>
      <c r="F461" s="694">
        <f>SUM(F356:F460)</f>
        <v>24360874.416399993</v>
      </c>
      <c r="G461" s="4">
        <f t="shared" si="22"/>
        <v>0</v>
      </c>
      <c r="H461" s="835"/>
    </row>
    <row r="462" spans="1:8" ht="13.8" thickTop="1">
      <c r="A462" s="685"/>
      <c r="B462" s="686"/>
      <c r="C462" s="687"/>
      <c r="D462" s="688"/>
      <c r="E462" s="706"/>
      <c r="F462" s="706"/>
      <c r="G462" s="4">
        <f t="shared" si="22"/>
        <v>0</v>
      </c>
    </row>
    <row r="463" spans="1:8" ht="26.4">
      <c r="A463" s="247" t="s">
        <v>135</v>
      </c>
      <c r="B463" s="306" t="s">
        <v>70</v>
      </c>
      <c r="C463" s="360"/>
      <c r="D463" s="360"/>
      <c r="E463" s="517"/>
      <c r="F463" s="517"/>
      <c r="G463" s="4">
        <f t="shared" ref="G463:G526" si="24">E463*C463</f>
        <v>0</v>
      </c>
    </row>
    <row r="464" spans="1:8" ht="7.5" customHeight="1">
      <c r="A464" s="247"/>
      <c r="B464" s="306"/>
      <c r="C464" s="360"/>
      <c r="D464" s="360"/>
      <c r="E464" s="517"/>
      <c r="F464" s="517"/>
      <c r="G464" s="4">
        <f t="shared" si="24"/>
        <v>0</v>
      </c>
    </row>
    <row r="465" spans="1:7">
      <c r="A465" s="251">
        <v>1</v>
      </c>
      <c r="B465" s="303" t="s">
        <v>3</v>
      </c>
      <c r="C465" s="516"/>
      <c r="D465" s="516"/>
      <c r="E465" s="497"/>
      <c r="F465" s="497"/>
      <c r="G465" s="4">
        <f t="shared" si="24"/>
        <v>0</v>
      </c>
    </row>
    <row r="466" spans="1:7">
      <c r="A466" s="351">
        <v>1.1000000000000001</v>
      </c>
      <c r="B466" s="267" t="s">
        <v>57</v>
      </c>
      <c r="C466" s="419">
        <v>3</v>
      </c>
      <c r="D466" s="310" t="s">
        <v>97</v>
      </c>
      <c r="E466" s="344">
        <v>10022.83927822073</v>
      </c>
      <c r="F466" s="419">
        <f>C466*E466</f>
        <v>30068.517834662191</v>
      </c>
      <c r="G466" s="4">
        <f t="shared" si="24"/>
        <v>30068.517834662191</v>
      </c>
    </row>
    <row r="467" spans="1:7">
      <c r="A467" s="351">
        <v>1.2</v>
      </c>
      <c r="B467" s="355" t="s">
        <v>41</v>
      </c>
      <c r="C467" s="419">
        <v>1</v>
      </c>
      <c r="D467" s="310" t="s">
        <v>1</v>
      </c>
      <c r="E467" s="473">
        <v>75030.454999999987</v>
      </c>
      <c r="F467" s="419">
        <f>C467*E467</f>
        <v>75030.454999999987</v>
      </c>
      <c r="G467" s="4">
        <f t="shared" si="24"/>
        <v>75030.454999999987</v>
      </c>
    </row>
    <row r="468" spans="1:7" ht="8.25" customHeight="1">
      <c r="A468" s="299"/>
      <c r="B468" s="355"/>
      <c r="C468" s="419"/>
      <c r="D468" s="310"/>
      <c r="E468" s="344"/>
      <c r="F468" s="419"/>
      <c r="G468" s="4">
        <f t="shared" si="24"/>
        <v>0</v>
      </c>
    </row>
    <row r="469" spans="1:7">
      <c r="A469" s="251">
        <v>2</v>
      </c>
      <c r="B469" s="248" t="s">
        <v>42</v>
      </c>
      <c r="C469" s="419"/>
      <c r="D469" s="310"/>
      <c r="E469" s="344"/>
      <c r="F469" s="419">
        <f t="shared" ref="F469:F491" si="25">C469*E469</f>
        <v>0</v>
      </c>
      <c r="G469" s="4">
        <f t="shared" si="24"/>
        <v>0</v>
      </c>
    </row>
    <row r="470" spans="1:7">
      <c r="A470" s="351">
        <v>2.1</v>
      </c>
      <c r="B470" s="262" t="s">
        <v>22</v>
      </c>
      <c r="C470" s="419">
        <v>103.74</v>
      </c>
      <c r="D470" s="310" t="s">
        <v>7</v>
      </c>
      <c r="E470" s="485">
        <v>166.83315508021391</v>
      </c>
      <c r="F470" s="419">
        <f t="shared" si="25"/>
        <v>17307.271508021389</v>
      </c>
      <c r="G470" s="4">
        <f t="shared" si="24"/>
        <v>17307.271508021389</v>
      </c>
    </row>
    <row r="471" spans="1:7" ht="26.4">
      <c r="A471" s="351">
        <v>2.2000000000000002</v>
      </c>
      <c r="B471" s="291" t="s">
        <v>391</v>
      </c>
      <c r="C471" s="419">
        <v>57.8</v>
      </c>
      <c r="D471" s="310" t="s">
        <v>7</v>
      </c>
      <c r="E471" s="342">
        <v>182.99802222222223</v>
      </c>
      <c r="F471" s="419">
        <f t="shared" si="25"/>
        <v>10577.285684444445</v>
      </c>
      <c r="G471" s="4">
        <f t="shared" si="24"/>
        <v>10577.285684444445</v>
      </c>
    </row>
    <row r="472" spans="1:7" ht="26.4">
      <c r="A472" s="351">
        <v>2.2999999999999998</v>
      </c>
      <c r="B472" s="262" t="s">
        <v>374</v>
      </c>
      <c r="C472" s="419">
        <v>55.13</v>
      </c>
      <c r="D472" s="310" t="s">
        <v>7</v>
      </c>
      <c r="E472" s="344">
        <v>230.5511322268344</v>
      </c>
      <c r="F472" s="419">
        <f t="shared" si="25"/>
        <v>12710.28391966538</v>
      </c>
      <c r="G472" s="4">
        <f t="shared" si="24"/>
        <v>12710.28391966538</v>
      </c>
    </row>
    <row r="473" spans="1:7" ht="9.75" customHeight="1">
      <c r="A473" s="299"/>
      <c r="B473" s="262"/>
      <c r="C473" s="419"/>
      <c r="D473" s="310"/>
      <c r="E473" s="344"/>
      <c r="F473" s="419">
        <f t="shared" si="25"/>
        <v>0</v>
      </c>
      <c r="G473" s="4">
        <f t="shared" si="24"/>
        <v>0</v>
      </c>
    </row>
    <row r="474" spans="1:7">
      <c r="A474" s="251">
        <v>3</v>
      </c>
      <c r="B474" s="248" t="s">
        <v>170</v>
      </c>
      <c r="C474" s="419"/>
      <c r="D474" s="310"/>
      <c r="E474" s="344"/>
      <c r="F474" s="419">
        <f t="shared" si="25"/>
        <v>0</v>
      </c>
      <c r="G474" s="4">
        <f t="shared" si="24"/>
        <v>0</v>
      </c>
    </row>
    <row r="475" spans="1:7">
      <c r="A475" s="351">
        <v>3.1</v>
      </c>
      <c r="B475" s="262" t="s">
        <v>157</v>
      </c>
      <c r="C475" s="419">
        <v>36.200000000000003</v>
      </c>
      <c r="D475" s="310" t="s">
        <v>7</v>
      </c>
      <c r="E475" s="344">
        <v>12750.422595214844</v>
      </c>
      <c r="F475" s="419">
        <f t="shared" si="25"/>
        <v>461565.29794677743</v>
      </c>
      <c r="G475" s="4">
        <f t="shared" si="24"/>
        <v>461565.29794677743</v>
      </c>
    </row>
    <row r="476" spans="1:7">
      <c r="A476" s="351">
        <v>3.2</v>
      </c>
      <c r="B476" s="262" t="s">
        <v>160</v>
      </c>
      <c r="C476" s="419">
        <v>27.67</v>
      </c>
      <c r="D476" s="310" t="s">
        <v>7</v>
      </c>
      <c r="E476" s="344">
        <v>36418.151161230468</v>
      </c>
      <c r="F476" s="419">
        <f t="shared" si="25"/>
        <v>1007690.2426312472</v>
      </c>
      <c r="G476" s="4">
        <f t="shared" si="24"/>
        <v>1007690.2426312472</v>
      </c>
    </row>
    <row r="477" spans="1:7">
      <c r="A477" s="351">
        <v>3.3</v>
      </c>
      <c r="B477" s="262" t="s">
        <v>159</v>
      </c>
      <c r="C477" s="419">
        <v>3.02</v>
      </c>
      <c r="D477" s="310" t="s">
        <v>7</v>
      </c>
      <c r="E477" s="344">
        <v>29758.577931910157</v>
      </c>
      <c r="F477" s="419">
        <f t="shared" si="25"/>
        <v>89870.905354368675</v>
      </c>
      <c r="G477" s="4">
        <f t="shared" si="24"/>
        <v>89870.905354368675</v>
      </c>
    </row>
    <row r="478" spans="1:7">
      <c r="A478" s="351">
        <v>3.4</v>
      </c>
      <c r="B478" s="262" t="s">
        <v>158</v>
      </c>
      <c r="C478" s="419">
        <v>3.01</v>
      </c>
      <c r="D478" s="310" t="s">
        <v>7</v>
      </c>
      <c r="E478" s="344">
        <v>21746.210139910156</v>
      </c>
      <c r="F478" s="419">
        <f t="shared" si="25"/>
        <v>65456.092521129562</v>
      </c>
      <c r="G478" s="4">
        <f t="shared" si="24"/>
        <v>65456.092521129562</v>
      </c>
    </row>
    <row r="479" spans="1:7">
      <c r="A479" s="351">
        <v>3.5</v>
      </c>
      <c r="B479" s="262" t="s">
        <v>172</v>
      </c>
      <c r="C479" s="419">
        <v>10.73</v>
      </c>
      <c r="D479" s="310" t="s">
        <v>7</v>
      </c>
      <c r="E479" s="344">
        <v>21434.414030964843</v>
      </c>
      <c r="F479" s="419">
        <f t="shared" si="25"/>
        <v>229991.26255225277</v>
      </c>
      <c r="G479" s="4">
        <f t="shared" si="24"/>
        <v>229991.26255225277</v>
      </c>
    </row>
    <row r="480" spans="1:7">
      <c r="A480" s="351">
        <v>3.6</v>
      </c>
      <c r="B480" s="262" t="s">
        <v>235</v>
      </c>
      <c r="C480" s="419">
        <v>19.87</v>
      </c>
      <c r="D480" s="310" t="s">
        <v>7</v>
      </c>
      <c r="E480" s="344">
        <v>22590.497296113281</v>
      </c>
      <c r="F480" s="419">
        <f t="shared" si="25"/>
        <v>448873.18127377093</v>
      </c>
      <c r="G480" s="4">
        <f t="shared" si="24"/>
        <v>448873.18127377093</v>
      </c>
    </row>
    <row r="481" spans="1:7">
      <c r="A481" s="351">
        <v>3.7</v>
      </c>
      <c r="B481" s="262" t="s">
        <v>236</v>
      </c>
      <c r="C481" s="419">
        <v>5.16</v>
      </c>
      <c r="D481" s="310" t="s">
        <v>7</v>
      </c>
      <c r="E481" s="349">
        <v>20708.824280000001</v>
      </c>
      <c r="F481" s="419">
        <f t="shared" si="25"/>
        <v>106857.53328480001</v>
      </c>
      <c r="G481" s="4">
        <f t="shared" si="24"/>
        <v>106857.53328480001</v>
      </c>
    </row>
    <row r="482" spans="1:7">
      <c r="A482" s="351">
        <v>3.8</v>
      </c>
      <c r="B482" s="262" t="s">
        <v>171</v>
      </c>
      <c r="C482" s="419">
        <v>18.100000000000001</v>
      </c>
      <c r="D482" s="310" t="s">
        <v>7</v>
      </c>
      <c r="E482" s="428">
        <v>17695.886202792968</v>
      </c>
      <c r="F482" s="419">
        <f t="shared" si="25"/>
        <v>320295.54027055274</v>
      </c>
      <c r="G482" s="4">
        <f t="shared" si="24"/>
        <v>320295.54027055274</v>
      </c>
    </row>
    <row r="483" spans="1:7">
      <c r="A483" s="351">
        <v>3.9</v>
      </c>
      <c r="B483" s="262" t="s">
        <v>161</v>
      </c>
      <c r="C483" s="419">
        <v>5.37</v>
      </c>
      <c r="D483" s="310" t="s">
        <v>7</v>
      </c>
      <c r="E483" s="349">
        <v>13229.332640000001</v>
      </c>
      <c r="F483" s="419">
        <f t="shared" si="25"/>
        <v>71041.516276800001</v>
      </c>
      <c r="G483" s="4">
        <f t="shared" si="24"/>
        <v>71041.516276800001</v>
      </c>
    </row>
    <row r="484" spans="1:7" ht="9.75" customHeight="1">
      <c r="A484" s="299"/>
      <c r="B484" s="262"/>
      <c r="C484" s="419"/>
      <c r="D484" s="310"/>
      <c r="E484" s="344"/>
      <c r="F484" s="419">
        <f t="shared" si="25"/>
        <v>0</v>
      </c>
      <c r="G484" s="4">
        <f t="shared" si="24"/>
        <v>0</v>
      </c>
    </row>
    <row r="485" spans="1:7">
      <c r="A485" s="251">
        <v>4</v>
      </c>
      <c r="B485" s="248" t="s">
        <v>43</v>
      </c>
      <c r="C485" s="419"/>
      <c r="D485" s="310"/>
      <c r="E485" s="344"/>
      <c r="F485" s="419">
        <f t="shared" si="25"/>
        <v>0</v>
      </c>
      <c r="G485" s="4">
        <f t="shared" si="24"/>
        <v>0</v>
      </c>
    </row>
    <row r="486" spans="1:7">
      <c r="A486" s="351">
        <v>4.0999999999999996</v>
      </c>
      <c r="B486" s="267" t="s">
        <v>173</v>
      </c>
      <c r="C486" s="419">
        <v>53.52</v>
      </c>
      <c r="D486" s="310" t="s">
        <v>10</v>
      </c>
      <c r="E486" s="353">
        <v>520.39756750000004</v>
      </c>
      <c r="F486" s="419">
        <f t="shared" si="25"/>
        <v>27851.677812600003</v>
      </c>
      <c r="G486" s="4">
        <f t="shared" si="24"/>
        <v>27851.677812600003</v>
      </c>
    </row>
    <row r="487" spans="1:7">
      <c r="A487" s="351">
        <v>4.2</v>
      </c>
      <c r="B487" s="262" t="s">
        <v>44</v>
      </c>
      <c r="C487" s="419">
        <v>771.48</v>
      </c>
      <c r="D487" s="310" t="s">
        <v>10</v>
      </c>
      <c r="E487" s="353">
        <v>294.47558749999996</v>
      </c>
      <c r="F487" s="419">
        <f t="shared" si="25"/>
        <v>227182.02624449998</v>
      </c>
      <c r="G487" s="4">
        <f t="shared" si="24"/>
        <v>227182.02624449998</v>
      </c>
    </row>
    <row r="488" spans="1:7">
      <c r="A488" s="351">
        <v>4.3</v>
      </c>
      <c r="B488" s="262" t="s">
        <v>45</v>
      </c>
      <c r="C488" s="419">
        <v>146.85</v>
      </c>
      <c r="D488" s="310" t="s">
        <v>10</v>
      </c>
      <c r="E488" s="353">
        <v>314.47558749999996</v>
      </c>
      <c r="F488" s="419">
        <f t="shared" si="25"/>
        <v>46180.740024374994</v>
      </c>
      <c r="G488" s="4">
        <f t="shared" si="24"/>
        <v>46180.740024374994</v>
      </c>
    </row>
    <row r="489" spans="1:7">
      <c r="A489" s="351">
        <v>4.4000000000000004</v>
      </c>
      <c r="B489" s="262" t="s">
        <v>46</v>
      </c>
      <c r="C489" s="419">
        <v>54.11</v>
      </c>
      <c r="D489" s="310" t="s">
        <v>10</v>
      </c>
      <c r="E489" s="353">
        <v>450.52256750000004</v>
      </c>
      <c r="F489" s="419">
        <f t="shared" si="25"/>
        <v>24377.776127425001</v>
      </c>
      <c r="G489" s="4">
        <f t="shared" si="24"/>
        <v>24377.776127425001</v>
      </c>
    </row>
    <row r="490" spans="1:7">
      <c r="A490" s="351">
        <v>4.5</v>
      </c>
      <c r="B490" s="518" t="s">
        <v>162</v>
      </c>
      <c r="C490" s="419">
        <v>771.48</v>
      </c>
      <c r="D490" s="310" t="s">
        <v>10</v>
      </c>
      <c r="E490" s="348">
        <v>164.6104</v>
      </c>
      <c r="F490" s="419">
        <f t="shared" si="25"/>
        <v>126993.631392</v>
      </c>
      <c r="G490" s="4">
        <f t="shared" si="24"/>
        <v>126993.631392</v>
      </c>
    </row>
    <row r="491" spans="1:7">
      <c r="A491" s="351">
        <v>4.5999999999999996</v>
      </c>
      <c r="B491" s="262" t="s">
        <v>48</v>
      </c>
      <c r="C491" s="419">
        <v>1190.05</v>
      </c>
      <c r="D491" s="310" t="s">
        <v>5</v>
      </c>
      <c r="E491" s="353">
        <v>93.486884000000003</v>
      </c>
      <c r="F491" s="419">
        <f t="shared" si="25"/>
        <v>111254.06630419999</v>
      </c>
      <c r="G491" s="4">
        <f t="shared" si="24"/>
        <v>111254.06630419999</v>
      </c>
    </row>
    <row r="492" spans="1:7">
      <c r="A492" s="299"/>
      <c r="B492" s="519"/>
      <c r="C492" s="419"/>
      <c r="D492" s="310"/>
      <c r="E492" s="344"/>
      <c r="F492" s="419"/>
      <c r="G492" s="4">
        <f t="shared" si="24"/>
        <v>0</v>
      </c>
    </row>
    <row r="493" spans="1:7">
      <c r="A493" s="520">
        <v>5</v>
      </c>
      <c r="B493" s="262" t="s">
        <v>163</v>
      </c>
      <c r="C493" s="419">
        <v>30.22</v>
      </c>
      <c r="D493" s="310" t="s">
        <v>5</v>
      </c>
      <c r="E493" s="309">
        <v>864.7</v>
      </c>
      <c r="F493" s="419">
        <f>C493*E493</f>
        <v>26131.234</v>
      </c>
      <c r="G493" s="4">
        <f t="shared" si="24"/>
        <v>26131.234</v>
      </c>
    </row>
    <row r="494" spans="1:7">
      <c r="A494" s="520">
        <v>6</v>
      </c>
      <c r="B494" s="262" t="s">
        <v>234</v>
      </c>
      <c r="C494" s="419">
        <v>1560</v>
      </c>
      <c r="D494" s="310" t="s">
        <v>175</v>
      </c>
      <c r="E494" s="309">
        <v>58</v>
      </c>
      <c r="F494" s="419">
        <f>C494*E494</f>
        <v>90480</v>
      </c>
      <c r="G494" s="4">
        <f t="shared" si="24"/>
        <v>90480</v>
      </c>
    </row>
    <row r="495" spans="1:7">
      <c r="A495" s="520">
        <v>7</v>
      </c>
      <c r="B495" s="262" t="s">
        <v>485</v>
      </c>
      <c r="C495" s="419">
        <v>1</v>
      </c>
      <c r="D495" s="310" t="s">
        <v>1</v>
      </c>
      <c r="E495" s="309">
        <v>6500</v>
      </c>
      <c r="F495" s="419">
        <f>C495*E495</f>
        <v>6500</v>
      </c>
      <c r="G495" s="4">
        <f t="shared" si="24"/>
        <v>6500</v>
      </c>
    </row>
    <row r="496" spans="1:7">
      <c r="A496" s="520">
        <v>8</v>
      </c>
      <c r="B496" s="355" t="s">
        <v>233</v>
      </c>
      <c r="C496" s="419">
        <v>1</v>
      </c>
      <c r="D496" s="310" t="s">
        <v>1</v>
      </c>
      <c r="E496" s="309">
        <v>3490.5</v>
      </c>
      <c r="F496" s="419">
        <f>C496*E496</f>
        <v>3490.5</v>
      </c>
      <c r="G496" s="4">
        <f t="shared" si="24"/>
        <v>3490.5</v>
      </c>
    </row>
    <row r="497" spans="1:7">
      <c r="A497" s="520">
        <v>9</v>
      </c>
      <c r="B497" s="262" t="s">
        <v>49</v>
      </c>
      <c r="C497" s="419">
        <v>1</v>
      </c>
      <c r="D497" s="310" t="s">
        <v>1</v>
      </c>
      <c r="E497" s="309">
        <v>3500</v>
      </c>
      <c r="F497" s="419">
        <f>C497*E497</f>
        <v>3500</v>
      </c>
      <c r="G497" s="4">
        <f t="shared" si="24"/>
        <v>3500</v>
      </c>
    </row>
    <row r="498" spans="1:7">
      <c r="A498" s="520"/>
      <c r="B498" s="262"/>
      <c r="C498" s="419"/>
      <c r="D498" s="310"/>
      <c r="E498" s="309"/>
      <c r="F498" s="419"/>
      <c r="G498" s="4">
        <f t="shared" si="24"/>
        <v>0</v>
      </c>
    </row>
    <row r="499" spans="1:7">
      <c r="A499" s="339">
        <v>10</v>
      </c>
      <c r="B499" s="248" t="s">
        <v>174</v>
      </c>
      <c r="C499" s="419"/>
      <c r="D499" s="310"/>
      <c r="E499" s="309"/>
      <c r="F499" s="419"/>
      <c r="G499" s="4">
        <f t="shared" si="24"/>
        <v>0</v>
      </c>
    </row>
    <row r="500" spans="1:7">
      <c r="A500" s="351">
        <v>10.1</v>
      </c>
      <c r="B500" s="217" t="s">
        <v>96</v>
      </c>
      <c r="C500" s="419">
        <v>2.62</v>
      </c>
      <c r="D500" s="310" t="s">
        <v>50</v>
      </c>
      <c r="E500" s="309">
        <v>1200</v>
      </c>
      <c r="F500" s="419">
        <f>C500*E500</f>
        <v>3144</v>
      </c>
      <c r="G500" s="4">
        <f t="shared" si="24"/>
        <v>3144</v>
      </c>
    </row>
    <row r="501" spans="1:7" ht="9.75" customHeight="1">
      <c r="A501" s="521"/>
      <c r="B501" s="217"/>
      <c r="C501" s="345"/>
      <c r="D501" s="522"/>
      <c r="E501" s="309"/>
      <c r="F501" s="423"/>
      <c r="G501" s="4">
        <f t="shared" si="24"/>
        <v>0</v>
      </c>
    </row>
    <row r="502" spans="1:7" ht="26.4">
      <c r="A502" s="339">
        <v>11</v>
      </c>
      <c r="B502" s="306" t="s">
        <v>352</v>
      </c>
      <c r="C502" s="419"/>
      <c r="D502" s="310"/>
      <c r="E502" s="309"/>
      <c r="F502" s="419"/>
      <c r="G502" s="4">
        <f t="shared" si="24"/>
        <v>0</v>
      </c>
    </row>
    <row r="503" spans="1:7" ht="26.4">
      <c r="A503" s="351">
        <v>11.1</v>
      </c>
      <c r="B503" s="262" t="s">
        <v>231</v>
      </c>
      <c r="C503" s="419">
        <v>53</v>
      </c>
      <c r="D503" s="310" t="s">
        <v>5</v>
      </c>
      <c r="E503" s="309">
        <v>2965.86</v>
      </c>
      <c r="F503" s="419">
        <f t="shared" ref="F503:F523" si="26">C503*E503</f>
        <v>157190.58000000002</v>
      </c>
      <c r="G503" s="4">
        <f t="shared" si="24"/>
        <v>157190.58000000002</v>
      </c>
    </row>
    <row r="504" spans="1:7" ht="26.4">
      <c r="A504" s="351">
        <v>11.2</v>
      </c>
      <c r="B504" s="288" t="s">
        <v>387</v>
      </c>
      <c r="C504" s="419">
        <v>15</v>
      </c>
      <c r="D504" s="310" t="s">
        <v>5</v>
      </c>
      <c r="E504" s="309">
        <v>2965.86</v>
      </c>
      <c r="F504" s="419">
        <f t="shared" si="26"/>
        <v>44487.9</v>
      </c>
      <c r="G504" s="4">
        <f t="shared" si="24"/>
        <v>44487.9</v>
      </c>
    </row>
    <row r="505" spans="1:7" ht="26.4">
      <c r="A505" s="351">
        <v>11.3</v>
      </c>
      <c r="B505" s="288" t="s">
        <v>388</v>
      </c>
      <c r="C505" s="419">
        <v>83.31</v>
      </c>
      <c r="D505" s="310" t="s">
        <v>5</v>
      </c>
      <c r="E505" s="348">
        <v>1080.5496000000001</v>
      </c>
      <c r="F505" s="419">
        <f t="shared" si="26"/>
        <v>90020.587176000001</v>
      </c>
      <c r="G505" s="4">
        <f t="shared" si="24"/>
        <v>90020.587176000001</v>
      </c>
    </row>
    <row r="506" spans="1:7" ht="26.4">
      <c r="A506" s="351">
        <v>11.4</v>
      </c>
      <c r="B506" s="262" t="s">
        <v>232</v>
      </c>
      <c r="C506" s="419">
        <v>4</v>
      </c>
      <c r="D506" s="310" t="s">
        <v>5</v>
      </c>
      <c r="E506" s="309">
        <v>2304.62</v>
      </c>
      <c r="F506" s="419">
        <f t="shared" si="26"/>
        <v>9218.48</v>
      </c>
      <c r="G506" s="4">
        <f t="shared" si="24"/>
        <v>9218.48</v>
      </c>
    </row>
    <row r="507" spans="1:7">
      <c r="A507" s="351">
        <v>11.5</v>
      </c>
      <c r="B507" s="355" t="s">
        <v>319</v>
      </c>
      <c r="C507" s="419">
        <v>8</v>
      </c>
      <c r="D507" s="310" t="s">
        <v>1</v>
      </c>
      <c r="E507" s="309">
        <v>3894</v>
      </c>
      <c r="F507" s="419">
        <f t="shared" si="26"/>
        <v>31152</v>
      </c>
      <c r="G507" s="4">
        <f t="shared" si="24"/>
        <v>31152</v>
      </c>
    </row>
    <row r="508" spans="1:7" ht="26.4">
      <c r="A508" s="351">
        <v>11.6</v>
      </c>
      <c r="B508" s="262" t="s">
        <v>320</v>
      </c>
      <c r="C508" s="419">
        <v>4</v>
      </c>
      <c r="D508" s="310" t="s">
        <v>1</v>
      </c>
      <c r="E508" s="309">
        <v>3304</v>
      </c>
      <c r="F508" s="419">
        <f t="shared" si="26"/>
        <v>13216</v>
      </c>
      <c r="G508" s="4">
        <f t="shared" si="24"/>
        <v>13216</v>
      </c>
    </row>
    <row r="509" spans="1:7">
      <c r="A509" s="351">
        <v>11.7</v>
      </c>
      <c r="B509" s="262" t="s">
        <v>339</v>
      </c>
      <c r="C509" s="419">
        <v>1</v>
      </c>
      <c r="D509" s="310" t="s">
        <v>1</v>
      </c>
      <c r="E509" s="309">
        <v>4307</v>
      </c>
      <c r="F509" s="419">
        <f t="shared" si="26"/>
        <v>4307</v>
      </c>
      <c r="G509" s="4">
        <f t="shared" si="24"/>
        <v>4307</v>
      </c>
    </row>
    <row r="510" spans="1:7">
      <c r="A510" s="351">
        <v>11.8</v>
      </c>
      <c r="B510" s="262" t="s">
        <v>340</v>
      </c>
      <c r="C510" s="419">
        <v>1</v>
      </c>
      <c r="D510" s="310" t="s">
        <v>1</v>
      </c>
      <c r="E510" s="309">
        <v>3091.6</v>
      </c>
      <c r="F510" s="419">
        <f t="shared" si="26"/>
        <v>3091.6</v>
      </c>
      <c r="G510" s="4">
        <f t="shared" si="24"/>
        <v>3091.6</v>
      </c>
    </row>
    <row r="511" spans="1:7" ht="15.75" customHeight="1">
      <c r="A511" s="351">
        <v>11.9</v>
      </c>
      <c r="B511" s="262" t="s">
        <v>342</v>
      </c>
      <c r="C511" s="419">
        <v>1</v>
      </c>
      <c r="D511" s="310" t="s">
        <v>1</v>
      </c>
      <c r="E511" s="309">
        <v>2275.2399999999998</v>
      </c>
      <c r="F511" s="419">
        <f t="shared" si="26"/>
        <v>2275.2399999999998</v>
      </c>
      <c r="G511" s="4">
        <f t="shared" si="24"/>
        <v>2275.2399999999998</v>
      </c>
    </row>
    <row r="512" spans="1:7" ht="14.25" customHeight="1">
      <c r="A512" s="499">
        <v>11.1</v>
      </c>
      <c r="B512" s="262" t="s">
        <v>341</v>
      </c>
      <c r="C512" s="419">
        <v>2</v>
      </c>
      <c r="D512" s="310" t="s">
        <v>1</v>
      </c>
      <c r="E512" s="309">
        <v>2296.87</v>
      </c>
      <c r="F512" s="419">
        <f t="shared" si="26"/>
        <v>4593.74</v>
      </c>
      <c r="G512" s="4">
        <f t="shared" si="24"/>
        <v>4593.74</v>
      </c>
    </row>
    <row r="513" spans="1:8">
      <c r="A513" s="499">
        <v>11.11</v>
      </c>
      <c r="B513" s="262" t="s">
        <v>76</v>
      </c>
      <c r="C513" s="419">
        <v>14</v>
      </c>
      <c r="D513" s="310" t="s">
        <v>1</v>
      </c>
      <c r="E513" s="309">
        <v>2643.2</v>
      </c>
      <c r="F513" s="419">
        <f t="shared" si="26"/>
        <v>37004.799999999996</v>
      </c>
      <c r="G513" s="4">
        <f t="shared" si="24"/>
        <v>37004.799999999996</v>
      </c>
    </row>
    <row r="514" spans="1:8">
      <c r="A514" s="499">
        <v>11.12</v>
      </c>
      <c r="B514" s="257" t="s">
        <v>385</v>
      </c>
      <c r="C514" s="28">
        <v>1.17</v>
      </c>
      <c r="D514" s="289" t="s">
        <v>7</v>
      </c>
      <c r="E514" s="473">
        <v>12635.181</v>
      </c>
      <c r="F514" s="419">
        <f t="shared" si="26"/>
        <v>14783.161769999999</v>
      </c>
      <c r="G514" s="4">
        <f t="shared" si="24"/>
        <v>14783.161769999999</v>
      </c>
    </row>
    <row r="515" spans="1:8">
      <c r="A515" s="499">
        <v>11.13</v>
      </c>
      <c r="B515" s="262" t="s">
        <v>52</v>
      </c>
      <c r="C515" s="419">
        <v>20</v>
      </c>
      <c r="D515" s="310" t="s">
        <v>1</v>
      </c>
      <c r="E515" s="309">
        <v>75</v>
      </c>
      <c r="F515" s="419">
        <f t="shared" si="26"/>
        <v>1500</v>
      </c>
      <c r="G515" s="4">
        <f t="shared" si="24"/>
        <v>1500</v>
      </c>
    </row>
    <row r="516" spans="1:8">
      <c r="A516" s="709">
        <v>11.14</v>
      </c>
      <c r="B516" s="652" t="s">
        <v>53</v>
      </c>
      <c r="C516" s="710">
        <v>1</v>
      </c>
      <c r="D516" s="711" t="s">
        <v>1</v>
      </c>
      <c r="E516" s="712">
        <v>52417.434431389011</v>
      </c>
      <c r="F516" s="710">
        <f t="shared" si="26"/>
        <v>52417.434431389011</v>
      </c>
      <c r="G516" s="4">
        <f t="shared" si="24"/>
        <v>52417.434431389011</v>
      </c>
    </row>
    <row r="517" spans="1:8">
      <c r="A517" s="695"/>
      <c r="B517" s="646"/>
      <c r="C517" s="707"/>
      <c r="D517" s="708"/>
      <c r="E517" s="659"/>
      <c r="F517" s="707">
        <f t="shared" si="26"/>
        <v>0</v>
      </c>
      <c r="G517" s="4">
        <f t="shared" si="24"/>
        <v>0</v>
      </c>
    </row>
    <row r="518" spans="1:8">
      <c r="A518" s="339">
        <v>12</v>
      </c>
      <c r="B518" s="248" t="s">
        <v>42</v>
      </c>
      <c r="C518" s="419"/>
      <c r="D518" s="310"/>
      <c r="E518" s="344"/>
      <c r="F518" s="419">
        <f t="shared" si="26"/>
        <v>0</v>
      </c>
      <c r="G518" s="4">
        <f t="shared" si="24"/>
        <v>0</v>
      </c>
    </row>
    <row r="519" spans="1:8">
      <c r="A519" s="351">
        <v>12.1</v>
      </c>
      <c r="B519" s="262" t="s">
        <v>22</v>
      </c>
      <c r="C519" s="419">
        <v>79.63</v>
      </c>
      <c r="D519" s="310" t="s">
        <v>7</v>
      </c>
      <c r="E519" s="342">
        <v>166.83315508021391</v>
      </c>
      <c r="F519" s="419">
        <f t="shared" si="26"/>
        <v>13284.924139037434</v>
      </c>
      <c r="G519" s="4">
        <f t="shared" si="24"/>
        <v>13284.924139037434</v>
      </c>
    </row>
    <row r="520" spans="1:8">
      <c r="A520" s="351">
        <v>12.2</v>
      </c>
      <c r="B520" s="262" t="s">
        <v>74</v>
      </c>
      <c r="C520" s="419">
        <v>73.95</v>
      </c>
      <c r="D520" s="310" t="s">
        <v>7</v>
      </c>
      <c r="E520" s="342">
        <v>182.99802222222223</v>
      </c>
      <c r="F520" s="419">
        <f t="shared" si="26"/>
        <v>13532.703743333335</v>
      </c>
      <c r="G520" s="4">
        <f t="shared" si="24"/>
        <v>13532.703743333335</v>
      </c>
    </row>
    <row r="521" spans="1:8">
      <c r="A521" s="299"/>
      <c r="B521" s="262"/>
      <c r="C521" s="419"/>
      <c r="D521" s="310"/>
      <c r="E521" s="344"/>
      <c r="F521" s="419">
        <f t="shared" si="26"/>
        <v>0</v>
      </c>
      <c r="G521" s="4">
        <f t="shared" si="24"/>
        <v>0</v>
      </c>
    </row>
    <row r="522" spans="1:8">
      <c r="A522" s="339">
        <v>13</v>
      </c>
      <c r="B522" s="248" t="s">
        <v>40</v>
      </c>
      <c r="C522" s="419"/>
      <c r="D522" s="310"/>
      <c r="E522" s="344"/>
      <c r="F522" s="419">
        <f t="shared" si="26"/>
        <v>0</v>
      </c>
      <c r="G522" s="4">
        <f t="shared" si="24"/>
        <v>0</v>
      </c>
    </row>
    <row r="523" spans="1:8" ht="39.6">
      <c r="A523" s="351">
        <v>13.1</v>
      </c>
      <c r="B523" s="262" t="s">
        <v>386</v>
      </c>
      <c r="C523" s="419">
        <v>650</v>
      </c>
      <c r="D523" s="310" t="s">
        <v>393</v>
      </c>
      <c r="E523" s="309">
        <v>2000</v>
      </c>
      <c r="F523" s="419">
        <f t="shared" si="26"/>
        <v>1300000</v>
      </c>
      <c r="G523" s="4">
        <f t="shared" si="24"/>
        <v>1300000</v>
      </c>
    </row>
    <row r="524" spans="1:8">
      <c r="A524" s="299"/>
      <c r="B524" s="262"/>
      <c r="C524" s="419"/>
      <c r="D524" s="310"/>
      <c r="E524" s="309"/>
      <c r="F524" s="419"/>
      <c r="G524" s="4">
        <f t="shared" si="24"/>
        <v>0</v>
      </c>
    </row>
    <row r="525" spans="1:8">
      <c r="A525" s="520">
        <v>14</v>
      </c>
      <c r="B525" s="262" t="s">
        <v>54</v>
      </c>
      <c r="C525" s="419">
        <v>1</v>
      </c>
      <c r="D525" s="310" t="s">
        <v>1</v>
      </c>
      <c r="E525" s="309">
        <v>30000</v>
      </c>
      <c r="F525" s="419">
        <f>C525*E525</f>
        <v>30000</v>
      </c>
      <c r="G525" s="4">
        <f t="shared" si="24"/>
        <v>30000</v>
      </c>
    </row>
    <row r="526" spans="1:8" ht="13.8" thickBot="1">
      <c r="A526" s="520">
        <v>15</v>
      </c>
      <c r="B526" s="262" t="s">
        <v>51</v>
      </c>
      <c r="C526" s="419">
        <v>1</v>
      </c>
      <c r="D526" s="310" t="s">
        <v>1</v>
      </c>
      <c r="E526" s="309">
        <v>8000</v>
      </c>
      <c r="F526" s="419">
        <f>C526*E526</f>
        <v>8000</v>
      </c>
      <c r="G526" s="4">
        <f t="shared" si="24"/>
        <v>8000</v>
      </c>
    </row>
    <row r="527" spans="1:8" s="6" customFormat="1" ht="14.4" thickTop="1" thickBot="1">
      <c r="A527" s="325"/>
      <c r="B527" s="326" t="s">
        <v>136</v>
      </c>
      <c r="C527" s="327"/>
      <c r="D527" s="327"/>
      <c r="E527" s="328"/>
      <c r="F527" s="329">
        <f>SUM(F466:F526)</f>
        <v>5474497.1892233528</v>
      </c>
      <c r="G527" s="4">
        <f t="shared" ref="G527:G590" si="27">E527*C527</f>
        <v>0</v>
      </c>
      <c r="H527" s="835"/>
    </row>
    <row r="528" spans="1:8" ht="13.8" thickTop="1">
      <c r="A528" s="321"/>
      <c r="B528" s="257"/>
      <c r="C528" s="489"/>
      <c r="D528" s="400"/>
      <c r="E528" s="273"/>
      <c r="F528" s="294"/>
      <c r="G528" s="4">
        <f t="shared" si="27"/>
        <v>0</v>
      </c>
    </row>
    <row r="529" spans="1:7">
      <c r="A529" s="523"/>
      <c r="B529" s="387"/>
      <c r="C529" s="524"/>
      <c r="D529" s="525"/>
      <c r="E529" s="526"/>
      <c r="F529" s="527"/>
      <c r="G529" s="4">
        <f t="shared" si="27"/>
        <v>0</v>
      </c>
    </row>
    <row r="530" spans="1:7">
      <c r="A530" s="380" t="s">
        <v>138</v>
      </c>
      <c r="B530" s="381" t="s">
        <v>11</v>
      </c>
      <c r="C530" s="528"/>
      <c r="D530" s="529"/>
      <c r="E530" s="530"/>
      <c r="F530" s="385"/>
      <c r="G530" s="4">
        <f t="shared" si="27"/>
        <v>0</v>
      </c>
    </row>
    <row r="531" spans="1:7">
      <c r="A531" s="531"/>
      <c r="B531" s="387"/>
      <c r="C531" s="423"/>
      <c r="D531" s="532"/>
      <c r="E531" s="533"/>
      <c r="F531" s="534"/>
      <c r="G531" s="4">
        <f t="shared" si="27"/>
        <v>0</v>
      </c>
    </row>
    <row r="532" spans="1:7">
      <c r="A532" s="535">
        <v>1.1000000000000001</v>
      </c>
      <c r="B532" s="387" t="s">
        <v>275</v>
      </c>
      <c r="C532" s="423"/>
      <c r="D532" s="532"/>
      <c r="E532" s="533"/>
      <c r="F532" s="534"/>
      <c r="G532" s="4">
        <f t="shared" si="27"/>
        <v>0</v>
      </c>
    </row>
    <row r="533" spans="1:7">
      <c r="A533" s="283" t="s">
        <v>274</v>
      </c>
      <c r="B533" s="291" t="s">
        <v>276</v>
      </c>
      <c r="C533" s="419">
        <v>1250</v>
      </c>
      <c r="D533" s="289" t="s">
        <v>7</v>
      </c>
      <c r="E533" s="485">
        <v>66.263948275862077</v>
      </c>
      <c r="F533" s="508">
        <f t="shared" ref="F533:F547" si="28">ROUND(E533*C533,2)</f>
        <v>82829.94</v>
      </c>
      <c r="G533" s="4">
        <f t="shared" si="27"/>
        <v>82829.935344827594</v>
      </c>
    </row>
    <row r="534" spans="1:7" ht="26.4">
      <c r="A534" s="283" t="s">
        <v>277</v>
      </c>
      <c r="B534" s="291" t="s">
        <v>377</v>
      </c>
      <c r="C534" s="419">
        <v>315</v>
      </c>
      <c r="D534" s="289" t="s">
        <v>7</v>
      </c>
      <c r="E534" s="342">
        <v>230.5511322268344</v>
      </c>
      <c r="F534" s="508">
        <f t="shared" si="28"/>
        <v>72623.61</v>
      </c>
      <c r="G534" s="4">
        <f t="shared" si="27"/>
        <v>72623.606651452836</v>
      </c>
    </row>
    <row r="535" spans="1:7">
      <c r="A535" s="531"/>
      <c r="B535" s="387"/>
      <c r="C535" s="419">
        <v>0</v>
      </c>
      <c r="D535" s="487"/>
      <c r="E535" s="485"/>
      <c r="F535" s="508">
        <f t="shared" si="28"/>
        <v>0</v>
      </c>
      <c r="G535" s="4">
        <f t="shared" si="27"/>
        <v>0</v>
      </c>
    </row>
    <row r="536" spans="1:7">
      <c r="A536" s="535">
        <v>1.2</v>
      </c>
      <c r="B536" s="514" t="s">
        <v>278</v>
      </c>
      <c r="C536" s="419">
        <v>0</v>
      </c>
      <c r="D536" s="289"/>
      <c r="E536" s="485"/>
      <c r="F536" s="508">
        <f t="shared" si="28"/>
        <v>0</v>
      </c>
      <c r="G536" s="4">
        <f t="shared" si="27"/>
        <v>0</v>
      </c>
    </row>
    <row r="537" spans="1:7">
      <c r="A537" s="283" t="s">
        <v>282</v>
      </c>
      <c r="B537" s="355" t="s">
        <v>279</v>
      </c>
      <c r="C537" s="419">
        <v>1000</v>
      </c>
      <c r="D537" s="289" t="s">
        <v>10</v>
      </c>
      <c r="E537" s="309">
        <v>932.37999999999988</v>
      </c>
      <c r="F537" s="508">
        <f t="shared" si="28"/>
        <v>932380</v>
      </c>
      <c r="G537" s="4">
        <f t="shared" si="27"/>
        <v>932379.99999999988</v>
      </c>
    </row>
    <row r="538" spans="1:7">
      <c r="A538" s="283" t="s">
        <v>290</v>
      </c>
      <c r="B538" s="291" t="s">
        <v>280</v>
      </c>
      <c r="C538" s="419">
        <v>1250</v>
      </c>
      <c r="D538" s="289" t="s">
        <v>5</v>
      </c>
      <c r="E538" s="349">
        <v>686.4984199999999</v>
      </c>
      <c r="F538" s="508">
        <f t="shared" si="28"/>
        <v>858123.03</v>
      </c>
      <c r="G538" s="4">
        <f t="shared" si="27"/>
        <v>858123.02499999991</v>
      </c>
    </row>
    <row r="539" spans="1:7">
      <c r="A539" s="283"/>
      <c r="B539" s="291"/>
      <c r="C539" s="419">
        <v>0</v>
      </c>
      <c r="D539" s="289"/>
      <c r="E539" s="344"/>
      <c r="F539" s="508">
        <f t="shared" si="28"/>
        <v>0</v>
      </c>
      <c r="G539" s="4">
        <f t="shared" si="27"/>
        <v>0</v>
      </c>
    </row>
    <row r="540" spans="1:7">
      <c r="A540" s="535">
        <v>1.3</v>
      </c>
      <c r="B540" s="514" t="s">
        <v>281</v>
      </c>
      <c r="C540" s="419">
        <v>0</v>
      </c>
      <c r="D540" s="536"/>
      <c r="E540" s="344"/>
      <c r="F540" s="508">
        <f t="shared" si="28"/>
        <v>0</v>
      </c>
      <c r="G540" s="4">
        <f t="shared" si="27"/>
        <v>0</v>
      </c>
    </row>
    <row r="541" spans="1:7">
      <c r="A541" s="283" t="s">
        <v>353</v>
      </c>
      <c r="B541" s="514" t="s">
        <v>283</v>
      </c>
      <c r="C541" s="419">
        <v>0</v>
      </c>
      <c r="D541" s="536"/>
      <c r="E541" s="344"/>
      <c r="F541" s="508">
        <f t="shared" si="28"/>
        <v>0</v>
      </c>
      <c r="G541" s="4">
        <f t="shared" si="27"/>
        <v>0</v>
      </c>
    </row>
    <row r="542" spans="1:7">
      <c r="A542" s="283" t="s">
        <v>354</v>
      </c>
      <c r="B542" s="291" t="s">
        <v>284</v>
      </c>
      <c r="C542" s="419">
        <v>200</v>
      </c>
      <c r="D542" s="289" t="s">
        <v>5</v>
      </c>
      <c r="E542" s="348">
        <v>55.579300000000003</v>
      </c>
      <c r="F542" s="508">
        <f t="shared" si="28"/>
        <v>11115.86</v>
      </c>
      <c r="G542" s="4">
        <f t="shared" si="27"/>
        <v>11115.86</v>
      </c>
    </row>
    <row r="543" spans="1:7">
      <c r="A543" s="283" t="s">
        <v>355</v>
      </c>
      <c r="B543" s="291" t="s">
        <v>285</v>
      </c>
      <c r="C543" s="419">
        <v>100</v>
      </c>
      <c r="D543" s="289" t="s">
        <v>5</v>
      </c>
      <c r="E543" s="348">
        <v>71.791200000000003</v>
      </c>
      <c r="F543" s="508">
        <f t="shared" si="28"/>
        <v>7179.12</v>
      </c>
      <c r="G543" s="4">
        <f t="shared" si="27"/>
        <v>7179.1200000000008</v>
      </c>
    </row>
    <row r="544" spans="1:7">
      <c r="A544" s="283" t="s">
        <v>356</v>
      </c>
      <c r="B544" s="291" t="s">
        <v>286</v>
      </c>
      <c r="C544" s="419">
        <v>100</v>
      </c>
      <c r="D544" s="289" t="s">
        <v>5</v>
      </c>
      <c r="E544" s="348">
        <v>105.69260000000001</v>
      </c>
      <c r="F544" s="508">
        <f t="shared" si="28"/>
        <v>10569.26</v>
      </c>
      <c r="G544" s="4">
        <f t="shared" si="27"/>
        <v>10569.260000000002</v>
      </c>
    </row>
    <row r="545" spans="1:7">
      <c r="A545" s="283" t="s">
        <v>357</v>
      </c>
      <c r="B545" s="291" t="s">
        <v>287</v>
      </c>
      <c r="C545" s="419">
        <v>50</v>
      </c>
      <c r="D545" s="289" t="s">
        <v>5</v>
      </c>
      <c r="E545" s="348">
        <v>227.1087</v>
      </c>
      <c r="F545" s="508">
        <f t="shared" si="28"/>
        <v>11355.44</v>
      </c>
      <c r="G545" s="4">
        <f t="shared" si="27"/>
        <v>11355.434999999999</v>
      </c>
    </row>
    <row r="546" spans="1:7">
      <c r="A546" s="283" t="s">
        <v>358</v>
      </c>
      <c r="B546" s="291" t="s">
        <v>288</v>
      </c>
      <c r="C546" s="419">
        <v>10</v>
      </c>
      <c r="D546" s="289" t="s">
        <v>5</v>
      </c>
      <c r="E546" s="348">
        <v>347.52770000000004</v>
      </c>
      <c r="F546" s="508">
        <f t="shared" si="28"/>
        <v>3475.28</v>
      </c>
      <c r="G546" s="4">
        <f t="shared" si="27"/>
        <v>3475.2770000000005</v>
      </c>
    </row>
    <row r="547" spans="1:7">
      <c r="A547" s="283" t="s">
        <v>359</v>
      </c>
      <c r="B547" s="291" t="s">
        <v>289</v>
      </c>
      <c r="C547" s="419">
        <v>10</v>
      </c>
      <c r="D547" s="289" t="s">
        <v>5</v>
      </c>
      <c r="E547" s="348">
        <v>585.22099999999989</v>
      </c>
      <c r="F547" s="508">
        <f t="shared" si="28"/>
        <v>5852.21</v>
      </c>
      <c r="G547" s="4">
        <f t="shared" si="27"/>
        <v>5852.2099999999991</v>
      </c>
    </row>
    <row r="548" spans="1:7">
      <c r="A548" s="283"/>
      <c r="B548" s="291"/>
      <c r="C548" s="419">
        <v>0</v>
      </c>
      <c r="D548" s="289"/>
      <c r="E548" s="344"/>
      <c r="F548" s="508"/>
      <c r="G548" s="4">
        <f t="shared" si="27"/>
        <v>0</v>
      </c>
    </row>
    <row r="549" spans="1:7">
      <c r="A549" s="535">
        <v>1.4</v>
      </c>
      <c r="B549" s="514" t="s">
        <v>291</v>
      </c>
      <c r="C549" s="419">
        <v>0</v>
      </c>
      <c r="D549" s="536"/>
      <c r="E549" s="344"/>
      <c r="F549" s="508"/>
      <c r="G549" s="4">
        <f t="shared" si="27"/>
        <v>0</v>
      </c>
    </row>
    <row r="550" spans="1:7">
      <c r="A550" s="283" t="s">
        <v>360</v>
      </c>
      <c r="B550" s="291" t="s">
        <v>292</v>
      </c>
      <c r="C550" s="419">
        <v>400</v>
      </c>
      <c r="D550" s="289" t="s">
        <v>1</v>
      </c>
      <c r="E550" s="309">
        <v>4.55</v>
      </c>
      <c r="F550" s="508">
        <f t="shared" ref="F550:F564" si="29">ROUND(E550*C550,2)</f>
        <v>1820</v>
      </c>
      <c r="G550" s="4">
        <f t="shared" si="27"/>
        <v>1820</v>
      </c>
    </row>
    <row r="551" spans="1:7">
      <c r="A551" s="283" t="s">
        <v>361</v>
      </c>
      <c r="B551" s="291" t="s">
        <v>293</v>
      </c>
      <c r="C551" s="419">
        <v>200</v>
      </c>
      <c r="D551" s="289" t="s">
        <v>1</v>
      </c>
      <c r="E551" s="309">
        <v>5.46</v>
      </c>
      <c r="F551" s="508">
        <f t="shared" si="29"/>
        <v>1092</v>
      </c>
      <c r="G551" s="4">
        <f t="shared" si="27"/>
        <v>1092</v>
      </c>
    </row>
    <row r="552" spans="1:7">
      <c r="A552" s="283" t="s">
        <v>362</v>
      </c>
      <c r="B552" s="291" t="s">
        <v>294</v>
      </c>
      <c r="C552" s="419">
        <v>200</v>
      </c>
      <c r="D552" s="289" t="s">
        <v>1</v>
      </c>
      <c r="E552" s="309">
        <v>10.9</v>
      </c>
      <c r="F552" s="508">
        <f t="shared" si="29"/>
        <v>2180</v>
      </c>
      <c r="G552" s="4">
        <f t="shared" si="27"/>
        <v>2180</v>
      </c>
    </row>
    <row r="553" spans="1:7">
      <c r="A553" s="283" t="s">
        <v>363</v>
      </c>
      <c r="B553" s="291" t="s">
        <v>295</v>
      </c>
      <c r="C553" s="419">
        <v>100</v>
      </c>
      <c r="D553" s="289" t="s">
        <v>1</v>
      </c>
      <c r="E553" s="309">
        <v>25.48</v>
      </c>
      <c r="F553" s="508">
        <f t="shared" si="29"/>
        <v>2548</v>
      </c>
      <c r="G553" s="4">
        <f t="shared" si="27"/>
        <v>2548</v>
      </c>
    </row>
    <row r="554" spans="1:7">
      <c r="A554" s="283" t="s">
        <v>364</v>
      </c>
      <c r="B554" s="291" t="s">
        <v>296</v>
      </c>
      <c r="C554" s="419">
        <v>20</v>
      </c>
      <c r="D554" s="289" t="s">
        <v>1</v>
      </c>
      <c r="E554" s="309">
        <v>1416</v>
      </c>
      <c r="F554" s="508">
        <f t="shared" si="29"/>
        <v>28320</v>
      </c>
      <c r="G554" s="4">
        <f t="shared" si="27"/>
        <v>28320</v>
      </c>
    </row>
    <row r="555" spans="1:7">
      <c r="A555" s="283" t="s">
        <v>365</v>
      </c>
      <c r="B555" s="291" t="s">
        <v>297</v>
      </c>
      <c r="C555" s="419">
        <v>20</v>
      </c>
      <c r="D555" s="289" t="s">
        <v>1</v>
      </c>
      <c r="E555" s="309">
        <v>1640.1999999999998</v>
      </c>
      <c r="F555" s="508">
        <f t="shared" si="29"/>
        <v>32804</v>
      </c>
      <c r="G555" s="4">
        <f t="shared" si="27"/>
        <v>32804</v>
      </c>
    </row>
    <row r="556" spans="1:7">
      <c r="A556" s="283"/>
      <c r="B556" s="291"/>
      <c r="C556" s="419">
        <v>0</v>
      </c>
      <c r="D556" s="289"/>
      <c r="E556" s="344"/>
      <c r="F556" s="508">
        <f t="shared" si="29"/>
        <v>0</v>
      </c>
      <c r="G556" s="4">
        <f t="shared" si="27"/>
        <v>0</v>
      </c>
    </row>
    <row r="557" spans="1:7">
      <c r="A557" s="535">
        <v>1.5</v>
      </c>
      <c r="B557" s="514" t="s">
        <v>155</v>
      </c>
      <c r="C557" s="419">
        <v>0</v>
      </c>
      <c r="D557" s="536"/>
      <c r="E557" s="344"/>
      <c r="F557" s="508">
        <f t="shared" si="29"/>
        <v>0</v>
      </c>
      <c r="G557" s="4">
        <f t="shared" si="27"/>
        <v>0</v>
      </c>
    </row>
    <row r="558" spans="1:7">
      <c r="A558" s="283" t="s">
        <v>366</v>
      </c>
      <c r="B558" s="291" t="s">
        <v>298</v>
      </c>
      <c r="C558" s="419">
        <v>60</v>
      </c>
      <c r="D558" s="289" t="s">
        <v>36</v>
      </c>
      <c r="E558" s="473">
        <v>265.875</v>
      </c>
      <c r="F558" s="508">
        <f t="shared" si="29"/>
        <v>15952.5</v>
      </c>
      <c r="G558" s="4">
        <f t="shared" si="27"/>
        <v>15952.5</v>
      </c>
    </row>
    <row r="559" spans="1:7">
      <c r="A559" s="283" t="s">
        <v>367</v>
      </c>
      <c r="B559" s="291" t="s">
        <v>299</v>
      </c>
      <c r="C559" s="419">
        <v>60</v>
      </c>
      <c r="D559" s="289" t="s">
        <v>36</v>
      </c>
      <c r="E559" s="309">
        <v>189.75</v>
      </c>
      <c r="F559" s="508">
        <f t="shared" si="29"/>
        <v>11385</v>
      </c>
      <c r="G559" s="4">
        <f t="shared" si="27"/>
        <v>11385</v>
      </c>
    </row>
    <row r="560" spans="1:7">
      <c r="A560" s="283"/>
      <c r="B560" s="291"/>
      <c r="C560" s="419">
        <v>0</v>
      </c>
      <c r="D560" s="289"/>
      <c r="E560" s="344"/>
      <c r="F560" s="508">
        <f t="shared" si="29"/>
        <v>0</v>
      </c>
      <c r="G560" s="4">
        <f t="shared" si="27"/>
        <v>0</v>
      </c>
    </row>
    <row r="561" spans="1:8">
      <c r="A561" s="535">
        <v>1.6</v>
      </c>
      <c r="B561" s="514" t="s">
        <v>300</v>
      </c>
      <c r="C561" s="419">
        <v>0</v>
      </c>
      <c r="D561" s="536"/>
      <c r="E561" s="344"/>
      <c r="F561" s="508">
        <f t="shared" si="29"/>
        <v>0</v>
      </c>
      <c r="G561" s="4">
        <f t="shared" si="27"/>
        <v>0</v>
      </c>
    </row>
    <row r="562" spans="1:8">
      <c r="A562" s="283" t="s">
        <v>368</v>
      </c>
      <c r="B562" s="291" t="s">
        <v>301</v>
      </c>
      <c r="C562" s="419">
        <v>80</v>
      </c>
      <c r="D562" s="289" t="s">
        <v>36</v>
      </c>
      <c r="E562" s="348">
        <v>387.4375</v>
      </c>
      <c r="F562" s="508">
        <f t="shared" si="29"/>
        <v>30995</v>
      </c>
      <c r="G562" s="4">
        <f t="shared" si="27"/>
        <v>30995</v>
      </c>
    </row>
    <row r="563" spans="1:8">
      <c r="A563" s="283" t="s">
        <v>369</v>
      </c>
      <c r="B563" s="355" t="s">
        <v>302</v>
      </c>
      <c r="C563" s="419">
        <v>40</v>
      </c>
      <c r="D563" s="289" t="s">
        <v>36</v>
      </c>
      <c r="E563" s="348">
        <v>879.875</v>
      </c>
      <c r="F563" s="508">
        <f t="shared" si="29"/>
        <v>35195</v>
      </c>
      <c r="G563" s="4">
        <f t="shared" si="27"/>
        <v>35195</v>
      </c>
    </row>
    <row r="564" spans="1:8" ht="13.8" thickBot="1">
      <c r="A564" s="283" t="s">
        <v>370</v>
      </c>
      <c r="B564" s="355" t="s">
        <v>303</v>
      </c>
      <c r="C564" s="419">
        <v>30</v>
      </c>
      <c r="D564" s="289" t="s">
        <v>36</v>
      </c>
      <c r="E564" s="348">
        <v>879.875</v>
      </c>
      <c r="F564" s="508">
        <f t="shared" si="29"/>
        <v>26396.25</v>
      </c>
      <c r="G564" s="4">
        <f t="shared" si="27"/>
        <v>26396.25</v>
      </c>
    </row>
    <row r="565" spans="1:8" s="6" customFormat="1" ht="14.4" thickTop="1" thickBot="1">
      <c r="A565" s="325"/>
      <c r="B565" s="326" t="s">
        <v>394</v>
      </c>
      <c r="C565" s="327"/>
      <c r="D565" s="327"/>
      <c r="E565" s="328"/>
      <c r="F565" s="329">
        <f>SUM(F533:F564)</f>
        <v>2184191.5</v>
      </c>
      <c r="G565" s="4">
        <f t="shared" si="27"/>
        <v>0</v>
      </c>
      <c r="H565" s="835"/>
    </row>
    <row r="566" spans="1:8" ht="13.8" thickTop="1">
      <c r="A566" s="299"/>
      <c r="B566" s="288"/>
      <c r="C566" s="419"/>
      <c r="D566" s="310"/>
      <c r="E566" s="419"/>
      <c r="F566" s="419"/>
      <c r="G566" s="4">
        <f t="shared" si="27"/>
        <v>0</v>
      </c>
    </row>
    <row r="567" spans="1:8">
      <c r="A567" s="145" t="s">
        <v>98</v>
      </c>
      <c r="B567" s="387" t="s">
        <v>15</v>
      </c>
      <c r="C567" s="524"/>
      <c r="D567" s="525"/>
      <c r="E567" s="526"/>
      <c r="F567" s="527"/>
      <c r="G567" s="4">
        <f t="shared" si="27"/>
        <v>0</v>
      </c>
    </row>
    <row r="568" spans="1:8" ht="52.8">
      <c r="A568" s="520">
        <v>1</v>
      </c>
      <c r="B568" s="291" t="s">
        <v>268</v>
      </c>
      <c r="C568" s="311">
        <v>1</v>
      </c>
      <c r="D568" s="50" t="s">
        <v>71</v>
      </c>
      <c r="E568" s="537">
        <v>43500</v>
      </c>
      <c r="F568" s="52">
        <f>+E568*C568</f>
        <v>43500</v>
      </c>
      <c r="G568" s="4">
        <f t="shared" si="27"/>
        <v>43500</v>
      </c>
    </row>
    <row r="569" spans="1:8" ht="27" thickBot="1">
      <c r="A569" s="520">
        <v>2</v>
      </c>
      <c r="B569" s="291" t="s">
        <v>269</v>
      </c>
      <c r="C569" s="311">
        <v>8</v>
      </c>
      <c r="D569" s="50" t="s">
        <v>270</v>
      </c>
      <c r="E569" s="538">
        <v>64096</v>
      </c>
      <c r="F569" s="52">
        <f>ROUND(E569*C569,2)</f>
        <v>512768</v>
      </c>
      <c r="G569" s="4">
        <f t="shared" si="27"/>
        <v>512768</v>
      </c>
    </row>
    <row r="570" spans="1:8" s="6" customFormat="1" ht="14.4" thickTop="1" thickBot="1">
      <c r="A570" s="325"/>
      <c r="B570" s="326" t="s">
        <v>395</v>
      </c>
      <c r="C570" s="327"/>
      <c r="D570" s="327"/>
      <c r="E570" s="328"/>
      <c r="F570" s="329">
        <f>SUM(F568:F569)</f>
        <v>556268</v>
      </c>
      <c r="G570" s="4">
        <f t="shared" si="27"/>
        <v>0</v>
      </c>
      <c r="H570" s="835"/>
    </row>
    <row r="571" spans="1:8" ht="14.4" thickTop="1" thickBot="1">
      <c r="A571" s="374"/>
      <c r="B571" s="416"/>
      <c r="C571" s="376"/>
      <c r="D571" s="418"/>
      <c r="E571" s="378"/>
      <c r="F571" s="379"/>
      <c r="G571" s="4">
        <f t="shared" si="27"/>
        <v>0</v>
      </c>
    </row>
    <row r="572" spans="1:8" s="6" customFormat="1" ht="14.4" thickTop="1" thickBot="1">
      <c r="A572" s="539"/>
      <c r="B572" s="326" t="s">
        <v>68</v>
      </c>
      <c r="C572" s="327"/>
      <c r="D572" s="540"/>
      <c r="E572" s="328"/>
      <c r="F572" s="329">
        <f>F570+F565+F527+F461+F352+F271+F84</f>
        <v>67607341.841023579</v>
      </c>
      <c r="G572" s="4">
        <f t="shared" si="27"/>
        <v>0</v>
      </c>
      <c r="H572" s="835"/>
    </row>
    <row r="573" spans="1:8" ht="14.4" thickTop="1" thickBot="1">
      <c r="A573" s="541"/>
      <c r="B573" s="542"/>
      <c r="C573" s="543"/>
      <c r="D573" s="544"/>
      <c r="E573" s="545"/>
      <c r="F573" s="546" t="s">
        <v>486</v>
      </c>
      <c r="G573" s="4">
        <f t="shared" si="27"/>
        <v>0</v>
      </c>
    </row>
    <row r="574" spans="1:8" s="6" customFormat="1" ht="14.4" thickTop="1" thickBot="1">
      <c r="A574" s="718"/>
      <c r="B574" s="691" t="s">
        <v>487</v>
      </c>
      <c r="C574" s="692"/>
      <c r="D574" s="719"/>
      <c r="E574" s="693"/>
      <c r="F574" s="694">
        <f>F572</f>
        <v>67607341.841023579</v>
      </c>
      <c r="G574" s="4">
        <f t="shared" si="27"/>
        <v>0</v>
      </c>
      <c r="H574" s="835"/>
    </row>
    <row r="575" spans="1:8" ht="13.8" thickTop="1">
      <c r="A575" s="713"/>
      <c r="B575" s="714"/>
      <c r="C575" s="715"/>
      <c r="D575" s="716"/>
      <c r="E575" s="717"/>
      <c r="F575" s="717"/>
      <c r="G575" s="4">
        <f t="shared" si="27"/>
        <v>0</v>
      </c>
    </row>
    <row r="576" spans="1:8">
      <c r="A576" s="7"/>
      <c r="B576" s="598" t="s">
        <v>605</v>
      </c>
      <c r="C576" s="547"/>
      <c r="D576" s="8"/>
      <c r="E576" s="9"/>
      <c r="F576" s="10"/>
      <c r="G576" s="4">
        <f t="shared" si="27"/>
        <v>0</v>
      </c>
    </row>
    <row r="577" spans="1:7">
      <c r="A577" s="7"/>
      <c r="B577" s="181" t="s">
        <v>613</v>
      </c>
      <c r="C577" s="547"/>
      <c r="D577" s="8"/>
      <c r="E577" s="9"/>
      <c r="F577" s="10"/>
      <c r="G577" s="4">
        <f t="shared" si="27"/>
        <v>0</v>
      </c>
    </row>
    <row r="578" spans="1:7">
      <c r="A578" s="7"/>
      <c r="B578" s="224"/>
      <c r="C578" s="547"/>
      <c r="D578" s="8"/>
      <c r="E578" s="9"/>
      <c r="F578" s="10"/>
      <c r="G578" s="4">
        <f t="shared" si="27"/>
        <v>0</v>
      </c>
    </row>
    <row r="579" spans="1:7">
      <c r="A579" s="122" t="s">
        <v>12</v>
      </c>
      <c r="B579" s="205" t="s">
        <v>129</v>
      </c>
      <c r="C579" s="547"/>
      <c r="D579" s="8"/>
      <c r="E579" s="9"/>
      <c r="F579" s="10"/>
      <c r="G579" s="4">
        <f t="shared" si="27"/>
        <v>0</v>
      </c>
    </row>
    <row r="580" spans="1:7">
      <c r="A580" s="7"/>
      <c r="B580" s="181"/>
      <c r="C580" s="547"/>
      <c r="D580" s="8"/>
      <c r="E580" s="9"/>
      <c r="F580" s="10"/>
      <c r="G580" s="4">
        <f t="shared" si="27"/>
        <v>0</v>
      </c>
    </row>
    <row r="581" spans="1:7">
      <c r="A581" s="247" t="s">
        <v>132</v>
      </c>
      <c r="B581" s="306" t="s">
        <v>133</v>
      </c>
      <c r="C581" s="334"/>
      <c r="D581" s="269"/>
      <c r="E581" s="334"/>
      <c r="F581" s="120"/>
      <c r="G581" s="4">
        <f t="shared" si="27"/>
        <v>0</v>
      </c>
    </row>
    <row r="582" spans="1:7">
      <c r="A582" s="386">
        <v>1</v>
      </c>
      <c r="B582" s="387" t="s">
        <v>458</v>
      </c>
      <c r="C582" s="445"/>
      <c r="D582" s="388"/>
      <c r="E582" s="268"/>
      <c r="F582" s="268"/>
      <c r="G582" s="4">
        <f t="shared" si="27"/>
        <v>0</v>
      </c>
    </row>
    <row r="583" spans="1:7">
      <c r="A583" s="389">
        <v>1.2</v>
      </c>
      <c r="B583" s="390" t="s">
        <v>460</v>
      </c>
      <c r="C583" s="393">
        <v>-8</v>
      </c>
      <c r="D583" s="392" t="s">
        <v>71</v>
      </c>
      <c r="E583" s="393">
        <v>20500</v>
      </c>
      <c r="F583" s="398">
        <f t="shared" ref="F583:F584" si="30">ROUND(E583*C583,2)</f>
        <v>-164000</v>
      </c>
      <c r="G583" s="4">
        <f t="shared" si="27"/>
        <v>-164000</v>
      </c>
    </row>
    <row r="584" spans="1:7">
      <c r="A584" s="389">
        <v>1.4</v>
      </c>
      <c r="B584" s="396" t="s">
        <v>180</v>
      </c>
      <c r="C584" s="393">
        <v>-2</v>
      </c>
      <c r="D584" s="392" t="s">
        <v>71</v>
      </c>
      <c r="E584" s="393">
        <v>7438.35</v>
      </c>
      <c r="F584" s="398">
        <f t="shared" si="30"/>
        <v>-14876.7</v>
      </c>
      <c r="G584" s="4">
        <f t="shared" si="27"/>
        <v>-14876.7</v>
      </c>
    </row>
    <row r="585" spans="1:7">
      <c r="A585" s="389">
        <v>1.5</v>
      </c>
      <c r="B585" s="396" t="s">
        <v>181</v>
      </c>
      <c r="C585" s="393">
        <v>-3</v>
      </c>
      <c r="D585" s="392" t="s">
        <v>71</v>
      </c>
      <c r="E585" s="393">
        <v>11200</v>
      </c>
      <c r="F585" s="398">
        <f t="shared" ref="F585" si="31">C585*E585</f>
        <v>-33600</v>
      </c>
      <c r="G585" s="4">
        <f t="shared" si="27"/>
        <v>-33600</v>
      </c>
    </row>
    <row r="586" spans="1:7">
      <c r="A586" s="399">
        <v>1.1299999999999999</v>
      </c>
      <c r="B586" s="402" t="s">
        <v>177</v>
      </c>
      <c r="C586" s="393">
        <v>-1</v>
      </c>
      <c r="D586" s="400" t="s">
        <v>71</v>
      </c>
      <c r="E586" s="403">
        <v>4889.3195551825429</v>
      </c>
      <c r="F586" s="398">
        <f>ROUND(C586*E586,2)</f>
        <v>-4889.32</v>
      </c>
      <c r="G586" s="4">
        <f t="shared" si="27"/>
        <v>-4889.3195551825429</v>
      </c>
    </row>
    <row r="587" spans="1:7" ht="13.8" thickBot="1">
      <c r="A587" s="399">
        <v>1.1399999999999999</v>
      </c>
      <c r="B587" s="405" t="s">
        <v>176</v>
      </c>
      <c r="C587" s="393">
        <v>-1</v>
      </c>
      <c r="D587" s="406" t="s">
        <v>71</v>
      </c>
      <c r="E587" s="393">
        <v>1568</v>
      </c>
      <c r="F587" s="398">
        <f>C587*E587</f>
        <v>-1568</v>
      </c>
      <c r="G587" s="4">
        <f t="shared" si="27"/>
        <v>-1568</v>
      </c>
    </row>
    <row r="588" spans="1:7" ht="14.4" thickTop="1" thickBot="1">
      <c r="A588" s="192"/>
      <c r="B588" s="193" t="s">
        <v>134</v>
      </c>
      <c r="C588" s="193"/>
      <c r="D588" s="193"/>
      <c r="E588" s="194"/>
      <c r="F588" s="195">
        <f>SUM(F583:F587)</f>
        <v>-218934.02000000002</v>
      </c>
      <c r="G588" s="4">
        <f t="shared" si="27"/>
        <v>0</v>
      </c>
    </row>
    <row r="589" spans="1:7" ht="14.4" thickTop="1" thickBot="1">
      <c r="A589" s="410"/>
      <c r="B589" s="411"/>
      <c r="C589" s="412"/>
      <c r="D589" s="413"/>
      <c r="E589" s="414"/>
      <c r="F589" s="415">
        <f>ROUND(E589*C589,2)</f>
        <v>0</v>
      </c>
      <c r="G589" s="4">
        <f t="shared" si="27"/>
        <v>0</v>
      </c>
    </row>
    <row r="590" spans="1:7" ht="12.75" customHeight="1" thickTop="1" thickBot="1">
      <c r="A590" s="130"/>
      <c r="B590" s="210" t="s">
        <v>614</v>
      </c>
      <c r="C590" s="131"/>
      <c r="D590" s="131"/>
      <c r="E590" s="132"/>
      <c r="F590" s="133">
        <f>F588</f>
        <v>-218934.02000000002</v>
      </c>
      <c r="G590" s="4">
        <f t="shared" si="27"/>
        <v>0</v>
      </c>
    </row>
    <row r="591" spans="1:7" ht="14.4" thickTop="1" thickBot="1">
      <c r="A591" s="548"/>
      <c r="B591" s="549"/>
      <c r="C591" s="550"/>
      <c r="D591" s="551"/>
      <c r="E591" s="552"/>
      <c r="F591" s="553"/>
      <c r="G591" s="4">
        <f t="shared" ref="G591:G654" si="32">E591*C591</f>
        <v>0</v>
      </c>
    </row>
    <row r="592" spans="1:7" ht="13.8" thickTop="1">
      <c r="A592" s="554"/>
      <c r="B592" s="262"/>
      <c r="C592" s="334"/>
      <c r="D592" s="263"/>
      <c r="E592" s="555"/>
      <c r="F592" s="556"/>
      <c r="G592" s="4">
        <f t="shared" si="32"/>
        <v>0</v>
      </c>
    </row>
    <row r="593" spans="1:7">
      <c r="A593" s="7"/>
      <c r="B593" s="181" t="s">
        <v>488</v>
      </c>
      <c r="C593" s="557"/>
      <c r="D593" s="8"/>
      <c r="E593" s="9"/>
      <c r="F593" s="10"/>
      <c r="G593" s="4">
        <f t="shared" si="32"/>
        <v>0</v>
      </c>
    </row>
    <row r="594" spans="1:7">
      <c r="A594" s="7"/>
      <c r="B594" s="181"/>
      <c r="C594" s="547"/>
      <c r="D594" s="8"/>
      <c r="E594" s="9"/>
      <c r="F594" s="10"/>
      <c r="G594" s="4">
        <f t="shared" si="32"/>
        <v>0</v>
      </c>
    </row>
    <row r="595" spans="1:7">
      <c r="A595" s="122" t="s">
        <v>12</v>
      </c>
      <c r="B595" s="205" t="s">
        <v>129</v>
      </c>
      <c r="C595" s="547"/>
      <c r="D595" s="8"/>
      <c r="E595" s="9"/>
      <c r="F595" s="10"/>
      <c r="G595" s="4">
        <f t="shared" si="32"/>
        <v>0</v>
      </c>
    </row>
    <row r="596" spans="1:7">
      <c r="A596" s="7"/>
      <c r="B596" s="181"/>
      <c r="C596" s="547"/>
      <c r="D596" s="8"/>
      <c r="E596" s="9"/>
      <c r="F596" s="10"/>
      <c r="G596" s="4">
        <f t="shared" si="32"/>
        <v>0</v>
      </c>
    </row>
    <row r="597" spans="1:7">
      <c r="A597" s="122" t="s">
        <v>132</v>
      </c>
      <c r="B597" s="206" t="s">
        <v>133</v>
      </c>
      <c r="C597" s="11"/>
      <c r="D597" s="12"/>
      <c r="E597" s="11"/>
      <c r="F597" s="13"/>
      <c r="G597" s="4">
        <f t="shared" si="32"/>
        <v>0</v>
      </c>
    </row>
    <row r="598" spans="1:7">
      <c r="A598" s="123">
        <v>1</v>
      </c>
      <c r="B598" s="207" t="s">
        <v>458</v>
      </c>
      <c r="C598" s="14"/>
      <c r="D598" s="15"/>
      <c r="E598" s="14"/>
      <c r="F598" s="14"/>
      <c r="G598" s="4">
        <f t="shared" si="32"/>
        <v>0</v>
      </c>
    </row>
    <row r="599" spans="1:7">
      <c r="A599" s="186">
        <v>1.1000000000000001</v>
      </c>
      <c r="B599" s="187" t="s">
        <v>432</v>
      </c>
      <c r="C599" s="184">
        <v>-19</v>
      </c>
      <c r="D599" s="183" t="s">
        <v>71</v>
      </c>
      <c r="E599" s="188">
        <v>4351.63</v>
      </c>
      <c r="F599" s="189">
        <f t="shared" ref="F599:F601" si="33">ROUND(E599*C599,2)</f>
        <v>-82680.97</v>
      </c>
      <c r="G599" s="4">
        <f t="shared" si="32"/>
        <v>-82680.97</v>
      </c>
    </row>
    <row r="600" spans="1:7">
      <c r="A600" s="186">
        <v>1.1100000000000001</v>
      </c>
      <c r="B600" s="187" t="s">
        <v>433</v>
      </c>
      <c r="C600" s="184">
        <v>-1</v>
      </c>
      <c r="D600" s="190" t="s">
        <v>71</v>
      </c>
      <c r="E600" s="191">
        <v>6421.34</v>
      </c>
      <c r="F600" s="189">
        <f t="shared" si="33"/>
        <v>-6421.34</v>
      </c>
      <c r="G600" s="4">
        <f t="shared" si="32"/>
        <v>-6421.34</v>
      </c>
    </row>
    <row r="601" spans="1:7">
      <c r="A601" s="186">
        <v>1.1200000000000001</v>
      </c>
      <c r="B601" s="187" t="s">
        <v>434</v>
      </c>
      <c r="C601" s="184">
        <v>-1</v>
      </c>
      <c r="D601" s="183" t="s">
        <v>71</v>
      </c>
      <c r="E601" s="188">
        <v>89254.1</v>
      </c>
      <c r="F601" s="189">
        <f t="shared" si="33"/>
        <v>-89254.1</v>
      </c>
      <c r="G601" s="4">
        <f t="shared" si="32"/>
        <v>-89254.1</v>
      </c>
    </row>
    <row r="602" spans="1:7" ht="13.8" thickBot="1">
      <c r="A602" s="410"/>
      <c r="B602" s="262"/>
      <c r="C602" s="334"/>
      <c r="D602" s="263"/>
      <c r="E602" s="555"/>
      <c r="F602" s="556"/>
      <c r="G602" s="4">
        <f t="shared" si="32"/>
        <v>0</v>
      </c>
    </row>
    <row r="603" spans="1:7" ht="14.4" thickTop="1" thickBot="1">
      <c r="A603" s="192"/>
      <c r="B603" s="193" t="s">
        <v>134</v>
      </c>
      <c r="C603" s="193"/>
      <c r="D603" s="193"/>
      <c r="E603" s="194"/>
      <c r="F603" s="195">
        <f>SUM(F599:F601)</f>
        <v>-178356.41</v>
      </c>
      <c r="G603" s="4">
        <f t="shared" si="32"/>
        <v>0</v>
      </c>
    </row>
    <row r="604" spans="1:7" ht="19.5" customHeight="1" thickTop="1">
      <c r="A604" s="232" t="s">
        <v>137</v>
      </c>
      <c r="B604" s="219" t="s">
        <v>500</v>
      </c>
      <c r="C604" s="182"/>
      <c r="D604" s="183"/>
      <c r="E604" s="184"/>
      <c r="F604" s="185"/>
      <c r="G604" s="4">
        <f t="shared" si="32"/>
        <v>0</v>
      </c>
    </row>
    <row r="605" spans="1:7" ht="39.6">
      <c r="A605" s="196" t="s">
        <v>435</v>
      </c>
      <c r="B605" s="197" t="s">
        <v>465</v>
      </c>
      <c r="C605" s="202">
        <v>-4</v>
      </c>
      <c r="D605" s="198" t="s">
        <v>5</v>
      </c>
      <c r="E605" s="199">
        <v>1536.9325599999997</v>
      </c>
      <c r="F605" s="200">
        <f t="shared" ref="F605:F611" si="34">ROUND(E605*C605,2)</f>
        <v>-6147.73</v>
      </c>
      <c r="G605" s="4">
        <f t="shared" si="32"/>
        <v>-6147.730239999999</v>
      </c>
    </row>
    <row r="606" spans="1:7" ht="39.6">
      <c r="A606" s="196" t="s">
        <v>436</v>
      </c>
      <c r="B606" s="197" t="s">
        <v>466</v>
      </c>
      <c r="C606" s="202">
        <v>-3</v>
      </c>
      <c r="D606" s="198" t="s">
        <v>5</v>
      </c>
      <c r="E606" s="199">
        <v>1536.9325599999997</v>
      </c>
      <c r="F606" s="200">
        <f t="shared" si="34"/>
        <v>-4610.8</v>
      </c>
      <c r="G606" s="4">
        <f t="shared" si="32"/>
        <v>-4610.7976799999997</v>
      </c>
    </row>
    <row r="607" spans="1:7" ht="52.8">
      <c r="A607" s="196" t="s">
        <v>437</v>
      </c>
      <c r="B607" s="197" t="s">
        <v>467</v>
      </c>
      <c r="C607" s="202">
        <v>-18</v>
      </c>
      <c r="D607" s="198" t="s">
        <v>5</v>
      </c>
      <c r="E607" s="199">
        <v>1036.5498799999998</v>
      </c>
      <c r="F607" s="200">
        <f t="shared" si="34"/>
        <v>-18657.900000000001</v>
      </c>
      <c r="G607" s="4">
        <f t="shared" si="32"/>
        <v>-18657.897839999998</v>
      </c>
    </row>
    <row r="608" spans="1:7" ht="39.6">
      <c r="A608" s="196" t="s">
        <v>438</v>
      </c>
      <c r="B608" s="197" t="s">
        <v>468</v>
      </c>
      <c r="C608" s="202">
        <v>-15</v>
      </c>
      <c r="D608" s="198" t="s">
        <v>5</v>
      </c>
      <c r="E608" s="201">
        <v>170.89331199999998</v>
      </c>
      <c r="F608" s="200">
        <f t="shared" si="34"/>
        <v>-2563.4</v>
      </c>
      <c r="G608" s="4">
        <f t="shared" si="32"/>
        <v>-2563.3996799999995</v>
      </c>
    </row>
    <row r="609" spans="1:12" ht="39.6">
      <c r="A609" s="196" t="s">
        <v>439</v>
      </c>
      <c r="B609" s="197" t="s">
        <v>469</v>
      </c>
      <c r="C609" s="202">
        <v>-4</v>
      </c>
      <c r="D609" s="198" t="s">
        <v>5</v>
      </c>
      <c r="E609" s="199">
        <v>92.240159999999989</v>
      </c>
      <c r="F609" s="200">
        <f t="shared" si="34"/>
        <v>-368.96</v>
      </c>
      <c r="G609" s="4">
        <f t="shared" si="32"/>
        <v>-368.96063999999996</v>
      </c>
    </row>
    <row r="610" spans="1:12" ht="39.6">
      <c r="A610" s="196" t="s">
        <v>440</v>
      </c>
      <c r="B610" s="197" t="s">
        <v>470</v>
      </c>
      <c r="C610" s="202">
        <v>-4</v>
      </c>
      <c r="D610" s="198" t="s">
        <v>5</v>
      </c>
      <c r="E610" s="199">
        <v>198.83688000000001</v>
      </c>
      <c r="F610" s="200">
        <f t="shared" si="34"/>
        <v>-795.35</v>
      </c>
      <c r="G610" s="4">
        <f t="shared" si="32"/>
        <v>-795.34752000000003</v>
      </c>
    </row>
    <row r="611" spans="1:12" ht="52.8">
      <c r="A611" s="196" t="s">
        <v>441</v>
      </c>
      <c r="B611" s="197" t="s">
        <v>471</v>
      </c>
      <c r="C611" s="202">
        <v>-12</v>
      </c>
      <c r="D611" s="198" t="s">
        <v>5</v>
      </c>
      <c r="E611" s="199">
        <v>749.48655999999994</v>
      </c>
      <c r="F611" s="200">
        <f t="shared" si="34"/>
        <v>-8993.84</v>
      </c>
      <c r="G611" s="4">
        <f t="shared" si="32"/>
        <v>-8993.8387199999997</v>
      </c>
    </row>
    <row r="612" spans="1:12" ht="39.6">
      <c r="A612" s="196" t="s">
        <v>443</v>
      </c>
      <c r="B612" s="187" t="s">
        <v>473</v>
      </c>
      <c r="C612" s="202">
        <v>-1</v>
      </c>
      <c r="D612" s="203" t="s">
        <v>71</v>
      </c>
      <c r="E612" s="204">
        <v>52453.65</v>
      </c>
      <c r="F612" s="200">
        <f t="shared" ref="F612" si="35">C612*E612</f>
        <v>-52453.65</v>
      </c>
      <c r="G612" s="4">
        <f t="shared" si="32"/>
        <v>-52453.65</v>
      </c>
    </row>
    <row r="613" spans="1:12" ht="12.75" customHeight="1">
      <c r="A613" s="124"/>
      <c r="B613" s="208"/>
      <c r="C613" s="17"/>
      <c r="D613" s="18"/>
      <c r="E613" s="19"/>
      <c r="F613" s="20"/>
      <c r="G613" s="4">
        <f t="shared" si="32"/>
        <v>0</v>
      </c>
    </row>
    <row r="614" spans="1:12" ht="12.75" customHeight="1" thickBot="1">
      <c r="A614" s="125"/>
      <c r="B614" s="209"/>
      <c r="C614" s="21"/>
      <c r="D614" s="22"/>
      <c r="E614" s="23"/>
      <c r="F614" s="24">
        <f>ROUND(C614*E614,2)</f>
        <v>0</v>
      </c>
      <c r="G614" s="4">
        <f t="shared" si="32"/>
        <v>0</v>
      </c>
    </row>
    <row r="615" spans="1:12" ht="12.75" customHeight="1" thickTop="1" thickBot="1">
      <c r="A615" s="126"/>
      <c r="B615" s="210" t="s">
        <v>477</v>
      </c>
      <c r="C615" s="127"/>
      <c r="D615" s="127"/>
      <c r="E615" s="128"/>
      <c r="F615" s="129">
        <f>SUM(F605:F614)</f>
        <v>-94591.63</v>
      </c>
      <c r="G615" s="4">
        <f t="shared" si="32"/>
        <v>0</v>
      </c>
    </row>
    <row r="616" spans="1:12" ht="12.75" customHeight="1" thickTop="1" thickBot="1">
      <c r="A616" s="7"/>
      <c r="B616" s="181"/>
      <c r="C616" s="547"/>
      <c r="D616" s="8"/>
      <c r="E616" s="9"/>
      <c r="F616" s="10"/>
      <c r="G616" s="4">
        <f t="shared" si="32"/>
        <v>0</v>
      </c>
    </row>
    <row r="617" spans="1:12" ht="13.8" thickTop="1">
      <c r="A617" s="720"/>
      <c r="B617" s="725" t="s">
        <v>139</v>
      </c>
      <c r="C617" s="726"/>
      <c r="D617" s="726"/>
      <c r="E617" s="727"/>
      <c r="F617" s="728">
        <f>+F615+F603</f>
        <v>-272948.04000000004</v>
      </c>
      <c r="G617" s="4">
        <f t="shared" si="32"/>
        <v>0</v>
      </c>
    </row>
    <row r="618" spans="1:12" ht="26.4">
      <c r="A618" s="721" t="s">
        <v>135</v>
      </c>
      <c r="B618" s="722" t="s">
        <v>70</v>
      </c>
      <c r="C618" s="723"/>
      <c r="D618" s="723"/>
      <c r="E618" s="724"/>
      <c r="F618" s="724"/>
      <c r="G618" s="4">
        <f t="shared" si="32"/>
        <v>0</v>
      </c>
    </row>
    <row r="619" spans="1:12" ht="7.5" customHeight="1">
      <c r="A619" s="247"/>
      <c r="B619" s="306"/>
      <c r="C619" s="360"/>
      <c r="D619" s="360"/>
      <c r="E619" s="517"/>
      <c r="F619" s="517"/>
      <c r="G619" s="4">
        <f t="shared" si="32"/>
        <v>0</v>
      </c>
    </row>
    <row r="620" spans="1:12" ht="9.75" customHeight="1">
      <c r="A620" s="299"/>
      <c r="B620" s="262"/>
      <c r="C620" s="419"/>
      <c r="D620" s="310"/>
      <c r="E620" s="344"/>
      <c r="F620" s="419">
        <f t="shared" ref="F620" si="36">C620*E620</f>
        <v>0</v>
      </c>
      <c r="G620" s="4">
        <f t="shared" si="32"/>
        <v>0</v>
      </c>
    </row>
    <row r="621" spans="1:12" ht="19.95" customHeight="1">
      <c r="A621" s="251">
        <v>3</v>
      </c>
      <c r="B621" s="248" t="s">
        <v>170</v>
      </c>
      <c r="C621" s="419"/>
      <c r="D621" s="310"/>
      <c r="E621" s="344"/>
      <c r="F621" s="200"/>
      <c r="G621" s="4">
        <f t="shared" si="32"/>
        <v>0</v>
      </c>
      <c r="I621" s="172">
        <v>3</v>
      </c>
      <c r="J621" s="173" t="s">
        <v>170</v>
      </c>
      <c r="K621" s="177"/>
      <c r="L621" s="174"/>
    </row>
    <row r="622" spans="1:12" ht="19.95" customHeight="1">
      <c r="A622" s="351">
        <v>3.1</v>
      </c>
      <c r="B622" s="262" t="s">
        <v>157</v>
      </c>
      <c r="C622" s="202">
        <v>-36.200000000000003</v>
      </c>
      <c r="D622" s="310" t="s">
        <v>7</v>
      </c>
      <c r="E622" s="344">
        <v>12750.422595214801</v>
      </c>
      <c r="F622" s="200">
        <f t="shared" ref="F622:F630" si="37">ROUND(E622*C622,2)</f>
        <v>-461565.3</v>
      </c>
      <c r="G622" s="4">
        <f t="shared" si="32"/>
        <v>-461565.2979467758</v>
      </c>
      <c r="I622" s="233">
        <v>3.1</v>
      </c>
      <c r="J622" s="177" t="s">
        <v>592</v>
      </c>
      <c r="K622" s="178">
        <v>69.45</v>
      </c>
      <c r="L622" s="164" t="s">
        <v>7</v>
      </c>
    </row>
    <row r="623" spans="1:12" ht="19.95" customHeight="1">
      <c r="A623" s="351">
        <v>3.2</v>
      </c>
      <c r="B623" s="262" t="s">
        <v>160</v>
      </c>
      <c r="C623" s="202">
        <v>-27.67</v>
      </c>
      <c r="D623" s="310" t="s">
        <v>7</v>
      </c>
      <c r="E623" s="344">
        <v>36418.151161230497</v>
      </c>
      <c r="F623" s="200">
        <f t="shared" si="37"/>
        <v>-1007690.24</v>
      </c>
      <c r="G623" s="4">
        <f t="shared" si="32"/>
        <v>-1007690.2426312478</v>
      </c>
      <c r="I623" s="155">
        <v>3.11</v>
      </c>
      <c r="J623" s="177" t="s">
        <v>593</v>
      </c>
      <c r="K623" s="178">
        <v>31.5</v>
      </c>
      <c r="L623" s="164" t="s">
        <v>7</v>
      </c>
    </row>
    <row r="624" spans="1:12" ht="19.95" customHeight="1">
      <c r="A624" s="351">
        <v>3.3</v>
      </c>
      <c r="B624" s="262" t="s">
        <v>159</v>
      </c>
      <c r="C624" s="202">
        <v>-3.02</v>
      </c>
      <c r="D624" s="310" t="s">
        <v>7</v>
      </c>
      <c r="E624" s="344">
        <v>29758.5779319102</v>
      </c>
      <c r="F624" s="200">
        <f t="shared" si="37"/>
        <v>-89870.91</v>
      </c>
      <c r="G624" s="4">
        <f t="shared" si="32"/>
        <v>-89870.905354368806</v>
      </c>
      <c r="I624" s="233">
        <v>3.12</v>
      </c>
      <c r="J624" s="66" t="s">
        <v>594</v>
      </c>
      <c r="K624" s="178">
        <v>3.64</v>
      </c>
      <c r="L624" s="164" t="s">
        <v>7</v>
      </c>
    </row>
    <row r="625" spans="1:12" ht="19.95" customHeight="1">
      <c r="A625" s="351">
        <v>3.4</v>
      </c>
      <c r="B625" s="262" t="s">
        <v>158</v>
      </c>
      <c r="C625" s="202">
        <v>-3.01</v>
      </c>
      <c r="D625" s="310" t="s">
        <v>7</v>
      </c>
      <c r="E625" s="344">
        <v>21746.210139910156</v>
      </c>
      <c r="F625" s="200">
        <f t="shared" si="37"/>
        <v>-65456.09</v>
      </c>
      <c r="G625" s="4">
        <f t="shared" si="32"/>
        <v>-65456.092521129562</v>
      </c>
      <c r="I625" s="155">
        <v>3.13</v>
      </c>
      <c r="J625" s="177" t="s">
        <v>595</v>
      </c>
      <c r="K625" s="178">
        <v>3.24</v>
      </c>
      <c r="L625" s="164" t="s">
        <v>7</v>
      </c>
    </row>
    <row r="626" spans="1:12" ht="19.95" customHeight="1">
      <c r="A626" s="351">
        <v>3.5</v>
      </c>
      <c r="B626" s="262" t="s">
        <v>172</v>
      </c>
      <c r="C626" s="202">
        <v>-10.73</v>
      </c>
      <c r="D626" s="310" t="s">
        <v>7</v>
      </c>
      <c r="E626" s="344">
        <v>21434.414030964843</v>
      </c>
      <c r="F626" s="200">
        <f t="shared" si="37"/>
        <v>-229991.26</v>
      </c>
      <c r="G626" s="4">
        <f t="shared" si="32"/>
        <v>-229991.26255225277</v>
      </c>
      <c r="I626" s="233">
        <v>3.14</v>
      </c>
      <c r="J626" s="177" t="s">
        <v>596</v>
      </c>
      <c r="K626" s="178">
        <v>10.97</v>
      </c>
      <c r="L626" s="164" t="s">
        <v>7</v>
      </c>
    </row>
    <row r="627" spans="1:12" ht="19.95" customHeight="1">
      <c r="A627" s="351">
        <v>3.6</v>
      </c>
      <c r="B627" s="262" t="s">
        <v>235</v>
      </c>
      <c r="C627" s="202">
        <v>-19.87</v>
      </c>
      <c r="D627" s="310" t="s">
        <v>7</v>
      </c>
      <c r="E627" s="344">
        <v>22590.497296113281</v>
      </c>
      <c r="F627" s="200">
        <f t="shared" si="37"/>
        <v>-448873.18</v>
      </c>
      <c r="G627" s="4">
        <f t="shared" si="32"/>
        <v>-448873.18127377093</v>
      </c>
      <c r="I627" s="155">
        <v>3.15</v>
      </c>
      <c r="J627" s="177" t="s">
        <v>597</v>
      </c>
      <c r="K627" s="178">
        <v>21.34</v>
      </c>
      <c r="L627" s="164" t="s">
        <v>7</v>
      </c>
    </row>
    <row r="628" spans="1:12" ht="19.95" customHeight="1">
      <c r="A628" s="351">
        <v>3.7</v>
      </c>
      <c r="B628" s="262" t="s">
        <v>236</v>
      </c>
      <c r="C628" s="202">
        <v>-5.16</v>
      </c>
      <c r="D628" s="310" t="s">
        <v>7</v>
      </c>
      <c r="E628" s="349">
        <v>20708.824280000001</v>
      </c>
      <c r="F628" s="200">
        <f t="shared" si="37"/>
        <v>-106857.53</v>
      </c>
      <c r="G628" s="4">
        <f t="shared" si="32"/>
        <v>-106857.53328480001</v>
      </c>
      <c r="I628" s="233">
        <v>3.16</v>
      </c>
      <c r="J628" s="177" t="s">
        <v>598</v>
      </c>
      <c r="K628" s="178">
        <v>5.75</v>
      </c>
      <c r="L628" s="164" t="s">
        <v>7</v>
      </c>
    </row>
    <row r="629" spans="1:12" ht="19.95" customHeight="1">
      <c r="A629" s="351">
        <v>3.8</v>
      </c>
      <c r="B629" s="262" t="s">
        <v>171</v>
      </c>
      <c r="C629" s="202">
        <v>-18.100000000000001</v>
      </c>
      <c r="D629" s="310" t="s">
        <v>7</v>
      </c>
      <c r="E629" s="428">
        <v>17695.886202792968</v>
      </c>
      <c r="F629" s="200">
        <f t="shared" si="37"/>
        <v>-320295.53999999998</v>
      </c>
      <c r="G629" s="4">
        <f t="shared" si="32"/>
        <v>-320295.54027055274</v>
      </c>
      <c r="I629" s="155">
        <v>3.17</v>
      </c>
      <c r="J629" s="177" t="s">
        <v>599</v>
      </c>
      <c r="K629" s="178">
        <v>26.15</v>
      </c>
      <c r="L629" s="164" t="s">
        <v>7</v>
      </c>
    </row>
    <row r="630" spans="1:12" ht="19.95" customHeight="1" thickBot="1">
      <c r="A630" s="351">
        <v>3.9</v>
      </c>
      <c r="B630" s="262" t="s">
        <v>161</v>
      </c>
      <c r="C630" s="202">
        <v>-5.37</v>
      </c>
      <c r="D630" s="310" t="s">
        <v>7</v>
      </c>
      <c r="E630" s="349">
        <v>13229.332640000001</v>
      </c>
      <c r="F630" s="200">
        <f t="shared" si="37"/>
        <v>-71041.52</v>
      </c>
      <c r="G630" s="4">
        <f t="shared" si="32"/>
        <v>-71041.516276800001</v>
      </c>
      <c r="I630" s="233">
        <v>3.18</v>
      </c>
      <c r="J630" s="177" t="s">
        <v>600</v>
      </c>
      <c r="K630" s="178">
        <v>5.54</v>
      </c>
      <c r="L630" s="164" t="s">
        <v>7</v>
      </c>
    </row>
    <row r="631" spans="1:12" ht="14.4" thickTop="1" thickBot="1">
      <c r="A631" s="130"/>
      <c r="B631" s="210" t="s">
        <v>591</v>
      </c>
      <c r="C631" s="131"/>
      <c r="D631" s="131"/>
      <c r="E631" s="132"/>
      <c r="F631" s="134">
        <f>SUM(F622:F630)</f>
        <v>-2801641.57</v>
      </c>
      <c r="G631" s="4">
        <f t="shared" si="32"/>
        <v>0</v>
      </c>
    </row>
    <row r="632" spans="1:12" ht="12.75" customHeight="1" thickTop="1" thickBot="1">
      <c r="A632" s="7"/>
      <c r="B632" s="181"/>
      <c r="C632" s="547"/>
      <c r="D632" s="8"/>
      <c r="E632" s="9"/>
      <c r="F632" s="10"/>
      <c r="G632" s="4">
        <f t="shared" si="32"/>
        <v>0</v>
      </c>
    </row>
    <row r="633" spans="1:12" ht="12.75" customHeight="1" thickTop="1" thickBot="1">
      <c r="A633" s="130"/>
      <c r="B633" s="210" t="s">
        <v>489</v>
      </c>
      <c r="C633" s="131"/>
      <c r="D633" s="131"/>
      <c r="E633" s="132"/>
      <c r="F633" s="132">
        <f>F631+F617</f>
        <v>-3074589.61</v>
      </c>
      <c r="G633" s="4">
        <f t="shared" si="32"/>
        <v>0</v>
      </c>
    </row>
    <row r="634" spans="1:12" ht="12.75" customHeight="1" thickTop="1">
      <c r="A634" s="541"/>
      <c r="B634" s="542"/>
      <c r="C634" s="543"/>
      <c r="D634" s="544"/>
      <c r="E634" s="545"/>
      <c r="F634" s="546"/>
      <c r="G634" s="4">
        <f t="shared" si="32"/>
        <v>0</v>
      </c>
    </row>
    <row r="635" spans="1:12">
      <c r="A635" s="7"/>
      <c r="B635" s="181" t="s">
        <v>490</v>
      </c>
      <c r="C635" s="547"/>
      <c r="D635" s="8"/>
      <c r="E635" s="9"/>
      <c r="F635" s="10"/>
      <c r="G635" s="4">
        <f t="shared" si="32"/>
        <v>0</v>
      </c>
    </row>
    <row r="636" spans="1:12">
      <c r="A636" s="7"/>
      <c r="B636" s="181"/>
      <c r="C636" s="547"/>
      <c r="D636" s="8"/>
      <c r="E636" s="9"/>
      <c r="F636" s="10"/>
      <c r="G636" s="4">
        <f t="shared" si="32"/>
        <v>0</v>
      </c>
    </row>
    <row r="637" spans="1:12">
      <c r="A637" s="162" t="s">
        <v>12</v>
      </c>
      <c r="B637" s="223" t="s">
        <v>129</v>
      </c>
      <c r="C637" s="334"/>
      <c r="D637" s="269"/>
      <c r="E637" s="334"/>
      <c r="F637" s="120"/>
      <c r="G637" s="4">
        <f t="shared" si="32"/>
        <v>0</v>
      </c>
    </row>
    <row r="638" spans="1:12">
      <c r="A638" s="7"/>
      <c r="B638" s="181"/>
      <c r="C638" s="547"/>
      <c r="D638" s="8"/>
      <c r="E638" s="9"/>
      <c r="F638" s="10"/>
      <c r="G638" s="4">
        <f t="shared" si="32"/>
        <v>0</v>
      </c>
    </row>
    <row r="639" spans="1:12">
      <c r="A639" s="247" t="s">
        <v>132</v>
      </c>
      <c r="B639" s="306" t="s">
        <v>133</v>
      </c>
      <c r="C639" s="334"/>
      <c r="D639" s="269"/>
      <c r="E639" s="334"/>
      <c r="F639" s="120"/>
      <c r="G639" s="4">
        <f t="shared" si="32"/>
        <v>0</v>
      </c>
    </row>
    <row r="640" spans="1:12">
      <c r="A640" s="386">
        <v>1</v>
      </c>
      <c r="B640" s="387" t="s">
        <v>458</v>
      </c>
      <c r="C640" s="268"/>
      <c r="D640" s="388"/>
      <c r="E640" s="268"/>
      <c r="F640" s="268">
        <f t="shared" ref="F640:F643" si="38">ROUND(E640*C640,2)</f>
        <v>0</v>
      </c>
      <c r="G640" s="4">
        <f t="shared" si="32"/>
        <v>0</v>
      </c>
    </row>
    <row r="641" spans="1:8">
      <c r="A641" s="389">
        <v>1.1000000000000001</v>
      </c>
      <c r="B641" s="390" t="s">
        <v>459</v>
      </c>
      <c r="C641" s="393">
        <v>7</v>
      </c>
      <c r="D641" s="392" t="s">
        <v>71</v>
      </c>
      <c r="E641" s="393">
        <v>23000</v>
      </c>
      <c r="F641" s="394">
        <f t="shared" si="38"/>
        <v>161000</v>
      </c>
      <c r="G641" s="4">
        <f t="shared" si="32"/>
        <v>161000</v>
      </c>
    </row>
    <row r="642" spans="1:8">
      <c r="A642" s="389">
        <v>1.8</v>
      </c>
      <c r="B642" s="396" t="s">
        <v>184</v>
      </c>
      <c r="C642" s="393">
        <v>4</v>
      </c>
      <c r="D642" s="392" t="s">
        <v>71</v>
      </c>
      <c r="E642" s="393">
        <v>26272.11</v>
      </c>
      <c r="F642" s="398">
        <f t="shared" si="38"/>
        <v>105088.44</v>
      </c>
      <c r="G642" s="4">
        <f t="shared" si="32"/>
        <v>105088.44</v>
      </c>
    </row>
    <row r="643" spans="1:8">
      <c r="A643" s="399">
        <v>1.1499999999999999</v>
      </c>
      <c r="B643" s="288" t="s">
        <v>463</v>
      </c>
      <c r="C643" s="393">
        <v>4</v>
      </c>
      <c r="D643" s="400" t="s">
        <v>71</v>
      </c>
      <c r="E643" s="407">
        <v>1188.5</v>
      </c>
      <c r="F643" s="408">
        <f t="shared" si="38"/>
        <v>4754</v>
      </c>
      <c r="G643" s="4">
        <f t="shared" si="32"/>
        <v>4754</v>
      </c>
    </row>
    <row r="644" spans="1:8" ht="13.8" thickBot="1">
      <c r="A644" s="410"/>
      <c r="B644" s="411"/>
      <c r="C644" s="393"/>
      <c r="D644" s="413"/>
      <c r="E644" s="414"/>
      <c r="F644" s="415">
        <f>ROUND(E644*C644,2)</f>
        <v>0</v>
      </c>
      <c r="G644" s="4">
        <f t="shared" si="32"/>
        <v>0</v>
      </c>
    </row>
    <row r="645" spans="1:8" ht="14.4" thickTop="1" thickBot="1">
      <c r="A645" s="130"/>
      <c r="B645" s="210" t="s">
        <v>134</v>
      </c>
      <c r="C645" s="131"/>
      <c r="D645" s="131"/>
      <c r="E645" s="132"/>
      <c r="F645" s="133">
        <f>SUM(F641:F644)</f>
        <v>270842.44</v>
      </c>
      <c r="G645" s="4">
        <f t="shared" si="32"/>
        <v>0</v>
      </c>
    </row>
    <row r="646" spans="1:8" ht="14.4" thickTop="1" thickBot="1">
      <c r="A646" s="548"/>
      <c r="B646" s="558"/>
      <c r="C646" s="559"/>
      <c r="D646" s="560"/>
      <c r="E646" s="561"/>
      <c r="F646" s="562"/>
      <c r="G646" s="4">
        <f t="shared" si="32"/>
        <v>0</v>
      </c>
    </row>
    <row r="647" spans="1:8" ht="14.4" thickTop="1" thickBot="1">
      <c r="A647" s="130"/>
      <c r="B647" s="210" t="s">
        <v>612</v>
      </c>
      <c r="C647" s="131"/>
      <c r="D647" s="131"/>
      <c r="E647" s="132"/>
      <c r="F647" s="133">
        <f>F645</f>
        <v>270842.44</v>
      </c>
      <c r="G647" s="4">
        <f t="shared" si="32"/>
        <v>0</v>
      </c>
    </row>
    <row r="648" spans="1:8" s="78" customFormat="1" ht="14.4" thickTop="1" thickBot="1">
      <c r="A648" s="234"/>
      <c r="B648" s="235"/>
      <c r="C648" s="236"/>
      <c r="D648" s="236"/>
      <c r="E648" s="237"/>
      <c r="F648" s="238"/>
      <c r="G648" s="4">
        <f t="shared" si="32"/>
        <v>0</v>
      </c>
      <c r="H648" s="836" t="s">
        <v>633</v>
      </c>
    </row>
    <row r="649" spans="1:8" ht="13.8" thickTop="1">
      <c r="A649" s="122" t="s">
        <v>14</v>
      </c>
      <c r="B649" s="211" t="s">
        <v>63</v>
      </c>
      <c r="C649" s="25"/>
      <c r="D649" s="25"/>
      <c r="E649" s="26"/>
      <c r="F649" s="26"/>
      <c r="G649" s="4">
        <f t="shared" si="32"/>
        <v>0</v>
      </c>
    </row>
    <row r="650" spans="1:8">
      <c r="A650" s="135"/>
      <c r="B650" s="208"/>
      <c r="C650" s="28"/>
      <c r="D650" s="29"/>
      <c r="E650" s="30"/>
      <c r="F650" s="28"/>
      <c r="G650" s="4">
        <f t="shared" si="32"/>
        <v>0</v>
      </c>
    </row>
    <row r="651" spans="1:8">
      <c r="A651" s="136">
        <v>4</v>
      </c>
      <c r="B651" s="211" t="s">
        <v>23</v>
      </c>
      <c r="C651" s="28"/>
      <c r="D651" s="29"/>
      <c r="E651" s="31"/>
      <c r="F651" s="28">
        <f t="shared" ref="F651" si="39">C651*E651</f>
        <v>0</v>
      </c>
      <c r="G651" s="4">
        <f t="shared" si="32"/>
        <v>0</v>
      </c>
    </row>
    <row r="652" spans="1:8">
      <c r="A652" s="137">
        <v>4.2</v>
      </c>
      <c r="B652" s="212" t="s">
        <v>61</v>
      </c>
      <c r="C652" s="118">
        <v>943.74</v>
      </c>
      <c r="D652" s="32" t="s">
        <v>5</v>
      </c>
      <c r="E652" s="31">
        <v>651.97034482758602</v>
      </c>
      <c r="F652" s="28">
        <f t="shared" ref="F652:F654" si="40">ROUND(E652*C652,2)</f>
        <v>615290.49</v>
      </c>
      <c r="G652" s="4">
        <f t="shared" si="32"/>
        <v>615290.49322758603</v>
      </c>
      <c r="H652" s="832">
        <v>617.71</v>
      </c>
    </row>
    <row r="653" spans="1:8">
      <c r="A653" s="7"/>
      <c r="B653" s="181"/>
      <c r="C653" s="563"/>
      <c r="D653" s="8"/>
      <c r="E653" s="33"/>
      <c r="F653" s="10">
        <f t="shared" si="40"/>
        <v>0</v>
      </c>
      <c r="G653" s="4">
        <f t="shared" si="32"/>
        <v>0</v>
      </c>
    </row>
    <row r="654" spans="1:8">
      <c r="A654" s="136">
        <v>5</v>
      </c>
      <c r="B654" s="211" t="s">
        <v>24</v>
      </c>
      <c r="C654" s="118"/>
      <c r="D654" s="29"/>
      <c r="E654" s="31"/>
      <c r="F654" s="28">
        <f t="shared" si="40"/>
        <v>0</v>
      </c>
      <c r="G654" s="4">
        <f t="shared" si="32"/>
        <v>0</v>
      </c>
    </row>
    <row r="655" spans="1:8">
      <c r="A655" s="137">
        <v>5.2</v>
      </c>
      <c r="B655" s="212" t="s">
        <v>67</v>
      </c>
      <c r="C655" s="118">
        <v>943.74</v>
      </c>
      <c r="D655" s="32" t="s">
        <v>5</v>
      </c>
      <c r="E655" s="31">
        <v>32.269173310952603</v>
      </c>
      <c r="F655" s="28">
        <f>ROUND(E655*C655,2)</f>
        <v>30453.71</v>
      </c>
      <c r="G655" s="4">
        <f t="shared" ref="G655:G718" si="41">E655*C655</f>
        <v>30453.70962047841</v>
      </c>
      <c r="H655" s="832">
        <v>617.71</v>
      </c>
    </row>
    <row r="656" spans="1:8">
      <c r="A656" s="7"/>
      <c r="B656" s="181"/>
      <c r="C656" s="547"/>
      <c r="D656" s="8"/>
      <c r="E656" s="33"/>
      <c r="F656" s="10"/>
      <c r="G656" s="4">
        <f t="shared" si="41"/>
        <v>0</v>
      </c>
    </row>
    <row r="657" spans="1:8">
      <c r="A657" s="136">
        <v>6</v>
      </c>
      <c r="B657" s="211" t="s">
        <v>239</v>
      </c>
      <c r="C657" s="28"/>
      <c r="D657" s="29"/>
      <c r="E657" s="31"/>
      <c r="F657" s="28">
        <f t="shared" ref="F657:F680" si="42">ROUND(E657*C657,2)</f>
        <v>0</v>
      </c>
      <c r="G657" s="4">
        <f t="shared" si="41"/>
        <v>0</v>
      </c>
    </row>
    <row r="658" spans="1:8">
      <c r="A658" s="137">
        <v>6.9</v>
      </c>
      <c r="B658" s="208" t="s">
        <v>151</v>
      </c>
      <c r="C658" s="28">
        <v>1</v>
      </c>
      <c r="D658" s="29" t="s">
        <v>1</v>
      </c>
      <c r="E658" s="31">
        <v>2693.3859747284</v>
      </c>
      <c r="F658" s="28">
        <f t="shared" si="42"/>
        <v>2693.39</v>
      </c>
      <c r="G658" s="4">
        <f t="shared" si="41"/>
        <v>2693.3859747284</v>
      </c>
      <c r="H658" s="832">
        <v>1</v>
      </c>
    </row>
    <row r="659" spans="1:8">
      <c r="A659" s="138">
        <v>6.1</v>
      </c>
      <c r="B659" s="208" t="s">
        <v>152</v>
      </c>
      <c r="C659" s="28">
        <v>4</v>
      </c>
      <c r="D659" s="29" t="s">
        <v>1</v>
      </c>
      <c r="E659" s="31">
        <v>2516.3859747284</v>
      </c>
      <c r="F659" s="28">
        <f t="shared" si="42"/>
        <v>10065.540000000001</v>
      </c>
      <c r="G659" s="4">
        <f t="shared" si="41"/>
        <v>10065.5438989136</v>
      </c>
      <c r="H659" s="832">
        <v>4</v>
      </c>
    </row>
    <row r="660" spans="1:8" ht="26.4">
      <c r="A660" s="138">
        <v>6.16</v>
      </c>
      <c r="B660" s="213" t="s">
        <v>273</v>
      </c>
      <c r="C660" s="28">
        <v>1.37</v>
      </c>
      <c r="D660" s="29" t="s">
        <v>7</v>
      </c>
      <c r="E660" s="31">
        <v>2635.181</v>
      </c>
      <c r="F660" s="28">
        <f t="shared" si="42"/>
        <v>3610.2</v>
      </c>
      <c r="G660" s="4">
        <f t="shared" si="41"/>
        <v>3610.1979700000002</v>
      </c>
      <c r="H660" s="832">
        <v>1.37</v>
      </c>
    </row>
    <row r="661" spans="1:8">
      <c r="A661" s="136">
        <v>7</v>
      </c>
      <c r="B661" s="214" t="s">
        <v>249</v>
      </c>
      <c r="C661" s="28"/>
      <c r="D661" s="29"/>
      <c r="E661" s="31"/>
      <c r="F661" s="28">
        <f t="shared" si="42"/>
        <v>0</v>
      </c>
      <c r="G661" s="4">
        <f t="shared" si="41"/>
        <v>0</v>
      </c>
    </row>
    <row r="662" spans="1:8">
      <c r="A662" s="137">
        <v>7.1</v>
      </c>
      <c r="B662" s="208" t="s">
        <v>252</v>
      </c>
      <c r="C662" s="28">
        <v>1</v>
      </c>
      <c r="D662" s="29" t="s">
        <v>1</v>
      </c>
      <c r="E662" s="31">
        <v>4046.8315848370398</v>
      </c>
      <c r="F662" s="28">
        <f t="shared" si="42"/>
        <v>4046.83</v>
      </c>
      <c r="G662" s="4">
        <f t="shared" si="41"/>
        <v>4046.8315848370398</v>
      </c>
      <c r="H662" s="832">
        <v>1</v>
      </c>
    </row>
    <row r="663" spans="1:8">
      <c r="A663" s="137">
        <v>7.3</v>
      </c>
      <c r="B663" s="208" t="s">
        <v>253</v>
      </c>
      <c r="C663" s="28">
        <v>29</v>
      </c>
      <c r="D663" s="29" t="s">
        <v>1</v>
      </c>
      <c r="E663" s="31">
        <v>1804.9736886277799</v>
      </c>
      <c r="F663" s="28">
        <f t="shared" si="42"/>
        <v>52344.24</v>
      </c>
      <c r="G663" s="4">
        <f t="shared" si="41"/>
        <v>52344.236970205617</v>
      </c>
      <c r="H663" s="832">
        <v>29</v>
      </c>
    </row>
    <row r="664" spans="1:8">
      <c r="A664" s="137">
        <v>7.4</v>
      </c>
      <c r="B664" s="208" t="s">
        <v>254</v>
      </c>
      <c r="C664" s="28">
        <v>21</v>
      </c>
      <c r="D664" s="29" t="s">
        <v>1</v>
      </c>
      <c r="E664" s="31">
        <v>1622.07368862778</v>
      </c>
      <c r="F664" s="28">
        <f t="shared" si="42"/>
        <v>34063.550000000003</v>
      </c>
      <c r="G664" s="4">
        <f t="shared" si="41"/>
        <v>34063.547461183378</v>
      </c>
      <c r="H664" s="832">
        <v>21</v>
      </c>
    </row>
    <row r="665" spans="1:8">
      <c r="A665" s="135"/>
      <c r="B665" s="208"/>
      <c r="C665" s="28"/>
      <c r="D665" s="29"/>
      <c r="E665" s="31"/>
      <c r="F665" s="28">
        <f t="shared" si="42"/>
        <v>0</v>
      </c>
      <c r="G665" s="4">
        <f t="shared" si="41"/>
        <v>0</v>
      </c>
    </row>
    <row r="666" spans="1:8">
      <c r="A666" s="136">
        <v>8</v>
      </c>
      <c r="B666" s="211" t="s">
        <v>59</v>
      </c>
      <c r="C666" s="28"/>
      <c r="D666" s="29"/>
      <c r="E666" s="31"/>
      <c r="F666" s="28">
        <f t="shared" si="42"/>
        <v>0</v>
      </c>
      <c r="G666" s="4">
        <f t="shared" si="41"/>
        <v>0</v>
      </c>
    </row>
    <row r="667" spans="1:8" ht="52.8">
      <c r="A667" s="137">
        <v>8.1</v>
      </c>
      <c r="B667" s="187" t="s">
        <v>335</v>
      </c>
      <c r="C667" s="34">
        <v>7</v>
      </c>
      <c r="D667" s="35" t="s">
        <v>1</v>
      </c>
      <c r="E667" s="31">
        <v>42559.080706411398</v>
      </c>
      <c r="F667" s="28">
        <f t="shared" si="42"/>
        <v>297913.56</v>
      </c>
      <c r="G667" s="4">
        <f t="shared" si="41"/>
        <v>297913.56494487979</v>
      </c>
      <c r="H667" s="832">
        <v>7</v>
      </c>
    </row>
    <row r="668" spans="1:8">
      <c r="A668" s="136">
        <v>12</v>
      </c>
      <c r="B668" s="215" t="s">
        <v>89</v>
      </c>
      <c r="C668" s="27"/>
      <c r="D668" s="32"/>
      <c r="E668" s="31"/>
      <c r="F668" s="36"/>
      <c r="G668" s="4">
        <f t="shared" si="41"/>
        <v>0</v>
      </c>
    </row>
    <row r="669" spans="1:8" ht="26.4">
      <c r="A669" s="139">
        <v>12.2</v>
      </c>
      <c r="B669" s="187" t="s">
        <v>80</v>
      </c>
      <c r="C669" s="37">
        <v>948</v>
      </c>
      <c r="D669" s="32" t="s">
        <v>5</v>
      </c>
      <c r="E669" s="31">
        <v>28.32</v>
      </c>
      <c r="F669" s="38">
        <f t="shared" si="42"/>
        <v>26847.360000000001</v>
      </c>
      <c r="G669" s="4">
        <f t="shared" si="41"/>
        <v>26847.360000000001</v>
      </c>
      <c r="H669" s="832">
        <v>138</v>
      </c>
    </row>
    <row r="670" spans="1:8">
      <c r="A670" s="139">
        <v>12.3</v>
      </c>
      <c r="B670" s="187" t="s">
        <v>77</v>
      </c>
      <c r="C670" s="37">
        <v>158</v>
      </c>
      <c r="D670" s="32" t="s">
        <v>1</v>
      </c>
      <c r="E670" s="31">
        <v>53.1</v>
      </c>
      <c r="F670" s="38">
        <f t="shared" si="42"/>
        <v>8389.7999999999993</v>
      </c>
      <c r="G670" s="4">
        <f t="shared" si="41"/>
        <v>8389.8000000000011</v>
      </c>
      <c r="H670" s="832">
        <v>23</v>
      </c>
    </row>
    <row r="671" spans="1:8">
      <c r="A671" s="139">
        <v>12.4</v>
      </c>
      <c r="B671" s="187" t="s">
        <v>81</v>
      </c>
      <c r="C671" s="37">
        <v>316</v>
      </c>
      <c r="D671" s="32" t="s">
        <v>1</v>
      </c>
      <c r="E671" s="31">
        <v>53.1</v>
      </c>
      <c r="F671" s="38">
        <f t="shared" si="42"/>
        <v>16779.599999999999</v>
      </c>
      <c r="G671" s="4">
        <f t="shared" si="41"/>
        <v>16779.600000000002</v>
      </c>
      <c r="H671" s="832">
        <v>316</v>
      </c>
    </row>
    <row r="672" spans="1:8">
      <c r="A672" s="139">
        <v>12.5</v>
      </c>
      <c r="B672" s="208" t="s">
        <v>82</v>
      </c>
      <c r="C672" s="37">
        <v>158</v>
      </c>
      <c r="D672" s="32" t="s">
        <v>1</v>
      </c>
      <c r="E672" s="31">
        <v>224.2</v>
      </c>
      <c r="F672" s="38">
        <f t="shared" si="42"/>
        <v>35423.599999999999</v>
      </c>
      <c r="G672" s="4">
        <f t="shared" si="41"/>
        <v>35423.599999999999</v>
      </c>
      <c r="H672" s="832">
        <v>23</v>
      </c>
    </row>
    <row r="673" spans="1:8">
      <c r="A673" s="139">
        <v>12.6</v>
      </c>
      <c r="B673" s="208" t="s">
        <v>83</v>
      </c>
      <c r="C673" s="37">
        <v>158</v>
      </c>
      <c r="D673" s="32" t="s">
        <v>1</v>
      </c>
      <c r="E673" s="31">
        <v>1298</v>
      </c>
      <c r="F673" s="38">
        <f t="shared" si="42"/>
        <v>205084</v>
      </c>
      <c r="G673" s="4">
        <f t="shared" si="41"/>
        <v>205084</v>
      </c>
      <c r="H673" s="832">
        <v>75</v>
      </c>
    </row>
    <row r="674" spans="1:8">
      <c r="A674" s="139">
        <v>12.7</v>
      </c>
      <c r="B674" s="208" t="s">
        <v>84</v>
      </c>
      <c r="C674" s="37">
        <v>158</v>
      </c>
      <c r="D674" s="32" t="s">
        <v>5</v>
      </c>
      <c r="E674" s="31">
        <v>28</v>
      </c>
      <c r="F674" s="38">
        <f t="shared" si="42"/>
        <v>4424</v>
      </c>
      <c r="G674" s="4">
        <f t="shared" si="41"/>
        <v>4424</v>
      </c>
      <c r="H674" s="832">
        <v>75</v>
      </c>
    </row>
    <row r="675" spans="1:8">
      <c r="A675" s="139">
        <v>12.8</v>
      </c>
      <c r="B675" s="187" t="s">
        <v>85</v>
      </c>
      <c r="C675" s="37">
        <v>158</v>
      </c>
      <c r="D675" s="32" t="s">
        <v>1</v>
      </c>
      <c r="E675" s="31">
        <v>280</v>
      </c>
      <c r="F675" s="38">
        <f t="shared" si="42"/>
        <v>44240</v>
      </c>
      <c r="G675" s="4">
        <f t="shared" si="41"/>
        <v>44240</v>
      </c>
      <c r="H675" s="832">
        <v>75</v>
      </c>
    </row>
    <row r="676" spans="1:8">
      <c r="A676" s="735">
        <v>12.9</v>
      </c>
      <c r="B676" s="736" t="s">
        <v>86</v>
      </c>
      <c r="C676" s="737">
        <v>158</v>
      </c>
      <c r="D676" s="738" t="s">
        <v>1</v>
      </c>
      <c r="E676" s="739">
        <v>100</v>
      </c>
      <c r="F676" s="740">
        <f t="shared" si="42"/>
        <v>15800</v>
      </c>
      <c r="G676" s="4">
        <f t="shared" si="41"/>
        <v>15800</v>
      </c>
      <c r="H676" s="832">
        <v>75</v>
      </c>
    </row>
    <row r="677" spans="1:8">
      <c r="A677" s="729">
        <v>12.1</v>
      </c>
      <c r="B677" s="730" t="s">
        <v>78</v>
      </c>
      <c r="C677" s="731">
        <v>158</v>
      </c>
      <c r="D677" s="732" t="s">
        <v>1</v>
      </c>
      <c r="E677" s="733">
        <v>15</v>
      </c>
      <c r="F677" s="734">
        <f t="shared" si="42"/>
        <v>2370</v>
      </c>
      <c r="G677" s="4">
        <f t="shared" si="41"/>
        <v>2370</v>
      </c>
      <c r="H677" s="832">
        <v>75</v>
      </c>
    </row>
    <row r="678" spans="1:8">
      <c r="A678" s="140">
        <v>12.11</v>
      </c>
      <c r="B678" s="208" t="s">
        <v>87</v>
      </c>
      <c r="C678" s="37">
        <v>158</v>
      </c>
      <c r="D678" s="32" t="s">
        <v>1</v>
      </c>
      <c r="E678" s="31">
        <v>2.95</v>
      </c>
      <c r="F678" s="38">
        <f t="shared" si="42"/>
        <v>466.1</v>
      </c>
      <c r="G678" s="4">
        <f t="shared" si="41"/>
        <v>466.1</v>
      </c>
      <c r="H678" s="832">
        <v>75</v>
      </c>
    </row>
    <row r="679" spans="1:8">
      <c r="A679" s="140">
        <v>12.12</v>
      </c>
      <c r="B679" s="208" t="s">
        <v>88</v>
      </c>
      <c r="C679" s="37">
        <v>312.83999999999997</v>
      </c>
      <c r="D679" s="32" t="s">
        <v>7</v>
      </c>
      <c r="E679" s="31">
        <v>310.39</v>
      </c>
      <c r="F679" s="38">
        <f t="shared" si="42"/>
        <v>97102.41</v>
      </c>
      <c r="G679" s="4">
        <f t="shared" si="41"/>
        <v>97102.407599999991</v>
      </c>
      <c r="H679" s="832">
        <v>148.50000000000006</v>
      </c>
    </row>
    <row r="680" spans="1:8">
      <c r="A680" s="140">
        <v>12.13</v>
      </c>
      <c r="B680" s="208" t="s">
        <v>79</v>
      </c>
      <c r="C680" s="37">
        <v>158</v>
      </c>
      <c r="D680" s="32" t="s">
        <v>1</v>
      </c>
      <c r="E680" s="31">
        <v>387.375</v>
      </c>
      <c r="F680" s="38">
        <f t="shared" si="42"/>
        <v>61205.25</v>
      </c>
      <c r="G680" s="4">
        <f t="shared" si="41"/>
        <v>61205.25</v>
      </c>
      <c r="H680" s="832">
        <v>75</v>
      </c>
    </row>
    <row r="681" spans="1:8" ht="13.8" thickBot="1">
      <c r="A681" s="7"/>
      <c r="B681" s="181"/>
      <c r="C681" s="547"/>
      <c r="D681" s="8"/>
      <c r="E681" s="9"/>
      <c r="F681" s="10"/>
      <c r="G681" s="4">
        <f t="shared" si="41"/>
        <v>0</v>
      </c>
    </row>
    <row r="682" spans="1:8" ht="14.4" thickTop="1" thickBot="1">
      <c r="A682" s="130"/>
      <c r="B682" s="210" t="s">
        <v>491</v>
      </c>
      <c r="C682" s="131"/>
      <c r="D682" s="131"/>
      <c r="E682" s="132"/>
      <c r="F682" s="133">
        <f>SUM(F651:F681)</f>
        <v>1568613.6300000004</v>
      </c>
      <c r="G682" s="4">
        <f t="shared" si="41"/>
        <v>0</v>
      </c>
    </row>
    <row r="683" spans="1:8" ht="13.8" thickTop="1">
      <c r="A683" s="7"/>
      <c r="B683" s="181"/>
      <c r="C683" s="547"/>
      <c r="D683" s="8"/>
      <c r="E683" s="9"/>
      <c r="F683" s="10"/>
      <c r="G683" s="4">
        <f t="shared" si="41"/>
        <v>0</v>
      </c>
    </row>
    <row r="684" spans="1:8">
      <c r="A684" s="7"/>
      <c r="B684" s="181"/>
      <c r="C684" s="547"/>
      <c r="D684" s="8"/>
      <c r="E684" s="9"/>
      <c r="F684" s="10"/>
      <c r="G684" s="4">
        <f t="shared" si="41"/>
        <v>0</v>
      </c>
    </row>
    <row r="685" spans="1:8" ht="26.4">
      <c r="A685" s="141" t="s">
        <v>135</v>
      </c>
      <c r="B685" s="206" t="s">
        <v>70</v>
      </c>
      <c r="C685" s="16"/>
      <c r="D685" s="16"/>
      <c r="E685" s="39"/>
      <c r="F685" s="39"/>
      <c r="G685" s="4">
        <f t="shared" si="41"/>
        <v>0</v>
      </c>
    </row>
    <row r="686" spans="1:8">
      <c r="A686" s="141"/>
      <c r="B686" s="206"/>
      <c r="C686" s="16"/>
      <c r="D686" s="16"/>
      <c r="E686" s="39"/>
      <c r="F686" s="39"/>
      <c r="G686" s="4">
        <f t="shared" si="41"/>
        <v>0</v>
      </c>
    </row>
    <row r="687" spans="1:8">
      <c r="A687" s="136">
        <v>2</v>
      </c>
      <c r="B687" s="211" t="s">
        <v>42</v>
      </c>
      <c r="C687" s="40"/>
      <c r="D687" s="35"/>
      <c r="E687" s="31"/>
      <c r="F687" s="40">
        <f t="shared" ref="F687" si="43">C687*E687</f>
        <v>0</v>
      </c>
      <c r="G687" s="4">
        <f t="shared" si="41"/>
        <v>0</v>
      </c>
    </row>
    <row r="688" spans="1:8">
      <c r="A688" s="142">
        <v>2.1</v>
      </c>
      <c r="B688" s="208" t="s">
        <v>22</v>
      </c>
      <c r="C688" s="40">
        <v>98.56</v>
      </c>
      <c r="D688" s="35" t="s">
        <v>7</v>
      </c>
      <c r="E688" s="31">
        <v>166.83315508021391</v>
      </c>
      <c r="F688" s="40">
        <f t="shared" ref="F688:F697" si="44">ROUND(E688*C688,2)</f>
        <v>16443.080000000002</v>
      </c>
      <c r="G688" s="4">
        <f t="shared" si="41"/>
        <v>16443.075764705885</v>
      </c>
      <c r="H688" s="832">
        <v>98.56</v>
      </c>
    </row>
    <row r="689" spans="1:8" ht="26.4">
      <c r="A689" s="142">
        <v>2.2000000000000002</v>
      </c>
      <c r="B689" s="216" t="s">
        <v>391</v>
      </c>
      <c r="C689" s="40">
        <v>75</v>
      </c>
      <c r="D689" s="35" t="s">
        <v>7</v>
      </c>
      <c r="E689" s="31">
        <v>182.99802222222223</v>
      </c>
      <c r="F689" s="40">
        <f t="shared" si="44"/>
        <v>13724.85</v>
      </c>
      <c r="G689" s="4">
        <f t="shared" si="41"/>
        <v>13724.851666666667</v>
      </c>
      <c r="H689" s="832">
        <v>75</v>
      </c>
    </row>
    <row r="690" spans="1:8" ht="26.4">
      <c r="A690" s="142">
        <v>2.2999999999999998</v>
      </c>
      <c r="B690" s="208" t="s">
        <v>374</v>
      </c>
      <c r="C690" s="40">
        <v>14.37</v>
      </c>
      <c r="D690" s="35" t="s">
        <v>7</v>
      </c>
      <c r="E690" s="31">
        <v>230.5511322268344</v>
      </c>
      <c r="F690" s="40">
        <f t="shared" si="44"/>
        <v>3313.02</v>
      </c>
      <c r="G690" s="4">
        <f t="shared" si="41"/>
        <v>3313.01977009961</v>
      </c>
      <c r="H690" s="832">
        <v>14.37</v>
      </c>
    </row>
    <row r="691" spans="1:8">
      <c r="A691" s="135"/>
      <c r="B691" s="208"/>
      <c r="C691" s="40"/>
      <c r="D691" s="35"/>
      <c r="E691" s="31"/>
      <c r="F691" s="40">
        <f t="shared" si="44"/>
        <v>0</v>
      </c>
      <c r="G691" s="4">
        <f t="shared" si="41"/>
        <v>0</v>
      </c>
    </row>
    <row r="692" spans="1:8">
      <c r="A692" s="136">
        <v>4</v>
      </c>
      <c r="B692" s="211" t="s">
        <v>43</v>
      </c>
      <c r="C692" s="40"/>
      <c r="D692" s="35"/>
      <c r="E692" s="30"/>
      <c r="F692" s="40">
        <f t="shared" si="44"/>
        <v>0</v>
      </c>
      <c r="G692" s="4">
        <f t="shared" si="41"/>
        <v>0</v>
      </c>
    </row>
    <row r="693" spans="1:8">
      <c r="A693" s="142">
        <v>4.4000000000000004</v>
      </c>
      <c r="B693" s="208" t="s">
        <v>46</v>
      </c>
      <c r="C693" s="40">
        <v>2.5499999999999998</v>
      </c>
      <c r="D693" s="35" t="s">
        <v>10</v>
      </c>
      <c r="E693" s="31">
        <v>450.52256750000004</v>
      </c>
      <c r="F693" s="40">
        <f t="shared" si="44"/>
        <v>1148.83</v>
      </c>
      <c r="G693" s="4">
        <f t="shared" si="41"/>
        <v>1148.832547125</v>
      </c>
    </row>
    <row r="694" spans="1:8">
      <c r="A694" s="7"/>
      <c r="B694" s="181"/>
      <c r="C694" s="547"/>
      <c r="D694" s="8"/>
      <c r="E694" s="33"/>
      <c r="F694" s="10">
        <f t="shared" si="44"/>
        <v>0</v>
      </c>
      <c r="G694" s="4">
        <f t="shared" si="41"/>
        <v>0</v>
      </c>
    </row>
    <row r="695" spans="1:8">
      <c r="A695" s="143">
        <v>10</v>
      </c>
      <c r="B695" s="211" t="s">
        <v>174</v>
      </c>
      <c r="C695" s="40"/>
      <c r="D695" s="35"/>
      <c r="E695" s="31"/>
      <c r="F695" s="40">
        <f t="shared" si="44"/>
        <v>0</v>
      </c>
      <c r="G695" s="4">
        <f t="shared" si="41"/>
        <v>0</v>
      </c>
    </row>
    <row r="696" spans="1:8">
      <c r="A696" s="142">
        <v>10.1</v>
      </c>
      <c r="B696" s="217" t="s">
        <v>96</v>
      </c>
      <c r="C696" s="40">
        <v>22.38</v>
      </c>
      <c r="D696" s="35" t="s">
        <v>50</v>
      </c>
      <c r="E696" s="31">
        <v>1200</v>
      </c>
      <c r="F696" s="40">
        <f t="shared" si="44"/>
        <v>26856</v>
      </c>
      <c r="G696" s="4">
        <f t="shared" si="41"/>
        <v>26856</v>
      </c>
    </row>
    <row r="697" spans="1:8">
      <c r="A697" s="7"/>
      <c r="B697" s="181"/>
      <c r="C697" s="547"/>
      <c r="D697" s="8"/>
      <c r="E697" s="33"/>
      <c r="F697" s="10">
        <f t="shared" si="44"/>
        <v>0</v>
      </c>
      <c r="G697" s="4">
        <f t="shared" si="41"/>
        <v>0</v>
      </c>
    </row>
    <row r="698" spans="1:8">
      <c r="A698" s="41"/>
      <c r="B698" s="218" t="s">
        <v>492</v>
      </c>
      <c r="C698" s="42"/>
      <c r="D698" s="43"/>
      <c r="E698" s="144"/>
      <c r="F698" s="44">
        <f>SUM(F688:F697)</f>
        <v>61485.78</v>
      </c>
      <c r="G698" s="4">
        <f t="shared" si="41"/>
        <v>0</v>
      </c>
    </row>
    <row r="699" spans="1:8">
      <c r="A699" s="7"/>
      <c r="B699" s="181"/>
      <c r="C699" s="547"/>
      <c r="D699" s="8"/>
      <c r="E699" s="9"/>
      <c r="F699" s="10"/>
      <c r="G699" s="4">
        <f t="shared" si="41"/>
        <v>0</v>
      </c>
    </row>
    <row r="700" spans="1:8">
      <c r="A700" s="145" t="s">
        <v>98</v>
      </c>
      <c r="B700" s="207" t="s">
        <v>15</v>
      </c>
      <c r="C700" s="45"/>
      <c r="D700" s="46"/>
      <c r="E700" s="47"/>
      <c r="F700" s="48"/>
      <c r="G700" s="4">
        <f t="shared" si="41"/>
        <v>0</v>
      </c>
    </row>
    <row r="701" spans="1:8" ht="39" customHeight="1" thickBot="1">
      <c r="A701" s="146">
        <v>2</v>
      </c>
      <c r="B701" s="216" t="s">
        <v>269</v>
      </c>
      <c r="C701" s="49">
        <v>14</v>
      </c>
      <c r="D701" s="50" t="s">
        <v>270</v>
      </c>
      <c r="E701" s="51">
        <v>64096</v>
      </c>
      <c r="F701" s="52">
        <f>ROUND(E701*C701,2)</f>
        <v>897344</v>
      </c>
      <c r="G701" s="4">
        <f t="shared" si="41"/>
        <v>897344</v>
      </c>
      <c r="H701" s="832">
        <v>10</v>
      </c>
    </row>
    <row r="702" spans="1:8" ht="14.4" thickTop="1" thickBot="1">
      <c r="A702" s="130"/>
      <c r="B702" s="210" t="s">
        <v>395</v>
      </c>
      <c r="C702" s="131"/>
      <c r="D702" s="131"/>
      <c r="E702" s="132"/>
      <c r="F702" s="133">
        <f>SUM(F701:F701)</f>
        <v>897344</v>
      </c>
      <c r="G702" s="4">
        <f t="shared" si="41"/>
        <v>0</v>
      </c>
    </row>
    <row r="703" spans="1:8" ht="13.8" thickTop="1">
      <c r="A703" s="7"/>
      <c r="B703" s="181"/>
      <c r="C703" s="547"/>
      <c r="D703" s="8"/>
      <c r="E703" s="9"/>
      <c r="F703" s="10"/>
      <c r="G703" s="4">
        <f t="shared" si="41"/>
        <v>0</v>
      </c>
    </row>
    <row r="704" spans="1:8">
      <c r="A704" s="41"/>
      <c r="B704" s="218" t="s">
        <v>493</v>
      </c>
      <c r="C704" s="42"/>
      <c r="D704" s="43"/>
      <c r="E704" s="144"/>
      <c r="F704" s="44">
        <f>+F702+F698+F682+F647</f>
        <v>2798285.85</v>
      </c>
      <c r="G704" s="4">
        <f t="shared" si="41"/>
        <v>0</v>
      </c>
    </row>
    <row r="705" spans="1:8">
      <c r="A705" s="541"/>
      <c r="B705" s="542"/>
      <c r="C705" s="543"/>
      <c r="D705" s="544"/>
      <c r="E705" s="545"/>
      <c r="F705" s="546"/>
      <c r="G705" s="4">
        <f t="shared" si="41"/>
        <v>0</v>
      </c>
    </row>
    <row r="706" spans="1:8">
      <c r="A706" s="7"/>
      <c r="B706" s="181" t="s">
        <v>494</v>
      </c>
      <c r="C706" s="547"/>
      <c r="D706" s="8"/>
      <c r="E706" s="9"/>
      <c r="F706" s="10"/>
      <c r="G706" s="4">
        <f t="shared" si="41"/>
        <v>0</v>
      </c>
    </row>
    <row r="707" spans="1:8">
      <c r="A707" s="7"/>
      <c r="B707" s="181"/>
      <c r="C707" s="547"/>
      <c r="D707" s="8"/>
      <c r="E707" s="9"/>
      <c r="F707" s="10"/>
      <c r="G707" s="4">
        <f t="shared" si="41"/>
        <v>0</v>
      </c>
    </row>
    <row r="708" spans="1:8" ht="39.6">
      <c r="A708" s="247" t="s">
        <v>2</v>
      </c>
      <c r="B708" s="248" t="s">
        <v>343</v>
      </c>
      <c r="C708" s="547"/>
      <c r="D708" s="8"/>
      <c r="E708" s="9"/>
      <c r="F708" s="10"/>
      <c r="G708" s="4">
        <f t="shared" si="41"/>
        <v>0</v>
      </c>
    </row>
    <row r="709" spans="1:8">
      <c r="A709" s="147">
        <v>16</v>
      </c>
      <c r="B709" s="219" t="s">
        <v>495</v>
      </c>
      <c r="C709" s="547"/>
      <c r="D709" s="8"/>
      <c r="E709" s="9"/>
      <c r="F709" s="10"/>
      <c r="G709" s="4">
        <f t="shared" si="41"/>
        <v>0</v>
      </c>
    </row>
    <row r="710" spans="1:8">
      <c r="A710" s="148">
        <v>16.100000000000001</v>
      </c>
      <c r="B710" s="66" t="s">
        <v>608</v>
      </c>
      <c r="C710" s="40">
        <v>1</v>
      </c>
      <c r="D710" s="63" t="s">
        <v>1</v>
      </c>
      <c r="E710" s="40">
        <v>1304.75</v>
      </c>
      <c r="F710" s="40">
        <f>ROUND(E710*C710,2)</f>
        <v>1304.75</v>
      </c>
      <c r="G710" s="4">
        <f t="shared" si="41"/>
        <v>1304.75</v>
      </c>
      <c r="H710" s="832">
        <v>1</v>
      </c>
    </row>
    <row r="711" spans="1:8" ht="26.4">
      <c r="A711" s="148">
        <v>16.2</v>
      </c>
      <c r="B711" s="66" t="s">
        <v>609</v>
      </c>
      <c r="C711" s="40">
        <v>7</v>
      </c>
      <c r="D711" s="63" t="s">
        <v>428</v>
      </c>
      <c r="E711" s="40">
        <v>9389.09</v>
      </c>
      <c r="F711" s="40">
        <f>ROUND(E711*C711,2)</f>
        <v>65723.63</v>
      </c>
      <c r="G711" s="4">
        <f t="shared" si="41"/>
        <v>65723.63</v>
      </c>
      <c r="H711" s="832">
        <v>7</v>
      </c>
    </row>
    <row r="712" spans="1:8" ht="14.4" thickBot="1">
      <c r="A712" s="148"/>
      <c r="B712" s="66"/>
      <c r="C712" s="117"/>
      <c r="D712" s="63"/>
      <c r="E712" s="82"/>
      <c r="F712" s="74"/>
      <c r="G712" s="4">
        <f t="shared" si="41"/>
        <v>0</v>
      </c>
    </row>
    <row r="713" spans="1:8" ht="14.4" thickTop="1" thickBot="1">
      <c r="A713" s="130"/>
      <c r="B713" s="210" t="s">
        <v>601</v>
      </c>
      <c r="C713" s="131"/>
      <c r="D713" s="131"/>
      <c r="E713" s="132"/>
      <c r="F713" s="133">
        <f>SUM(F710:F712)</f>
        <v>67028.38</v>
      </c>
      <c r="G713" s="4">
        <f t="shared" si="41"/>
        <v>0</v>
      </c>
    </row>
    <row r="714" spans="1:8" s="75" customFormat="1" ht="14.4" thickTop="1">
      <c r="A714" s="148"/>
      <c r="B714" s="66"/>
      <c r="C714" s="117"/>
      <c r="D714" s="63"/>
      <c r="E714" s="82"/>
      <c r="F714" s="74"/>
      <c r="G714" s="4">
        <f t="shared" si="41"/>
        <v>0</v>
      </c>
      <c r="H714" s="837"/>
    </row>
    <row r="715" spans="1:8">
      <c r="A715" s="141" t="s">
        <v>12</v>
      </c>
      <c r="B715" s="205" t="s">
        <v>129</v>
      </c>
      <c r="C715" s="547"/>
      <c r="D715" s="8"/>
      <c r="E715" s="9"/>
      <c r="F715" s="10"/>
      <c r="G715" s="4">
        <f t="shared" si="41"/>
        <v>0</v>
      </c>
    </row>
    <row r="716" spans="1:8">
      <c r="A716" s="149"/>
      <c r="B716" s="205"/>
      <c r="C716" s="557"/>
      <c r="D716" s="53"/>
      <c r="E716" s="9"/>
      <c r="F716" s="10"/>
      <c r="G716" s="4">
        <f t="shared" si="41"/>
        <v>0</v>
      </c>
    </row>
    <row r="717" spans="1:8">
      <c r="A717" s="152" t="s">
        <v>132</v>
      </c>
      <c r="B717" s="173" t="s">
        <v>133</v>
      </c>
      <c r="C717" s="557"/>
      <c r="D717" s="53"/>
      <c r="E717" s="9"/>
      <c r="F717" s="10"/>
      <c r="G717" s="4">
        <f t="shared" si="41"/>
        <v>0</v>
      </c>
    </row>
    <row r="718" spans="1:8" ht="13.8">
      <c r="A718" s="564"/>
      <c r="B718" s="565"/>
      <c r="C718" s="557"/>
      <c r="D718" s="53"/>
      <c r="E718" s="9"/>
      <c r="F718" s="10"/>
      <c r="G718" s="4">
        <f t="shared" si="41"/>
        <v>0</v>
      </c>
    </row>
    <row r="719" spans="1:8">
      <c r="A719" s="150">
        <v>1</v>
      </c>
      <c r="B719" s="220" t="s">
        <v>496</v>
      </c>
      <c r="C719" s="557"/>
      <c r="D719" s="53"/>
      <c r="E719" s="180"/>
      <c r="F719" s="10"/>
      <c r="G719" s="4">
        <f t="shared" ref="G719:G782" si="45">E719*C719</f>
        <v>0</v>
      </c>
    </row>
    <row r="720" spans="1:8">
      <c r="A720" s="240" t="s">
        <v>497</v>
      </c>
      <c r="B720" s="175" t="s">
        <v>403</v>
      </c>
      <c r="C720" s="40">
        <v>1</v>
      </c>
      <c r="D720" s="54" t="s">
        <v>1</v>
      </c>
      <c r="E720" s="40">
        <v>53923.76</v>
      </c>
      <c r="F720" s="52">
        <f t="shared" ref="F720:F737" si="46">ROUND(E720*C720,2)</f>
        <v>53923.76</v>
      </c>
      <c r="G720" s="4">
        <f t="shared" si="45"/>
        <v>53923.76</v>
      </c>
    </row>
    <row r="721" spans="1:7" ht="26.4">
      <c r="A721" s="240" t="s">
        <v>498</v>
      </c>
      <c r="B721" s="169" t="s">
        <v>499</v>
      </c>
      <c r="C721" s="40">
        <v>18</v>
      </c>
      <c r="D721" s="54" t="s">
        <v>1</v>
      </c>
      <c r="E721" s="40">
        <v>1921.54</v>
      </c>
      <c r="F721" s="52">
        <f t="shared" si="46"/>
        <v>34587.72</v>
      </c>
      <c r="G721" s="4">
        <f t="shared" si="45"/>
        <v>34587.72</v>
      </c>
    </row>
    <row r="722" spans="1:7" ht="13.8">
      <c r="A722" s="566"/>
      <c r="B722" s="565"/>
      <c r="C722" s="557"/>
      <c r="D722" s="53"/>
      <c r="E722" s="40"/>
      <c r="F722" s="52">
        <f t="shared" si="46"/>
        <v>0</v>
      </c>
      <c r="G722" s="4">
        <f t="shared" si="45"/>
        <v>0</v>
      </c>
    </row>
    <row r="723" spans="1:7">
      <c r="A723" s="150" t="s">
        <v>137</v>
      </c>
      <c r="B723" s="220" t="s">
        <v>500</v>
      </c>
      <c r="C723" s="557"/>
      <c r="D723" s="53"/>
      <c r="E723" s="40"/>
      <c r="F723" s="52">
        <f t="shared" si="46"/>
        <v>0</v>
      </c>
      <c r="G723" s="4">
        <f t="shared" si="45"/>
        <v>0</v>
      </c>
    </row>
    <row r="724" spans="1:7" ht="39.6">
      <c r="A724" s="240">
        <v>15</v>
      </c>
      <c r="B724" s="169" t="s">
        <v>406</v>
      </c>
      <c r="C724" s="40">
        <v>4</v>
      </c>
      <c r="D724" s="54" t="s">
        <v>5</v>
      </c>
      <c r="E724" s="40">
        <v>2122.2199999999998</v>
      </c>
      <c r="F724" s="52">
        <f t="shared" si="46"/>
        <v>8488.8799999999992</v>
      </c>
      <c r="G724" s="4">
        <f t="shared" si="45"/>
        <v>8488.8799999999992</v>
      </c>
    </row>
    <row r="725" spans="1:7" ht="39.6">
      <c r="A725" s="746">
        <v>16</v>
      </c>
      <c r="B725" s="747" t="s">
        <v>407</v>
      </c>
      <c r="C725" s="748">
        <v>3</v>
      </c>
      <c r="D725" s="749" t="s">
        <v>5</v>
      </c>
      <c r="E725" s="748">
        <v>2122.2199999999998</v>
      </c>
      <c r="F725" s="750">
        <f t="shared" si="46"/>
        <v>6366.66</v>
      </c>
      <c r="G725" s="4">
        <f t="shared" si="45"/>
        <v>6366.66</v>
      </c>
    </row>
    <row r="726" spans="1:7" ht="52.8">
      <c r="A726" s="741">
        <v>17</v>
      </c>
      <c r="B726" s="742" t="s">
        <v>501</v>
      </c>
      <c r="C726" s="743">
        <v>18</v>
      </c>
      <c r="D726" s="744" t="s">
        <v>5</v>
      </c>
      <c r="E726" s="743">
        <v>1542.22</v>
      </c>
      <c r="F726" s="745">
        <f t="shared" si="46"/>
        <v>27759.96</v>
      </c>
      <c r="G726" s="4">
        <f t="shared" si="45"/>
        <v>27759.96</v>
      </c>
    </row>
    <row r="727" spans="1:7" ht="39.6">
      <c r="A727" s="240">
        <v>18</v>
      </c>
      <c r="B727" s="169" t="s">
        <v>502</v>
      </c>
      <c r="C727" s="40">
        <v>15</v>
      </c>
      <c r="D727" s="54" t="s">
        <v>5</v>
      </c>
      <c r="E727" s="40">
        <v>295.22000000000003</v>
      </c>
      <c r="F727" s="52">
        <f t="shared" si="46"/>
        <v>4428.3</v>
      </c>
      <c r="G727" s="4">
        <f t="shared" si="45"/>
        <v>4428.3</v>
      </c>
    </row>
    <row r="728" spans="1:7" ht="39.6">
      <c r="A728" s="240">
        <v>19</v>
      </c>
      <c r="B728" s="169" t="s">
        <v>503</v>
      </c>
      <c r="C728" s="40">
        <v>4</v>
      </c>
      <c r="D728" s="54" t="s">
        <v>5</v>
      </c>
      <c r="E728" s="40">
        <v>167.04</v>
      </c>
      <c r="F728" s="52">
        <f t="shared" si="46"/>
        <v>668.16</v>
      </c>
      <c r="G728" s="4">
        <f t="shared" si="45"/>
        <v>668.16</v>
      </c>
    </row>
    <row r="729" spans="1:7" ht="39.6">
      <c r="A729" s="240">
        <v>20</v>
      </c>
      <c r="B729" s="169" t="s">
        <v>408</v>
      </c>
      <c r="C729" s="40">
        <v>4</v>
      </c>
      <c r="D729" s="54" t="s">
        <v>5</v>
      </c>
      <c r="E729" s="40">
        <v>332.92</v>
      </c>
      <c r="F729" s="52">
        <f t="shared" si="46"/>
        <v>1331.68</v>
      </c>
      <c r="G729" s="4">
        <f t="shared" si="45"/>
        <v>1331.68</v>
      </c>
    </row>
    <row r="730" spans="1:7" ht="52.8">
      <c r="A730" s="240">
        <v>21</v>
      </c>
      <c r="B730" s="169" t="s">
        <v>409</v>
      </c>
      <c r="C730" s="40">
        <v>12</v>
      </c>
      <c r="D730" s="54" t="s">
        <v>5</v>
      </c>
      <c r="E730" s="40">
        <v>861.3</v>
      </c>
      <c r="F730" s="52">
        <f t="shared" si="46"/>
        <v>10335.6</v>
      </c>
      <c r="G730" s="4">
        <f t="shared" si="45"/>
        <v>10335.599999999999</v>
      </c>
    </row>
    <row r="731" spans="1:7" ht="39.6">
      <c r="A731" s="817">
        <v>22</v>
      </c>
      <c r="B731" s="169" t="s">
        <v>504</v>
      </c>
      <c r="C731" s="40">
        <v>2</v>
      </c>
      <c r="D731" s="54" t="s">
        <v>1</v>
      </c>
      <c r="E731" s="40">
        <v>148462.01999999999</v>
      </c>
      <c r="F731" s="52">
        <f t="shared" si="46"/>
        <v>296924.03999999998</v>
      </c>
      <c r="G731" s="4">
        <f t="shared" si="45"/>
        <v>296924.03999999998</v>
      </c>
    </row>
    <row r="732" spans="1:7">
      <c r="A732" s="817"/>
      <c r="B732" s="169"/>
      <c r="C732" s="557"/>
      <c r="D732" s="53"/>
      <c r="E732" s="40"/>
      <c r="F732" s="52">
        <f t="shared" si="46"/>
        <v>0</v>
      </c>
      <c r="G732" s="4">
        <f t="shared" si="45"/>
        <v>0</v>
      </c>
    </row>
    <row r="733" spans="1:7" ht="39.6">
      <c r="A733" s="817">
        <v>23</v>
      </c>
      <c r="B733" s="169" t="s">
        <v>505</v>
      </c>
      <c r="C733" s="40">
        <v>1</v>
      </c>
      <c r="D733" s="54" t="s">
        <v>1</v>
      </c>
      <c r="E733" s="40">
        <v>43272.06</v>
      </c>
      <c r="F733" s="52">
        <f t="shared" si="46"/>
        <v>43272.06</v>
      </c>
      <c r="G733" s="4">
        <f t="shared" si="45"/>
        <v>43272.06</v>
      </c>
    </row>
    <row r="734" spans="1:7">
      <c r="A734" s="817"/>
      <c r="B734" s="169"/>
      <c r="C734" s="557"/>
      <c r="D734" s="53"/>
      <c r="E734" s="40"/>
      <c r="F734" s="52">
        <f t="shared" si="46"/>
        <v>0</v>
      </c>
      <c r="G734" s="4">
        <f t="shared" si="45"/>
        <v>0</v>
      </c>
    </row>
    <row r="735" spans="1:7" ht="13.8">
      <c r="A735" s="150" t="s">
        <v>215</v>
      </c>
      <c r="B735" s="220" t="s">
        <v>344</v>
      </c>
      <c r="C735" s="628"/>
      <c r="D735" s="61"/>
      <c r="E735" s="40"/>
      <c r="F735" s="52">
        <f t="shared" si="46"/>
        <v>0</v>
      </c>
      <c r="G735" s="4">
        <f t="shared" si="45"/>
        <v>0</v>
      </c>
    </row>
    <row r="736" spans="1:7">
      <c r="A736" s="148">
        <v>6</v>
      </c>
      <c r="B736" s="66" t="s">
        <v>414</v>
      </c>
      <c r="C736" s="99">
        <v>1</v>
      </c>
      <c r="D736" s="94" t="s">
        <v>1</v>
      </c>
      <c r="E736" s="40">
        <v>6400</v>
      </c>
      <c r="F736" s="74">
        <f t="shared" si="46"/>
        <v>6400</v>
      </c>
      <c r="G736" s="4">
        <f t="shared" si="45"/>
        <v>6400</v>
      </c>
    </row>
    <row r="737" spans="1:8">
      <c r="A737" s="148"/>
      <c r="B737" s="66"/>
      <c r="C737" s="93"/>
      <c r="D737" s="94"/>
      <c r="E737" s="179"/>
      <c r="F737" s="74">
        <f t="shared" si="46"/>
        <v>0</v>
      </c>
      <c r="G737" s="4">
        <f t="shared" si="45"/>
        <v>0</v>
      </c>
    </row>
    <row r="738" spans="1:8">
      <c r="A738" s="58"/>
      <c r="B738" s="218" t="s">
        <v>632</v>
      </c>
      <c r="C738" s="59"/>
      <c r="D738" s="43"/>
      <c r="E738" s="144"/>
      <c r="F738" s="44">
        <f>SUM(F719:F736)</f>
        <v>494486.82</v>
      </c>
      <c r="G738" s="4">
        <f t="shared" si="45"/>
        <v>0</v>
      </c>
    </row>
    <row r="739" spans="1:8">
      <c r="A739" s="240"/>
      <c r="B739" s="66"/>
      <c r="C739" s="56"/>
      <c r="D739" s="91"/>
      <c r="E739" s="151"/>
      <c r="F739" s="52"/>
      <c r="G739" s="4">
        <f t="shared" si="45"/>
        <v>0</v>
      </c>
    </row>
    <row r="740" spans="1:8" ht="26.4">
      <c r="A740" s="152" t="s">
        <v>135</v>
      </c>
      <c r="B740" s="173" t="s">
        <v>70</v>
      </c>
      <c r="C740" s="629"/>
      <c r="D740" s="64"/>
      <c r="E740" s="567"/>
      <c r="F740" s="55"/>
      <c r="G740" s="4">
        <f t="shared" si="45"/>
        <v>0</v>
      </c>
    </row>
    <row r="741" spans="1:8" ht="13.8">
      <c r="A741" s="152"/>
      <c r="B741" s="173"/>
      <c r="C741" s="629"/>
      <c r="D741" s="64"/>
      <c r="E741" s="568"/>
      <c r="F741" s="55"/>
      <c r="G741" s="4">
        <f t="shared" si="45"/>
        <v>0</v>
      </c>
    </row>
    <row r="742" spans="1:8" s="87" customFormat="1" ht="13.8">
      <c r="A742" s="172">
        <v>3</v>
      </c>
      <c r="B742" s="173" t="s">
        <v>170</v>
      </c>
      <c r="C742" s="177"/>
      <c r="D742" s="174"/>
      <c r="E742" s="176"/>
      <c r="F742" s="166"/>
      <c r="G742" s="4">
        <f t="shared" si="45"/>
        <v>0</v>
      </c>
      <c r="H742" s="832"/>
    </row>
    <row r="743" spans="1:8" s="87" customFormat="1">
      <c r="A743" s="233">
        <v>3.1</v>
      </c>
      <c r="B743" s="177" t="s">
        <v>592</v>
      </c>
      <c r="C743" s="178">
        <v>69.45</v>
      </c>
      <c r="D743" s="164" t="s">
        <v>7</v>
      </c>
      <c r="E743" s="624">
        <v>18261.990000000002</v>
      </c>
      <c r="F743" s="166">
        <f t="shared" ref="F743:F751" si="47">ROUND(E743*C743,2)</f>
        <v>1268295.21</v>
      </c>
      <c r="G743" s="4">
        <f t="shared" si="45"/>
        <v>1268295.2055000002</v>
      </c>
      <c r="H743" s="832">
        <v>69.45</v>
      </c>
    </row>
    <row r="744" spans="1:8" s="87" customFormat="1">
      <c r="A744" s="155">
        <v>3.11</v>
      </c>
      <c r="B744" s="177" t="s">
        <v>593</v>
      </c>
      <c r="C744" s="178">
        <v>31.5</v>
      </c>
      <c r="D744" s="164" t="s">
        <v>7</v>
      </c>
      <c r="E744" s="176">
        <v>46863.12</v>
      </c>
      <c r="F744" s="166">
        <f t="shared" si="47"/>
        <v>1476188.28</v>
      </c>
      <c r="G744" s="4">
        <f t="shared" si="45"/>
        <v>1476188.28</v>
      </c>
      <c r="H744" s="832">
        <v>31.5</v>
      </c>
    </row>
    <row r="745" spans="1:8" s="87" customFormat="1">
      <c r="A745" s="233">
        <v>3.12</v>
      </c>
      <c r="B745" s="66" t="s">
        <v>594</v>
      </c>
      <c r="C745" s="178">
        <v>3.64</v>
      </c>
      <c r="D745" s="164" t="s">
        <v>7</v>
      </c>
      <c r="E745" s="176">
        <v>44657.84</v>
      </c>
      <c r="F745" s="166">
        <f t="shared" si="47"/>
        <v>162554.54</v>
      </c>
      <c r="G745" s="4">
        <f t="shared" si="45"/>
        <v>162554.53759999998</v>
      </c>
      <c r="H745" s="832">
        <v>3.64</v>
      </c>
    </row>
    <row r="746" spans="1:8" s="87" customFormat="1">
      <c r="A746" s="155">
        <v>3.13</v>
      </c>
      <c r="B746" s="177" t="s">
        <v>595</v>
      </c>
      <c r="C746" s="178">
        <v>3.24</v>
      </c>
      <c r="D746" s="164" t="s">
        <v>7</v>
      </c>
      <c r="E746" s="176">
        <v>30822.42</v>
      </c>
      <c r="F746" s="166">
        <f t="shared" si="47"/>
        <v>99864.639999999999</v>
      </c>
      <c r="G746" s="4">
        <f t="shared" si="45"/>
        <v>99864.640799999994</v>
      </c>
      <c r="H746" s="832">
        <v>3.24</v>
      </c>
    </row>
    <row r="747" spans="1:8" s="87" customFormat="1">
      <c r="A747" s="233">
        <v>3.14</v>
      </c>
      <c r="B747" s="177" t="s">
        <v>596</v>
      </c>
      <c r="C747" s="178">
        <v>10.97</v>
      </c>
      <c r="D747" s="164" t="s">
        <v>7</v>
      </c>
      <c r="E747" s="176">
        <v>31526.400000000001</v>
      </c>
      <c r="F747" s="166">
        <f t="shared" si="47"/>
        <v>345844.61</v>
      </c>
      <c r="G747" s="4">
        <f t="shared" si="45"/>
        <v>345844.60800000001</v>
      </c>
      <c r="H747" s="832"/>
    </row>
    <row r="748" spans="1:8" s="87" customFormat="1">
      <c r="A748" s="155">
        <v>3.15</v>
      </c>
      <c r="B748" s="177" t="s">
        <v>597</v>
      </c>
      <c r="C748" s="178">
        <v>21.34</v>
      </c>
      <c r="D748" s="164" t="s">
        <v>7</v>
      </c>
      <c r="E748" s="176">
        <v>33082.36</v>
      </c>
      <c r="F748" s="166">
        <f t="shared" si="47"/>
        <v>705977.56</v>
      </c>
      <c r="G748" s="4">
        <f t="shared" si="45"/>
        <v>705977.56240000005</v>
      </c>
      <c r="H748" s="832">
        <v>21.34</v>
      </c>
    </row>
    <row r="749" spans="1:8" s="87" customFormat="1">
      <c r="A749" s="233">
        <v>3.16</v>
      </c>
      <c r="B749" s="177" t="s">
        <v>598</v>
      </c>
      <c r="C749" s="178">
        <v>5.75</v>
      </c>
      <c r="D749" s="164" t="s">
        <v>7</v>
      </c>
      <c r="E749" s="176">
        <v>31784.98</v>
      </c>
      <c r="F749" s="166">
        <f t="shared" si="47"/>
        <v>182763.64</v>
      </c>
      <c r="G749" s="4">
        <f t="shared" si="45"/>
        <v>182763.63500000001</v>
      </c>
      <c r="H749" s="832">
        <v>5.75</v>
      </c>
    </row>
    <row r="750" spans="1:8" s="87" customFormat="1">
      <c r="A750" s="155">
        <v>3.17</v>
      </c>
      <c r="B750" s="177" t="s">
        <v>599</v>
      </c>
      <c r="C750" s="178">
        <v>26.15</v>
      </c>
      <c r="D750" s="164" t="s">
        <v>7</v>
      </c>
      <c r="E750" s="176">
        <v>26173.93</v>
      </c>
      <c r="F750" s="166">
        <f t="shared" si="47"/>
        <v>684448.27</v>
      </c>
      <c r="G750" s="4">
        <f t="shared" si="45"/>
        <v>684448.26949999994</v>
      </c>
      <c r="H750" s="832"/>
    </row>
    <row r="751" spans="1:8" s="87" customFormat="1">
      <c r="A751" s="233">
        <v>3.18</v>
      </c>
      <c r="B751" s="177" t="s">
        <v>600</v>
      </c>
      <c r="C751" s="178">
        <v>5.54</v>
      </c>
      <c r="D751" s="164" t="s">
        <v>7</v>
      </c>
      <c r="E751" s="176">
        <v>24655.1</v>
      </c>
      <c r="F751" s="166">
        <f t="shared" si="47"/>
        <v>136589.25</v>
      </c>
      <c r="G751" s="4">
        <f t="shared" si="45"/>
        <v>136589.25399999999</v>
      </c>
      <c r="H751" s="832"/>
    </row>
    <row r="752" spans="1:8" ht="13.8">
      <c r="A752" s="152"/>
      <c r="B752" s="173"/>
      <c r="C752" s="629"/>
      <c r="D752" s="569"/>
      <c r="E752" s="570"/>
      <c r="F752" s="55"/>
      <c r="G752" s="4">
        <f t="shared" si="45"/>
        <v>0</v>
      </c>
    </row>
    <row r="753" spans="1:8">
      <c r="A753" s="58"/>
      <c r="B753" s="218" t="s">
        <v>492</v>
      </c>
      <c r="C753" s="59"/>
      <c r="D753" s="60"/>
      <c r="E753" s="144"/>
      <c r="F753" s="44">
        <f>SUM(F743:F752)</f>
        <v>5062526</v>
      </c>
      <c r="G753" s="4">
        <f t="shared" si="45"/>
        <v>0</v>
      </c>
    </row>
    <row r="754" spans="1:8" ht="13.8">
      <c r="A754" s="152"/>
      <c r="B754" s="173"/>
      <c r="C754" s="629"/>
      <c r="D754" s="569"/>
      <c r="E754" s="570"/>
      <c r="F754" s="55"/>
      <c r="G754" s="4">
        <f t="shared" si="45"/>
        <v>0</v>
      </c>
    </row>
    <row r="755" spans="1:8">
      <c r="A755" s="122" t="s">
        <v>14</v>
      </c>
      <c r="B755" s="211" t="s">
        <v>63</v>
      </c>
      <c r="C755" s="25"/>
      <c r="D755" s="25"/>
      <c r="E755" s="26"/>
      <c r="F755" s="26"/>
      <c r="G755" s="4">
        <f t="shared" si="45"/>
        <v>0</v>
      </c>
    </row>
    <row r="756" spans="1:8">
      <c r="A756" s="122"/>
      <c r="B756" s="211"/>
      <c r="C756" s="25"/>
      <c r="D756" s="25"/>
      <c r="E756" s="26"/>
      <c r="F756" s="26"/>
      <c r="G756" s="4">
        <f t="shared" si="45"/>
        <v>0</v>
      </c>
    </row>
    <row r="757" spans="1:8">
      <c r="A757" s="136">
        <v>12</v>
      </c>
      <c r="B757" s="215" t="s">
        <v>89</v>
      </c>
      <c r="C757" s="27"/>
      <c r="D757" s="32"/>
      <c r="E757" s="31"/>
      <c r="F757" s="36"/>
      <c r="G757" s="4">
        <f t="shared" si="45"/>
        <v>0</v>
      </c>
    </row>
    <row r="758" spans="1:8" s="107" customFormat="1">
      <c r="A758" s="154">
        <v>12.14</v>
      </c>
      <c r="B758" s="104" t="s">
        <v>415</v>
      </c>
      <c r="C758" s="178">
        <v>158</v>
      </c>
      <c r="D758" s="105" t="s">
        <v>1</v>
      </c>
      <c r="E758" s="176">
        <v>383.5</v>
      </c>
      <c r="F758" s="106">
        <f>ROUND(E758*C758,2)</f>
        <v>60593</v>
      </c>
      <c r="G758" s="4">
        <f t="shared" si="45"/>
        <v>60593</v>
      </c>
      <c r="H758" s="836">
        <v>158</v>
      </c>
    </row>
    <row r="759" spans="1:8" s="107" customFormat="1" ht="26.4">
      <c r="A759" s="154">
        <v>12.15</v>
      </c>
      <c r="B759" s="104" t="s">
        <v>506</v>
      </c>
      <c r="C759" s="627">
        <v>1</v>
      </c>
      <c r="D759" s="105" t="s">
        <v>1</v>
      </c>
      <c r="E759" s="176">
        <v>1620</v>
      </c>
      <c r="F759" s="106">
        <f>ROUND(E759*C759,2)</f>
        <v>1620</v>
      </c>
      <c r="G759" s="4">
        <f t="shared" si="45"/>
        <v>1620</v>
      </c>
      <c r="H759" s="836">
        <v>1</v>
      </c>
    </row>
    <row r="760" spans="1:8" s="78" customFormat="1" ht="13.8">
      <c r="A760" s="571"/>
      <c r="B760" s="572"/>
      <c r="C760" s="628"/>
      <c r="D760" s="573"/>
      <c r="E760" s="574"/>
      <c r="F760" s="108"/>
      <c r="G760" s="4">
        <f t="shared" si="45"/>
        <v>0</v>
      </c>
      <c r="H760" s="836"/>
    </row>
    <row r="761" spans="1:8">
      <c r="A761" s="58"/>
      <c r="B761" s="218" t="s">
        <v>578</v>
      </c>
      <c r="C761" s="59"/>
      <c r="D761" s="60"/>
      <c r="E761" s="144"/>
      <c r="F761" s="44">
        <f>SUM(F758:F760)</f>
        <v>62213</v>
      </c>
      <c r="G761" s="4">
        <f t="shared" si="45"/>
        <v>0</v>
      </c>
    </row>
    <row r="762" spans="1:8" ht="13.8">
      <c r="A762" s="566"/>
      <c r="B762" s="565"/>
      <c r="C762" s="630"/>
      <c r="D762" s="575"/>
      <c r="E762" s="576"/>
      <c r="F762" s="55"/>
      <c r="G762" s="4">
        <f t="shared" si="45"/>
        <v>0</v>
      </c>
    </row>
    <row r="763" spans="1:8" s="75" customFormat="1" ht="26.4">
      <c r="A763" s="152" t="s">
        <v>416</v>
      </c>
      <c r="B763" s="173" t="s">
        <v>507</v>
      </c>
      <c r="C763" s="629"/>
      <c r="D763" s="577"/>
      <c r="E763" s="568"/>
      <c r="F763" s="90"/>
      <c r="G763" s="4">
        <f t="shared" si="45"/>
        <v>0</v>
      </c>
      <c r="H763" s="837"/>
    </row>
    <row r="764" spans="1:8" ht="13.8">
      <c r="A764" s="566"/>
      <c r="B764" s="565"/>
      <c r="C764" s="630"/>
      <c r="D764" s="575"/>
      <c r="E764" s="576"/>
      <c r="F764" s="55"/>
      <c r="G764" s="4">
        <f t="shared" si="45"/>
        <v>0</v>
      </c>
    </row>
    <row r="765" spans="1:8">
      <c r="A765" s="152">
        <v>2</v>
      </c>
      <c r="B765" s="173" t="s">
        <v>57</v>
      </c>
      <c r="C765" s="62">
        <v>400</v>
      </c>
      <c r="D765" s="63" t="s">
        <v>5</v>
      </c>
      <c r="E765" s="31">
        <v>40.729999999999997</v>
      </c>
      <c r="F765" s="52">
        <f>ROUND(E765*C765,2)</f>
        <v>16292</v>
      </c>
      <c r="G765" s="4">
        <f t="shared" si="45"/>
        <v>16291.999999999998</v>
      </c>
    </row>
    <row r="766" spans="1:8" ht="13.8">
      <c r="A766" s="566"/>
      <c r="B766" s="565"/>
      <c r="C766" s="630"/>
      <c r="D766" s="575"/>
      <c r="E766" s="176"/>
      <c r="F766" s="52">
        <f t="shared" ref="F766:F813" si="48">ROUND(E766*C766,2)</f>
        <v>0</v>
      </c>
      <c r="G766" s="4">
        <f t="shared" si="45"/>
        <v>0</v>
      </c>
    </row>
    <row r="767" spans="1:8" ht="13.8">
      <c r="A767" s="152">
        <v>3</v>
      </c>
      <c r="B767" s="173" t="s">
        <v>417</v>
      </c>
      <c r="C767" s="629"/>
      <c r="D767" s="577"/>
      <c r="E767" s="176"/>
      <c r="F767" s="52">
        <f t="shared" si="48"/>
        <v>0</v>
      </c>
      <c r="G767" s="4">
        <f t="shared" si="45"/>
        <v>0</v>
      </c>
    </row>
    <row r="768" spans="1:8">
      <c r="A768" s="240" t="s">
        <v>508</v>
      </c>
      <c r="B768" s="169" t="s">
        <v>610</v>
      </c>
      <c r="C768" s="65">
        <v>400</v>
      </c>
      <c r="D768" s="57" t="s">
        <v>9</v>
      </c>
      <c r="E768" s="31">
        <v>130.97999999999999</v>
      </c>
      <c r="F768" s="52">
        <f>ROUND(E768*C768,2)</f>
        <v>52392</v>
      </c>
      <c r="G768" s="4">
        <f t="shared" si="45"/>
        <v>52391.999999999993</v>
      </c>
    </row>
    <row r="769" spans="1:8">
      <c r="A769" s="240" t="s">
        <v>509</v>
      </c>
      <c r="B769" s="169" t="s">
        <v>447</v>
      </c>
      <c r="C769" s="65">
        <v>210</v>
      </c>
      <c r="D769" s="57" t="s">
        <v>10</v>
      </c>
      <c r="E769" s="176">
        <v>41.78</v>
      </c>
      <c r="F769" s="52">
        <f t="shared" si="48"/>
        <v>8773.7999999999993</v>
      </c>
      <c r="G769" s="4">
        <f t="shared" si="45"/>
        <v>8773.8000000000011</v>
      </c>
    </row>
    <row r="770" spans="1:8" ht="26.4">
      <c r="A770" s="746" t="s">
        <v>510</v>
      </c>
      <c r="B770" s="747" t="s">
        <v>511</v>
      </c>
      <c r="C770" s="751">
        <v>14.18</v>
      </c>
      <c r="D770" s="752" t="s">
        <v>7</v>
      </c>
      <c r="E770" s="753">
        <v>243.48</v>
      </c>
      <c r="F770" s="750">
        <f t="shared" si="48"/>
        <v>3452.55</v>
      </c>
      <c r="G770" s="4">
        <f t="shared" si="45"/>
        <v>3452.5463999999997</v>
      </c>
    </row>
    <row r="771" spans="1:8" ht="13.8">
      <c r="A771" s="754"/>
      <c r="B771" s="755"/>
      <c r="C771" s="756"/>
      <c r="D771" s="757"/>
      <c r="E771" s="733"/>
      <c r="F771" s="745">
        <f t="shared" si="48"/>
        <v>0</v>
      </c>
      <c r="G771" s="4">
        <f t="shared" si="45"/>
        <v>0</v>
      </c>
    </row>
    <row r="772" spans="1:8" ht="13.8">
      <c r="A772" s="152">
        <v>4</v>
      </c>
      <c r="B772" s="173" t="s">
        <v>21</v>
      </c>
      <c r="C772" s="629"/>
      <c r="D772" s="577"/>
      <c r="E772" s="176"/>
      <c r="F772" s="52">
        <f t="shared" si="48"/>
        <v>0</v>
      </c>
      <c r="G772" s="4">
        <f t="shared" si="45"/>
        <v>0</v>
      </c>
    </row>
    <row r="773" spans="1:8" s="70" customFormat="1">
      <c r="A773" s="155" t="s">
        <v>512</v>
      </c>
      <c r="B773" s="66" t="s">
        <v>22</v>
      </c>
      <c r="C773" s="67">
        <v>231</v>
      </c>
      <c r="D773" s="68" t="s">
        <v>7</v>
      </c>
      <c r="E773" s="176">
        <v>207.24</v>
      </c>
      <c r="F773" s="69">
        <f t="shared" si="48"/>
        <v>47872.44</v>
      </c>
      <c r="G773" s="4">
        <f t="shared" si="45"/>
        <v>47872.44</v>
      </c>
      <c r="H773" s="837"/>
    </row>
    <row r="774" spans="1:8" s="70" customFormat="1">
      <c r="A774" s="155" t="s">
        <v>513</v>
      </c>
      <c r="B774" s="66" t="s">
        <v>8</v>
      </c>
      <c r="C774" s="67">
        <v>21</v>
      </c>
      <c r="D774" s="68" t="s">
        <v>7</v>
      </c>
      <c r="E774" s="31">
        <v>1664.75</v>
      </c>
      <c r="F774" s="69">
        <f t="shared" si="48"/>
        <v>34959.75</v>
      </c>
      <c r="G774" s="4">
        <f t="shared" si="45"/>
        <v>34959.75</v>
      </c>
      <c r="H774" s="837"/>
    </row>
    <row r="775" spans="1:8" s="70" customFormat="1" ht="39.6">
      <c r="A775" s="155" t="s">
        <v>514</v>
      </c>
      <c r="B775" s="66" t="s">
        <v>515</v>
      </c>
      <c r="C775" s="67">
        <v>5.67</v>
      </c>
      <c r="D775" s="68" t="s">
        <v>7</v>
      </c>
      <c r="E775" s="176">
        <v>2144.2800000000002</v>
      </c>
      <c r="F775" s="69">
        <f t="shared" si="48"/>
        <v>12158.07</v>
      </c>
      <c r="G775" s="4">
        <f t="shared" si="45"/>
        <v>12158.0676</v>
      </c>
      <c r="H775" s="837"/>
    </row>
    <row r="776" spans="1:8" s="70" customFormat="1" ht="39.6">
      <c r="A776" s="155" t="s">
        <v>516</v>
      </c>
      <c r="B776" s="66" t="s">
        <v>418</v>
      </c>
      <c r="C776" s="71">
        <v>96.17</v>
      </c>
      <c r="D776" s="72" t="s">
        <v>7</v>
      </c>
      <c r="E776" s="176">
        <v>201.96</v>
      </c>
      <c r="F776" s="69">
        <f t="shared" si="48"/>
        <v>19422.490000000002</v>
      </c>
      <c r="G776" s="4">
        <f t="shared" si="45"/>
        <v>19422.493200000001</v>
      </c>
      <c r="H776" s="837"/>
    </row>
    <row r="777" spans="1:8" s="70" customFormat="1" ht="26.4">
      <c r="A777" s="155" t="s">
        <v>518</v>
      </c>
      <c r="B777" s="66" t="s">
        <v>419</v>
      </c>
      <c r="C777" s="71">
        <v>174.37</v>
      </c>
      <c r="D777" s="72" t="s">
        <v>7</v>
      </c>
      <c r="E777" s="31">
        <v>243.48</v>
      </c>
      <c r="F777" s="73">
        <f t="shared" si="48"/>
        <v>42455.61</v>
      </c>
      <c r="G777" s="4">
        <f t="shared" si="45"/>
        <v>42455.607599999996</v>
      </c>
      <c r="H777" s="837"/>
    </row>
    <row r="778" spans="1:8" ht="13.8">
      <c r="A778" s="566"/>
      <c r="B778" s="565"/>
      <c r="C778" s="630"/>
      <c r="D778" s="575"/>
      <c r="E778" s="176"/>
      <c r="F778" s="52">
        <f t="shared" si="48"/>
        <v>0</v>
      </c>
      <c r="G778" s="4">
        <f t="shared" si="45"/>
        <v>0</v>
      </c>
    </row>
    <row r="779" spans="1:8" ht="13.8">
      <c r="A779" s="150">
        <v>5</v>
      </c>
      <c r="B779" s="220" t="s">
        <v>23</v>
      </c>
      <c r="C779" s="628"/>
      <c r="D779" s="573"/>
      <c r="E779" s="176"/>
      <c r="F779" s="52">
        <f t="shared" si="48"/>
        <v>0</v>
      </c>
      <c r="G779" s="4">
        <f t="shared" si="45"/>
        <v>0</v>
      </c>
    </row>
    <row r="780" spans="1:8" s="75" customFormat="1">
      <c r="A780" s="148" t="s">
        <v>519</v>
      </c>
      <c r="B780" s="66" t="s">
        <v>247</v>
      </c>
      <c r="C780" s="62">
        <v>400</v>
      </c>
      <c r="D780" s="63" t="s">
        <v>5</v>
      </c>
      <c r="E780" s="31">
        <v>2243.14</v>
      </c>
      <c r="F780" s="74">
        <f t="shared" si="48"/>
        <v>897256</v>
      </c>
      <c r="G780" s="4">
        <f t="shared" si="45"/>
        <v>897256</v>
      </c>
      <c r="H780" s="837"/>
    </row>
    <row r="781" spans="1:8" ht="13.8">
      <c r="A781" s="571"/>
      <c r="B781" s="572"/>
      <c r="C781" s="628"/>
      <c r="D781" s="573"/>
      <c r="E781" s="176"/>
      <c r="F781" s="52">
        <f t="shared" si="48"/>
        <v>0</v>
      </c>
      <c r="G781" s="4">
        <f t="shared" si="45"/>
        <v>0</v>
      </c>
    </row>
    <row r="782" spans="1:8" ht="13.8">
      <c r="A782" s="150">
        <v>6</v>
      </c>
      <c r="B782" s="220" t="s">
        <v>24</v>
      </c>
      <c r="C782" s="628"/>
      <c r="D782" s="573"/>
      <c r="E782" s="176"/>
      <c r="F782" s="52">
        <f t="shared" si="48"/>
        <v>0</v>
      </c>
      <c r="G782" s="4">
        <f t="shared" si="45"/>
        <v>0</v>
      </c>
    </row>
    <row r="783" spans="1:8">
      <c r="A783" s="156" t="s">
        <v>520</v>
      </c>
      <c r="B783" s="104" t="s">
        <v>257</v>
      </c>
      <c r="C783" s="76">
        <v>400</v>
      </c>
      <c r="D783" s="77" t="s">
        <v>5</v>
      </c>
      <c r="E783" s="31">
        <v>51.2</v>
      </c>
      <c r="F783" s="52">
        <f t="shared" si="48"/>
        <v>20480</v>
      </c>
      <c r="G783" s="4">
        <f t="shared" ref="G783:G846" si="49">E783*C783</f>
        <v>20480</v>
      </c>
    </row>
    <row r="784" spans="1:8" ht="13.8">
      <c r="A784" s="571"/>
      <c r="B784" s="572"/>
      <c r="C784" s="628"/>
      <c r="D784" s="573"/>
      <c r="E784" s="176"/>
      <c r="F784" s="52">
        <f t="shared" si="48"/>
        <v>0</v>
      </c>
      <c r="G784" s="4">
        <f t="shared" si="49"/>
        <v>0</v>
      </c>
    </row>
    <row r="785" spans="1:8" ht="13.8">
      <c r="A785" s="150">
        <v>8</v>
      </c>
      <c r="B785" s="220" t="s">
        <v>75</v>
      </c>
      <c r="C785" s="628"/>
      <c r="D785" s="573"/>
      <c r="E785" s="176"/>
      <c r="F785" s="52">
        <f t="shared" si="48"/>
        <v>0</v>
      </c>
      <c r="G785" s="4">
        <f t="shared" si="49"/>
        <v>0</v>
      </c>
    </row>
    <row r="786" spans="1:8" s="78" customFormat="1">
      <c r="A786" s="156" t="s">
        <v>521</v>
      </c>
      <c r="B786" s="104" t="s">
        <v>306</v>
      </c>
      <c r="C786" s="76">
        <v>4</v>
      </c>
      <c r="D786" s="77" t="s">
        <v>1</v>
      </c>
      <c r="E786" s="31">
        <v>2966</v>
      </c>
      <c r="F786" s="52">
        <f>ROUND(E786*C786,2)</f>
        <v>11864</v>
      </c>
      <c r="G786" s="4">
        <f t="shared" si="49"/>
        <v>11864</v>
      </c>
      <c r="H786" s="836"/>
    </row>
    <row r="787" spans="1:8" s="78" customFormat="1">
      <c r="A787" s="156" t="s">
        <v>522</v>
      </c>
      <c r="B787" s="104" t="s">
        <v>420</v>
      </c>
      <c r="C787" s="76">
        <v>1</v>
      </c>
      <c r="D787" s="77" t="s">
        <v>71</v>
      </c>
      <c r="E787" s="176">
        <v>3585.5</v>
      </c>
      <c r="F787" s="52">
        <f t="shared" si="48"/>
        <v>3585.5</v>
      </c>
      <c r="G787" s="4">
        <f t="shared" si="49"/>
        <v>3585.5</v>
      </c>
      <c r="H787" s="836"/>
    </row>
    <row r="788" spans="1:8" s="78" customFormat="1" ht="13.8">
      <c r="A788" s="571"/>
      <c r="B788" s="572"/>
      <c r="C788" s="628"/>
      <c r="D788" s="573"/>
      <c r="E788" s="176"/>
      <c r="F788" s="52">
        <f t="shared" si="48"/>
        <v>0</v>
      </c>
      <c r="G788" s="4">
        <f t="shared" si="49"/>
        <v>0</v>
      </c>
      <c r="H788" s="836"/>
    </row>
    <row r="789" spans="1:8" s="78" customFormat="1">
      <c r="A789" s="150">
        <v>12</v>
      </c>
      <c r="B789" s="104" t="s">
        <v>309</v>
      </c>
      <c r="C789" s="76">
        <v>200</v>
      </c>
      <c r="D789" s="77" t="s">
        <v>5</v>
      </c>
      <c r="E789" s="31">
        <v>24.84</v>
      </c>
      <c r="F789" s="52">
        <f t="shared" si="48"/>
        <v>4968</v>
      </c>
      <c r="G789" s="4">
        <f t="shared" si="49"/>
        <v>4968</v>
      </c>
      <c r="H789" s="836"/>
    </row>
    <row r="790" spans="1:8" s="78" customFormat="1">
      <c r="A790" s="150">
        <v>13</v>
      </c>
      <c r="B790" s="104" t="s">
        <v>310</v>
      </c>
      <c r="C790" s="76">
        <v>200</v>
      </c>
      <c r="D790" s="77" t="s">
        <v>5</v>
      </c>
      <c r="E790" s="176">
        <v>29.45</v>
      </c>
      <c r="F790" s="52">
        <f t="shared" si="48"/>
        <v>5890</v>
      </c>
      <c r="G790" s="4">
        <f t="shared" si="49"/>
        <v>5890</v>
      </c>
      <c r="H790" s="836"/>
    </row>
    <row r="791" spans="1:8">
      <c r="A791" s="150">
        <v>14</v>
      </c>
      <c r="B791" s="104" t="s">
        <v>372</v>
      </c>
      <c r="C791" s="76">
        <v>200</v>
      </c>
      <c r="D791" s="77" t="s">
        <v>5</v>
      </c>
      <c r="E791" s="176">
        <v>17.18</v>
      </c>
      <c r="F791" s="52">
        <f t="shared" si="48"/>
        <v>3436</v>
      </c>
      <c r="G791" s="4">
        <f t="shared" si="49"/>
        <v>3436</v>
      </c>
    </row>
    <row r="792" spans="1:8" ht="13.8">
      <c r="A792" s="150">
        <v>15</v>
      </c>
      <c r="B792" s="220" t="s">
        <v>34</v>
      </c>
      <c r="C792" s="628"/>
      <c r="D792" s="573"/>
      <c r="E792" s="31"/>
      <c r="F792" s="52">
        <f t="shared" si="48"/>
        <v>0</v>
      </c>
      <c r="G792" s="4">
        <f t="shared" si="49"/>
        <v>0</v>
      </c>
    </row>
    <row r="793" spans="1:8" s="107" customFormat="1">
      <c r="A793" s="154" t="s">
        <v>523</v>
      </c>
      <c r="B793" s="104" t="s">
        <v>257</v>
      </c>
      <c r="C793" s="109">
        <v>400</v>
      </c>
      <c r="D793" s="105" t="s">
        <v>5</v>
      </c>
      <c r="E793" s="176">
        <v>49.25</v>
      </c>
      <c r="F793" s="110">
        <f t="shared" si="48"/>
        <v>19700</v>
      </c>
      <c r="G793" s="4">
        <f t="shared" si="49"/>
        <v>19700</v>
      </c>
      <c r="H793" s="836"/>
    </row>
    <row r="794" spans="1:8" ht="13.8">
      <c r="A794" s="566"/>
      <c r="B794" s="565"/>
      <c r="C794" s="630"/>
      <c r="D794" s="575"/>
      <c r="E794" s="176"/>
      <c r="F794" s="52">
        <f t="shared" si="48"/>
        <v>0</v>
      </c>
      <c r="G794" s="4">
        <f t="shared" si="49"/>
        <v>0</v>
      </c>
    </row>
    <row r="795" spans="1:8" s="75" customFormat="1" ht="29.25" customHeight="1">
      <c r="A795" s="152">
        <v>16</v>
      </c>
      <c r="B795" s="173" t="s">
        <v>524</v>
      </c>
      <c r="C795" s="629"/>
      <c r="D795" s="577"/>
      <c r="E795" s="31"/>
      <c r="F795" s="74">
        <f t="shared" si="48"/>
        <v>0</v>
      </c>
      <c r="G795" s="4">
        <f t="shared" si="49"/>
        <v>0</v>
      </c>
      <c r="H795" s="837"/>
    </row>
    <row r="796" spans="1:8" ht="13.8">
      <c r="A796" s="566"/>
      <c r="B796" s="565"/>
      <c r="C796" s="630"/>
      <c r="D796" s="575"/>
      <c r="E796" s="176"/>
      <c r="F796" s="52">
        <f t="shared" si="48"/>
        <v>0</v>
      </c>
      <c r="G796" s="4">
        <f t="shared" si="49"/>
        <v>0</v>
      </c>
    </row>
    <row r="797" spans="1:8" ht="13.8">
      <c r="A797" s="152" t="s">
        <v>525</v>
      </c>
      <c r="B797" s="173" t="s">
        <v>421</v>
      </c>
      <c r="C797" s="631"/>
      <c r="D797" s="579"/>
      <c r="E797" s="176"/>
      <c r="F797" s="79">
        <f t="shared" si="48"/>
        <v>0</v>
      </c>
      <c r="G797" s="4">
        <f t="shared" si="49"/>
        <v>0</v>
      </c>
    </row>
    <row r="798" spans="1:8">
      <c r="A798" s="157" t="s">
        <v>526</v>
      </c>
      <c r="B798" s="66" t="s">
        <v>590</v>
      </c>
      <c r="C798" s="80">
        <v>2</v>
      </c>
      <c r="D798" s="81" t="s">
        <v>400</v>
      </c>
      <c r="E798" s="31">
        <v>19716.400000000001</v>
      </c>
      <c r="F798" s="79">
        <f t="shared" si="48"/>
        <v>39432.800000000003</v>
      </c>
      <c r="G798" s="4">
        <f t="shared" si="49"/>
        <v>39432.800000000003</v>
      </c>
    </row>
    <row r="799" spans="1:8">
      <c r="A799" s="157" t="s">
        <v>527</v>
      </c>
      <c r="B799" s="66" t="s">
        <v>589</v>
      </c>
      <c r="C799" s="62">
        <v>2</v>
      </c>
      <c r="D799" s="63" t="s">
        <v>400</v>
      </c>
      <c r="E799" s="176">
        <v>5331.4400000000005</v>
      </c>
      <c r="F799" s="52">
        <f t="shared" si="48"/>
        <v>10662.88</v>
      </c>
      <c r="G799" s="4">
        <f t="shared" si="49"/>
        <v>10662.880000000001</v>
      </c>
    </row>
    <row r="800" spans="1:8">
      <c r="A800" s="157" t="s">
        <v>528</v>
      </c>
      <c r="B800" s="66" t="s">
        <v>422</v>
      </c>
      <c r="C800" s="62">
        <v>1</v>
      </c>
      <c r="D800" s="63" t="s">
        <v>400</v>
      </c>
      <c r="E800" s="176">
        <v>1003.13</v>
      </c>
      <c r="F800" s="52">
        <f t="shared" si="48"/>
        <v>1003.13</v>
      </c>
      <c r="G800" s="4">
        <f t="shared" si="49"/>
        <v>1003.13</v>
      </c>
    </row>
    <row r="801" spans="1:7">
      <c r="A801" s="157" t="s">
        <v>529</v>
      </c>
      <c r="B801" s="66" t="s">
        <v>423</v>
      </c>
      <c r="C801" s="62">
        <v>1</v>
      </c>
      <c r="D801" s="63" t="s">
        <v>400</v>
      </c>
      <c r="E801" s="31">
        <v>2900</v>
      </c>
      <c r="F801" s="52">
        <f t="shared" si="48"/>
        <v>2900</v>
      </c>
      <c r="G801" s="4">
        <f t="shared" si="49"/>
        <v>2900</v>
      </c>
    </row>
    <row r="802" spans="1:7">
      <c r="A802" s="157" t="s">
        <v>530</v>
      </c>
      <c r="B802" s="66" t="s">
        <v>424</v>
      </c>
      <c r="C802" s="62">
        <v>1</v>
      </c>
      <c r="D802" s="63" t="s">
        <v>400</v>
      </c>
      <c r="E802" s="176">
        <v>3500</v>
      </c>
      <c r="F802" s="52">
        <f t="shared" si="48"/>
        <v>3500</v>
      </c>
      <c r="G802" s="4">
        <f t="shared" si="49"/>
        <v>3500</v>
      </c>
    </row>
    <row r="803" spans="1:7" ht="13.8">
      <c r="A803" s="580"/>
      <c r="B803" s="581"/>
      <c r="C803" s="632"/>
      <c r="D803" s="577"/>
      <c r="E803" s="176"/>
      <c r="F803" s="52">
        <f t="shared" si="48"/>
        <v>0</v>
      </c>
      <c r="G803" s="4">
        <f t="shared" si="49"/>
        <v>0</v>
      </c>
    </row>
    <row r="804" spans="1:7" ht="13.8">
      <c r="A804" s="152">
        <v>16.2</v>
      </c>
      <c r="B804" s="173" t="s">
        <v>531</v>
      </c>
      <c r="C804" s="632"/>
      <c r="D804" s="577"/>
      <c r="E804" s="31"/>
      <c r="F804" s="52">
        <f t="shared" si="48"/>
        <v>0</v>
      </c>
      <c r="G804" s="4">
        <f t="shared" si="49"/>
        <v>0</v>
      </c>
    </row>
    <row r="805" spans="1:7" ht="26.4">
      <c r="A805" s="157" t="s">
        <v>532</v>
      </c>
      <c r="B805" s="66" t="s">
        <v>165</v>
      </c>
      <c r="C805" s="62">
        <v>6</v>
      </c>
      <c r="D805" s="63" t="s">
        <v>1</v>
      </c>
      <c r="E805" s="176">
        <v>28037</v>
      </c>
      <c r="F805" s="52">
        <f t="shared" si="48"/>
        <v>168222</v>
      </c>
      <c r="G805" s="4">
        <f t="shared" si="49"/>
        <v>168222</v>
      </c>
    </row>
    <row r="806" spans="1:7" ht="13.8">
      <c r="A806" s="580"/>
      <c r="B806" s="581"/>
      <c r="C806" s="629"/>
      <c r="D806" s="577"/>
      <c r="E806" s="176"/>
      <c r="F806" s="52">
        <f t="shared" si="48"/>
        <v>0</v>
      </c>
      <c r="G806" s="4">
        <f t="shared" si="49"/>
        <v>0</v>
      </c>
    </row>
    <row r="807" spans="1:7" ht="13.8">
      <c r="A807" s="152">
        <v>16.3</v>
      </c>
      <c r="B807" s="173" t="s">
        <v>425</v>
      </c>
      <c r="C807" s="629"/>
      <c r="D807" s="577"/>
      <c r="E807" s="31"/>
      <c r="F807" s="52">
        <f t="shared" si="48"/>
        <v>0</v>
      </c>
      <c r="G807" s="4">
        <f t="shared" si="49"/>
        <v>0</v>
      </c>
    </row>
    <row r="808" spans="1:7">
      <c r="A808" s="158" t="s">
        <v>533</v>
      </c>
      <c r="B808" s="169" t="s">
        <v>426</v>
      </c>
      <c r="C808" s="80">
        <v>1</v>
      </c>
      <c r="D808" s="57" t="s">
        <v>400</v>
      </c>
      <c r="E808" s="176">
        <v>2127</v>
      </c>
      <c r="F808" s="52">
        <f t="shared" si="48"/>
        <v>2127</v>
      </c>
      <c r="G808" s="4">
        <f t="shared" si="49"/>
        <v>2127</v>
      </c>
    </row>
    <row r="809" spans="1:7">
      <c r="A809" s="158" t="s">
        <v>534</v>
      </c>
      <c r="B809" s="169" t="s">
        <v>427</v>
      </c>
      <c r="C809" s="62">
        <v>1</v>
      </c>
      <c r="D809" s="57" t="s">
        <v>400</v>
      </c>
      <c r="E809" s="176">
        <v>7590</v>
      </c>
      <c r="F809" s="52">
        <f t="shared" si="48"/>
        <v>7590</v>
      </c>
      <c r="G809" s="4">
        <f t="shared" si="49"/>
        <v>7590</v>
      </c>
    </row>
    <row r="810" spans="1:7">
      <c r="A810" s="158" t="s">
        <v>535</v>
      </c>
      <c r="B810" s="169" t="s">
        <v>429</v>
      </c>
      <c r="C810" s="62">
        <v>1</v>
      </c>
      <c r="D810" s="57" t="s">
        <v>400</v>
      </c>
      <c r="E810" s="31">
        <v>2127</v>
      </c>
      <c r="F810" s="52">
        <f t="shared" si="48"/>
        <v>2127</v>
      </c>
      <c r="G810" s="4">
        <f t="shared" si="49"/>
        <v>2127</v>
      </c>
    </row>
    <row r="811" spans="1:7">
      <c r="A811" s="158" t="s">
        <v>536</v>
      </c>
      <c r="B811" s="169" t="s">
        <v>430</v>
      </c>
      <c r="C811" s="62">
        <v>1</v>
      </c>
      <c r="D811" s="57" t="s">
        <v>400</v>
      </c>
      <c r="E811" s="176">
        <v>947</v>
      </c>
      <c r="F811" s="52">
        <f t="shared" si="48"/>
        <v>947</v>
      </c>
      <c r="G811" s="4">
        <f t="shared" si="49"/>
        <v>947</v>
      </c>
    </row>
    <row r="812" spans="1:7" ht="13.8">
      <c r="A812" s="566"/>
      <c r="B812" s="565"/>
      <c r="C812" s="62"/>
      <c r="D812" s="575"/>
      <c r="E812" s="176"/>
      <c r="F812" s="52">
        <f t="shared" si="48"/>
        <v>0</v>
      </c>
      <c r="G812" s="4">
        <f t="shared" si="49"/>
        <v>0</v>
      </c>
    </row>
    <row r="813" spans="1:7" ht="24.75" customHeight="1">
      <c r="A813" s="150">
        <v>16.399999999999999</v>
      </c>
      <c r="B813" s="220" t="s">
        <v>431</v>
      </c>
      <c r="C813" s="80">
        <v>1</v>
      </c>
      <c r="D813" s="77" t="s">
        <v>537</v>
      </c>
      <c r="E813" s="31">
        <v>5947.77</v>
      </c>
      <c r="F813" s="52">
        <f t="shared" si="48"/>
        <v>5947.77</v>
      </c>
      <c r="G813" s="4">
        <f t="shared" si="49"/>
        <v>5947.77</v>
      </c>
    </row>
    <row r="814" spans="1:7">
      <c r="A814" s="541"/>
      <c r="B814" s="542"/>
      <c r="C814" s="543"/>
      <c r="D814" s="544"/>
      <c r="E814" s="545"/>
      <c r="F814" s="546"/>
      <c r="G814" s="4">
        <f t="shared" si="49"/>
        <v>0</v>
      </c>
    </row>
    <row r="815" spans="1:7">
      <c r="A815" s="58"/>
      <c r="B815" s="218" t="s">
        <v>611</v>
      </c>
      <c r="C815" s="59"/>
      <c r="D815" s="60"/>
      <c r="E815" s="144"/>
      <c r="F815" s="44">
        <f>SUM(F765:F814)</f>
        <v>1449417.7899999998</v>
      </c>
      <c r="G815" s="4">
        <f t="shared" si="49"/>
        <v>0</v>
      </c>
    </row>
    <row r="816" spans="1:7" ht="13.8">
      <c r="A816" s="566"/>
      <c r="B816" s="565"/>
      <c r="C816" s="630"/>
      <c r="D816" s="575"/>
      <c r="E816" s="576"/>
      <c r="F816" s="55"/>
      <c r="G816" s="4">
        <f t="shared" si="49"/>
        <v>0</v>
      </c>
    </row>
    <row r="817" spans="1:8">
      <c r="A817" s="58"/>
      <c r="B817" s="218" t="s">
        <v>538</v>
      </c>
      <c r="C817" s="59"/>
      <c r="D817" s="60"/>
      <c r="E817" s="144"/>
      <c r="F817" s="44">
        <f>F815+F761+F753+F738+F713</f>
        <v>7135671.9900000002</v>
      </c>
      <c r="G817" s="4">
        <f t="shared" si="49"/>
        <v>0</v>
      </c>
    </row>
    <row r="818" spans="1:8">
      <c r="A818" s="159"/>
      <c r="B818" s="221"/>
      <c r="C818" s="83"/>
      <c r="D818" s="89"/>
      <c r="E818" s="160"/>
      <c r="F818" s="84"/>
      <c r="G818" s="4">
        <f t="shared" si="49"/>
        <v>0</v>
      </c>
    </row>
    <row r="819" spans="1:8" ht="13.8">
      <c r="A819" s="582"/>
      <c r="B819" s="222" t="s">
        <v>539</v>
      </c>
      <c r="C819" s="629"/>
      <c r="D819" s="64"/>
      <c r="E819" s="583"/>
      <c r="F819" s="55"/>
      <c r="G819" s="4">
        <f t="shared" si="49"/>
        <v>0</v>
      </c>
    </row>
    <row r="820" spans="1:8" ht="13.8">
      <c r="A820" s="566"/>
      <c r="B820" s="565"/>
      <c r="C820" s="630"/>
      <c r="D820" s="584"/>
      <c r="E820" s="583"/>
      <c r="F820" s="55"/>
      <c r="G820" s="4">
        <f t="shared" si="49"/>
        <v>0</v>
      </c>
    </row>
    <row r="821" spans="1:8" ht="39.6">
      <c r="A821" s="161" t="s">
        <v>2</v>
      </c>
      <c r="B821" s="220" t="s">
        <v>343</v>
      </c>
      <c r="C821" s="628"/>
      <c r="D821" s="61"/>
      <c r="E821" s="583"/>
      <c r="F821" s="55"/>
      <c r="G821" s="4">
        <f t="shared" si="49"/>
        <v>0</v>
      </c>
    </row>
    <row r="822" spans="1:8" ht="13.8">
      <c r="A822" s="566"/>
      <c r="B822" s="565"/>
      <c r="C822" s="630"/>
      <c r="D822" s="575"/>
      <c r="E822" s="576"/>
      <c r="F822" s="55"/>
      <c r="G822" s="4">
        <f t="shared" si="49"/>
        <v>0</v>
      </c>
    </row>
    <row r="823" spans="1:8" ht="13.8">
      <c r="A823" s="152">
        <v>1</v>
      </c>
      <c r="B823" s="173" t="s">
        <v>91</v>
      </c>
      <c r="C823" s="629"/>
      <c r="D823" s="577"/>
      <c r="E823" s="176"/>
      <c r="F823" s="52"/>
      <c r="G823" s="4">
        <f t="shared" si="49"/>
        <v>0</v>
      </c>
    </row>
    <row r="824" spans="1:8">
      <c r="A824" s="240" t="s">
        <v>540</v>
      </c>
      <c r="B824" s="169" t="s">
        <v>6</v>
      </c>
      <c r="C824" s="80">
        <v>1</v>
      </c>
      <c r="D824" s="57" t="s">
        <v>1</v>
      </c>
      <c r="E824" s="176">
        <v>626.82000000000005</v>
      </c>
      <c r="F824" s="52">
        <f t="shared" ref="F824:F828" si="50">ROUND(E824*C824,2)</f>
        <v>626.82000000000005</v>
      </c>
      <c r="G824" s="4">
        <f t="shared" si="49"/>
        <v>626.82000000000005</v>
      </c>
    </row>
    <row r="825" spans="1:8">
      <c r="A825" s="240" t="s">
        <v>541</v>
      </c>
      <c r="B825" s="169" t="s">
        <v>318</v>
      </c>
      <c r="C825" s="62">
        <v>1</v>
      </c>
      <c r="D825" s="57" t="s">
        <v>1</v>
      </c>
      <c r="E825" s="31">
        <v>11273.27</v>
      </c>
      <c r="F825" s="52">
        <f t="shared" si="50"/>
        <v>11273.27</v>
      </c>
      <c r="G825" s="4">
        <f t="shared" si="49"/>
        <v>11273.27</v>
      </c>
    </row>
    <row r="826" spans="1:8" ht="26.4">
      <c r="A826" s="746" t="s">
        <v>542</v>
      </c>
      <c r="B826" s="747" t="s">
        <v>273</v>
      </c>
      <c r="C826" s="758">
        <v>0.17</v>
      </c>
      <c r="D826" s="752" t="s">
        <v>7</v>
      </c>
      <c r="E826" s="753">
        <v>4122.9500000000007</v>
      </c>
      <c r="F826" s="750">
        <f t="shared" si="50"/>
        <v>700.9</v>
      </c>
      <c r="G826" s="4">
        <f t="shared" si="49"/>
        <v>700.90150000000017</v>
      </c>
    </row>
    <row r="827" spans="1:8">
      <c r="A827" s="741" t="s">
        <v>543</v>
      </c>
      <c r="B827" s="742" t="s">
        <v>35</v>
      </c>
      <c r="C827" s="759">
        <v>1</v>
      </c>
      <c r="D827" s="760" t="s">
        <v>1</v>
      </c>
      <c r="E827" s="761">
        <v>2420.5199999999968</v>
      </c>
      <c r="F827" s="745">
        <f t="shared" si="50"/>
        <v>2420.52</v>
      </c>
      <c r="G827" s="4">
        <f t="shared" si="49"/>
        <v>2420.5199999999968</v>
      </c>
    </row>
    <row r="828" spans="1:8" ht="13.8">
      <c r="A828" s="566"/>
      <c r="B828" s="565"/>
      <c r="C828" s="62"/>
      <c r="D828" s="575"/>
      <c r="E828" s="176"/>
      <c r="F828" s="52">
        <f t="shared" si="50"/>
        <v>0</v>
      </c>
      <c r="G828" s="4">
        <f t="shared" si="49"/>
        <v>0</v>
      </c>
    </row>
    <row r="829" spans="1:8" ht="13.8">
      <c r="A829" s="152">
        <v>5</v>
      </c>
      <c r="B829" s="173" t="s">
        <v>23</v>
      </c>
      <c r="C829" s="80"/>
      <c r="D829" s="577"/>
      <c r="E829" s="176"/>
      <c r="F829" s="52"/>
      <c r="G829" s="4">
        <f t="shared" si="49"/>
        <v>0</v>
      </c>
    </row>
    <row r="830" spans="1:8">
      <c r="A830" s="240" t="s">
        <v>519</v>
      </c>
      <c r="B830" s="169" t="s">
        <v>247</v>
      </c>
      <c r="C830" s="80">
        <v>1620.35</v>
      </c>
      <c r="D830" s="57" t="s">
        <v>5</v>
      </c>
      <c r="E830" s="31">
        <v>208.34</v>
      </c>
      <c r="F830" s="52">
        <f>ROUND(E830*C830,2)</f>
        <v>337583.72</v>
      </c>
      <c r="G830" s="4">
        <f t="shared" si="49"/>
        <v>337583.71899999998</v>
      </c>
      <c r="H830" s="832">
        <v>1620.35</v>
      </c>
    </row>
    <row r="831" spans="1:8" ht="13.8">
      <c r="A831" s="566"/>
      <c r="B831" s="565"/>
      <c r="C831" s="62"/>
      <c r="D831" s="584"/>
      <c r="E831" s="576"/>
      <c r="F831" s="55"/>
      <c r="G831" s="4">
        <f t="shared" si="49"/>
        <v>0</v>
      </c>
    </row>
    <row r="832" spans="1:8">
      <c r="A832" s="58"/>
      <c r="B832" s="218" t="s">
        <v>544</v>
      </c>
      <c r="C832" s="59"/>
      <c r="D832" s="43"/>
      <c r="E832" s="43"/>
      <c r="F832" s="112">
        <f>SUM(F824:F831)</f>
        <v>352605.23</v>
      </c>
      <c r="G832" s="4">
        <f t="shared" si="49"/>
        <v>0</v>
      </c>
    </row>
    <row r="833" spans="1:8">
      <c r="A833" s="159"/>
      <c r="B833" s="221"/>
      <c r="C833" s="83"/>
      <c r="D833" s="89"/>
      <c r="E833" s="88"/>
      <c r="F833" s="84"/>
      <c r="G833" s="4">
        <f t="shared" si="49"/>
        <v>0</v>
      </c>
    </row>
    <row r="834" spans="1:8" s="75" customFormat="1" ht="13.8">
      <c r="A834" s="152" t="s">
        <v>12</v>
      </c>
      <c r="B834" s="173" t="s">
        <v>129</v>
      </c>
      <c r="C834" s="633"/>
      <c r="D834" s="585"/>
      <c r="E834" s="90"/>
      <c r="F834" s="90"/>
      <c r="G834" s="4">
        <f t="shared" si="49"/>
        <v>0</v>
      </c>
      <c r="H834" s="837"/>
    </row>
    <row r="835" spans="1:8" ht="13.8">
      <c r="A835" s="566"/>
      <c r="B835" s="565"/>
      <c r="C835" s="630"/>
      <c r="D835" s="584"/>
      <c r="E835" s="576"/>
      <c r="F835" s="55"/>
      <c r="G835" s="4">
        <f t="shared" si="49"/>
        <v>0</v>
      </c>
    </row>
    <row r="836" spans="1:8" s="119" customFormat="1">
      <c r="A836" s="162" t="s">
        <v>130</v>
      </c>
      <c r="B836" s="223" t="s">
        <v>131</v>
      </c>
      <c r="C836" s="120"/>
      <c r="D836" s="121"/>
      <c r="E836" s="120"/>
      <c r="F836" s="120"/>
      <c r="G836" s="4">
        <f t="shared" si="49"/>
        <v>0</v>
      </c>
      <c r="H836" s="832"/>
    </row>
    <row r="837" spans="1:8" ht="13.8">
      <c r="A837" s="566"/>
      <c r="B837" s="565"/>
      <c r="C837" s="630"/>
      <c r="D837" s="584"/>
      <c r="E837" s="576"/>
      <c r="F837" s="55"/>
      <c r="G837" s="4">
        <f t="shared" si="49"/>
        <v>0</v>
      </c>
    </row>
    <row r="838" spans="1:8" s="75" customFormat="1" ht="13.8">
      <c r="A838" s="152">
        <v>2</v>
      </c>
      <c r="B838" s="173" t="s">
        <v>99</v>
      </c>
      <c r="C838" s="62">
        <v>1</v>
      </c>
      <c r="D838" s="585" t="s">
        <v>1</v>
      </c>
      <c r="E838" s="31">
        <v>267.62</v>
      </c>
      <c r="F838" s="90">
        <f>ROUND(E838*C838,2)</f>
        <v>267.62</v>
      </c>
      <c r="G838" s="4">
        <f t="shared" si="49"/>
        <v>267.62</v>
      </c>
      <c r="H838" s="837"/>
    </row>
    <row r="839" spans="1:8" ht="13.8">
      <c r="A839" s="564"/>
      <c r="B839" s="565"/>
      <c r="C839" s="62"/>
      <c r="D839" s="584"/>
      <c r="E839" s="176"/>
      <c r="F839" s="55"/>
      <c r="G839" s="4">
        <f t="shared" si="49"/>
        <v>0</v>
      </c>
    </row>
    <row r="840" spans="1:8" s="75" customFormat="1" ht="13.8">
      <c r="A840" s="152">
        <v>3</v>
      </c>
      <c r="B840" s="173" t="s">
        <v>308</v>
      </c>
      <c r="C840" s="62"/>
      <c r="D840" s="64"/>
      <c r="E840" s="31"/>
      <c r="F840" s="90"/>
      <c r="G840" s="4">
        <f t="shared" si="49"/>
        <v>0</v>
      </c>
      <c r="H840" s="837"/>
    </row>
    <row r="841" spans="1:8">
      <c r="A841" s="240" t="s">
        <v>508</v>
      </c>
      <c r="B841" s="169" t="s">
        <v>545</v>
      </c>
      <c r="C841" s="80">
        <v>2.7</v>
      </c>
      <c r="D841" s="91" t="s">
        <v>7</v>
      </c>
      <c r="E841" s="176">
        <v>2481.5300000000002</v>
      </c>
      <c r="F841" s="55">
        <f>ROUND(E841*C841,2)</f>
        <v>6700.13</v>
      </c>
      <c r="G841" s="4">
        <f t="shared" si="49"/>
        <v>6700.1310000000012</v>
      </c>
    </row>
    <row r="842" spans="1:8">
      <c r="A842" s="240" t="s">
        <v>509</v>
      </c>
      <c r="B842" s="169" t="s">
        <v>214</v>
      </c>
      <c r="C842" s="80">
        <v>0.77</v>
      </c>
      <c r="D842" s="91" t="s">
        <v>7</v>
      </c>
      <c r="E842" s="31">
        <v>27076.1</v>
      </c>
      <c r="F842" s="55">
        <f t="shared" ref="F842:F843" si="51">ROUND(E842*C842,2)</f>
        <v>20848.599999999999</v>
      </c>
      <c r="G842" s="4">
        <f t="shared" si="49"/>
        <v>20848.596999999998</v>
      </c>
    </row>
    <row r="843" spans="1:8">
      <c r="A843" s="240" t="s">
        <v>510</v>
      </c>
      <c r="B843" s="169" t="s">
        <v>213</v>
      </c>
      <c r="C843" s="62">
        <v>3.6</v>
      </c>
      <c r="D843" s="92" t="s">
        <v>7</v>
      </c>
      <c r="E843" s="176">
        <v>5543.59</v>
      </c>
      <c r="F843" s="55">
        <f t="shared" si="51"/>
        <v>19956.919999999998</v>
      </c>
      <c r="G843" s="4">
        <f t="shared" si="49"/>
        <v>19956.924000000003</v>
      </c>
    </row>
    <row r="844" spans="1:8" ht="13.8">
      <c r="A844" s="582"/>
      <c r="B844" s="581"/>
      <c r="C844" s="62"/>
      <c r="D844" s="64"/>
      <c r="E844" s="31"/>
      <c r="F844" s="55"/>
      <c r="G844" s="4">
        <f t="shared" si="49"/>
        <v>0</v>
      </c>
    </row>
    <row r="845" spans="1:8" ht="13.8">
      <c r="A845" s="152">
        <v>4</v>
      </c>
      <c r="B845" s="173" t="s">
        <v>100</v>
      </c>
      <c r="C845" s="62"/>
      <c r="D845" s="64"/>
      <c r="E845" s="176"/>
      <c r="F845" s="55"/>
      <c r="G845" s="4">
        <f t="shared" si="49"/>
        <v>0</v>
      </c>
    </row>
    <row r="846" spans="1:8">
      <c r="A846" s="148" t="s">
        <v>512</v>
      </c>
      <c r="B846" s="177" t="s">
        <v>121</v>
      </c>
      <c r="C846" s="80">
        <v>52.53</v>
      </c>
      <c r="D846" s="94" t="s">
        <v>10</v>
      </c>
      <c r="E846" s="31">
        <v>518.99</v>
      </c>
      <c r="F846" s="55">
        <f t="shared" ref="F846:F848" si="52">ROUND(E846*C846,2)</f>
        <v>27262.54</v>
      </c>
      <c r="G846" s="4">
        <f t="shared" si="49"/>
        <v>27262.544700000002</v>
      </c>
    </row>
    <row r="847" spans="1:8">
      <c r="A847" s="148" t="s">
        <v>513</v>
      </c>
      <c r="B847" s="177" t="s">
        <v>122</v>
      </c>
      <c r="C847" s="80">
        <v>7.84</v>
      </c>
      <c r="D847" s="94" t="s">
        <v>10</v>
      </c>
      <c r="E847" s="176">
        <v>518.99</v>
      </c>
      <c r="F847" s="55">
        <f t="shared" si="52"/>
        <v>4068.88</v>
      </c>
      <c r="G847" s="4">
        <f t="shared" ref="G847:G910" si="53">E847*C847</f>
        <v>4068.8816000000002</v>
      </c>
    </row>
    <row r="848" spans="1:8">
      <c r="A848" s="148">
        <v>4.3</v>
      </c>
      <c r="B848" s="177" t="s">
        <v>150</v>
      </c>
      <c r="C848" s="62">
        <v>3.32</v>
      </c>
      <c r="D848" s="94" t="s">
        <v>10</v>
      </c>
      <c r="E848" s="31">
        <v>54.13</v>
      </c>
      <c r="F848" s="55">
        <f t="shared" si="52"/>
        <v>179.71</v>
      </c>
      <c r="G848" s="4">
        <f t="shared" si="53"/>
        <v>179.7116</v>
      </c>
    </row>
    <row r="849" spans="1:13" ht="13.8">
      <c r="A849" s="152">
        <v>5</v>
      </c>
      <c r="B849" s="173" t="s">
        <v>102</v>
      </c>
      <c r="C849" s="62"/>
      <c r="D849" s="64"/>
      <c r="E849" s="176"/>
      <c r="F849" s="55"/>
      <c r="G849" s="4">
        <f t="shared" si="53"/>
        <v>0</v>
      </c>
    </row>
    <row r="850" spans="1:13">
      <c r="A850" s="240" t="s">
        <v>519</v>
      </c>
      <c r="B850" s="175" t="s">
        <v>147</v>
      </c>
      <c r="C850" s="62">
        <v>26.24</v>
      </c>
      <c r="D850" s="91" t="s">
        <v>10</v>
      </c>
      <c r="E850" s="31">
        <v>119.72</v>
      </c>
      <c r="F850" s="55">
        <f t="shared" ref="F850:F853" si="54">ROUND(E850*C850,2)</f>
        <v>3141.45</v>
      </c>
      <c r="G850" s="4">
        <f t="shared" si="53"/>
        <v>3141.4527999999996</v>
      </c>
    </row>
    <row r="851" spans="1:13">
      <c r="A851" s="240" t="s">
        <v>546</v>
      </c>
      <c r="B851" s="175" t="s">
        <v>148</v>
      </c>
      <c r="C851" s="80">
        <v>15.32</v>
      </c>
      <c r="D851" s="91" t="s">
        <v>10</v>
      </c>
      <c r="E851" s="176">
        <v>119.72</v>
      </c>
      <c r="F851" s="55">
        <f t="shared" si="54"/>
        <v>1834.11</v>
      </c>
      <c r="G851" s="4">
        <f t="shared" si="53"/>
        <v>1834.1104</v>
      </c>
    </row>
    <row r="852" spans="1:13">
      <c r="A852" s="240" t="s">
        <v>547</v>
      </c>
      <c r="B852" s="175" t="s">
        <v>124</v>
      </c>
      <c r="C852" s="80">
        <v>30</v>
      </c>
      <c r="D852" s="91" t="s">
        <v>10</v>
      </c>
      <c r="E852" s="31">
        <v>209.89</v>
      </c>
      <c r="F852" s="55">
        <f t="shared" si="54"/>
        <v>6296.7</v>
      </c>
      <c r="G852" s="4">
        <f t="shared" si="53"/>
        <v>6296.7</v>
      </c>
      <c r="L852" s="4">
        <f>K852+F859</f>
        <v>189153.44</v>
      </c>
    </row>
    <row r="853" spans="1:13">
      <c r="A853" s="240" t="s">
        <v>548</v>
      </c>
      <c r="B853" s="175" t="s">
        <v>103</v>
      </c>
      <c r="C853" s="62">
        <v>30</v>
      </c>
      <c r="D853" s="91" t="s">
        <v>10</v>
      </c>
      <c r="E853" s="176">
        <v>49.48</v>
      </c>
      <c r="F853" s="55">
        <f t="shared" si="54"/>
        <v>1484.4</v>
      </c>
      <c r="G853" s="4">
        <f t="shared" si="53"/>
        <v>1484.3999999999999</v>
      </c>
      <c r="L853" s="4">
        <f>K853+F860</f>
        <v>164100.4</v>
      </c>
    </row>
    <row r="854" spans="1:13" ht="13.8">
      <c r="A854" s="564"/>
      <c r="B854" s="565"/>
      <c r="C854" s="630"/>
      <c r="D854" s="584"/>
      <c r="E854" s="576"/>
      <c r="F854" s="55"/>
      <c r="G854" s="4">
        <f t="shared" si="53"/>
        <v>0</v>
      </c>
      <c r="L854" s="4">
        <f>F861+K854</f>
        <v>6136</v>
      </c>
    </row>
    <row r="855" spans="1:13">
      <c r="A855" s="58"/>
      <c r="B855" s="218" t="s">
        <v>602</v>
      </c>
      <c r="C855" s="59"/>
      <c r="D855" s="43"/>
      <c r="E855" s="43"/>
      <c r="F855" s="111">
        <f>SUM(F838:F854)</f>
        <v>92041.06</v>
      </c>
      <c r="G855" s="4">
        <f t="shared" si="53"/>
        <v>0</v>
      </c>
      <c r="L855" s="4">
        <f>K855+F862</f>
        <v>24537.65</v>
      </c>
    </row>
    <row r="856" spans="1:13" ht="13.8">
      <c r="A856" s="564"/>
      <c r="B856" s="565"/>
      <c r="C856" s="630"/>
      <c r="D856" s="584"/>
      <c r="E856" s="576"/>
      <c r="F856" s="55"/>
      <c r="G856" s="4">
        <f t="shared" si="53"/>
        <v>0</v>
      </c>
      <c r="L856" s="4">
        <f>F863+K856</f>
        <v>71698.600000000006</v>
      </c>
    </row>
    <row r="857" spans="1:13" s="167" customFormat="1" ht="13.8">
      <c r="A857" s="172" t="s">
        <v>132</v>
      </c>
      <c r="B857" s="173" t="s">
        <v>133</v>
      </c>
      <c r="C857" s="177"/>
      <c r="D857" s="174"/>
      <c r="E857" s="578"/>
      <c r="F857" s="171"/>
      <c r="G857" s="4">
        <f t="shared" si="53"/>
        <v>0</v>
      </c>
      <c r="H857" s="832"/>
      <c r="L857" s="167">
        <f>F864+K857</f>
        <v>14779.87</v>
      </c>
    </row>
    <row r="858" spans="1:13" s="167" customFormat="1" ht="25.5" customHeight="1">
      <c r="A858" s="172">
        <v>1</v>
      </c>
      <c r="B858" s="173" t="s">
        <v>178</v>
      </c>
      <c r="C858" s="177"/>
      <c r="D858" s="174"/>
      <c r="E858" s="578"/>
      <c r="F858" s="171"/>
      <c r="G858" s="4">
        <f t="shared" si="53"/>
        <v>0</v>
      </c>
      <c r="H858" s="832"/>
      <c r="L858" s="167">
        <f>K858+F864</f>
        <v>14779.87</v>
      </c>
    </row>
    <row r="859" spans="1:13" s="167" customFormat="1">
      <c r="A859" s="168" t="s">
        <v>540</v>
      </c>
      <c r="B859" s="175" t="s">
        <v>402</v>
      </c>
      <c r="C859" s="163">
        <v>8</v>
      </c>
      <c r="D859" s="170" t="s">
        <v>397</v>
      </c>
      <c r="E859" s="171">
        <v>23644.18</v>
      </c>
      <c r="F859" s="171">
        <f t="shared" ref="F859:F870" si="55">ROUND(E859*C859,2)</f>
        <v>189153.44</v>
      </c>
      <c r="G859" s="4">
        <f t="shared" si="53"/>
        <v>189153.44</v>
      </c>
      <c r="H859" s="832"/>
      <c r="L859" s="167">
        <f>F865+K859</f>
        <v>28958.560000000001</v>
      </c>
    </row>
    <row r="860" spans="1:13" s="167" customFormat="1">
      <c r="A860" s="168" t="s">
        <v>549</v>
      </c>
      <c r="B860" s="175" t="s">
        <v>401</v>
      </c>
      <c r="C860" s="163">
        <v>10</v>
      </c>
      <c r="D860" s="170" t="s">
        <v>397</v>
      </c>
      <c r="E860" s="171">
        <v>16410.04</v>
      </c>
      <c r="F860" s="171">
        <f t="shared" si="55"/>
        <v>164100.4</v>
      </c>
      <c r="G860" s="4">
        <f t="shared" si="53"/>
        <v>164100.40000000002</v>
      </c>
      <c r="H860" s="832"/>
      <c r="L860" s="167">
        <f>SUM(L852:L859)</f>
        <v>514144.38999999996</v>
      </c>
    </row>
    <row r="861" spans="1:13" s="167" customFormat="1">
      <c r="A861" s="168" t="s">
        <v>550</v>
      </c>
      <c r="B861" s="175" t="s">
        <v>179</v>
      </c>
      <c r="C861" s="163">
        <v>11800</v>
      </c>
      <c r="D861" s="170" t="s">
        <v>399</v>
      </c>
      <c r="E861" s="171">
        <v>0.51999999999999957</v>
      </c>
      <c r="F861" s="171">
        <f t="shared" si="55"/>
        <v>6136</v>
      </c>
      <c r="G861" s="4">
        <f t="shared" si="53"/>
        <v>6135.9999999999945</v>
      </c>
      <c r="H861" s="832"/>
      <c r="L861" s="167">
        <f>L860*0.15</f>
        <v>77121.65849999999</v>
      </c>
    </row>
    <row r="862" spans="1:13" s="167" customFormat="1">
      <c r="A862" s="168" t="s">
        <v>551</v>
      </c>
      <c r="B862" s="175" t="s">
        <v>180</v>
      </c>
      <c r="C862" s="163">
        <v>5</v>
      </c>
      <c r="D862" s="170" t="s">
        <v>397</v>
      </c>
      <c r="E862" s="171">
        <v>4907.5299999999988</v>
      </c>
      <c r="F862" s="171">
        <f t="shared" si="55"/>
        <v>24537.65</v>
      </c>
      <c r="G862" s="4">
        <f t="shared" si="53"/>
        <v>24537.649999999994</v>
      </c>
      <c r="H862" s="832"/>
    </row>
    <row r="863" spans="1:13" s="167" customFormat="1">
      <c r="A863" s="168" t="s">
        <v>552</v>
      </c>
      <c r="B863" s="169" t="s">
        <v>181</v>
      </c>
      <c r="C863" s="163">
        <v>5</v>
      </c>
      <c r="D863" s="170" t="s">
        <v>397</v>
      </c>
      <c r="E863" s="171">
        <v>14339.720000000001</v>
      </c>
      <c r="F863" s="171">
        <f t="shared" si="55"/>
        <v>71698.600000000006</v>
      </c>
      <c r="G863" s="4">
        <f t="shared" si="53"/>
        <v>71698.600000000006</v>
      </c>
      <c r="H863" s="832"/>
      <c r="M863" s="167">
        <f>L861-K867</f>
        <v>77121.65849999999</v>
      </c>
    </row>
    <row r="864" spans="1:13" s="167" customFormat="1">
      <c r="A864" s="168" t="s">
        <v>553</v>
      </c>
      <c r="B864" s="169" t="s">
        <v>182</v>
      </c>
      <c r="C864" s="163">
        <v>1</v>
      </c>
      <c r="D864" s="170" t="s">
        <v>397</v>
      </c>
      <c r="E864" s="171">
        <v>14779.870000000003</v>
      </c>
      <c r="F864" s="171">
        <f t="shared" si="55"/>
        <v>14779.87</v>
      </c>
      <c r="G864" s="4">
        <f t="shared" si="53"/>
        <v>14779.870000000003</v>
      </c>
      <c r="H864" s="832"/>
    </row>
    <row r="865" spans="1:8" s="167" customFormat="1">
      <c r="A865" s="168" t="s">
        <v>554</v>
      </c>
      <c r="B865" s="169" t="s">
        <v>183</v>
      </c>
      <c r="C865" s="163">
        <v>1</v>
      </c>
      <c r="D865" s="170" t="s">
        <v>397</v>
      </c>
      <c r="E865" s="171">
        <v>28958.559999999998</v>
      </c>
      <c r="F865" s="171">
        <f t="shared" si="55"/>
        <v>28958.560000000001</v>
      </c>
      <c r="G865" s="4">
        <f t="shared" si="53"/>
        <v>28958.559999999998</v>
      </c>
      <c r="H865" s="832"/>
    </row>
    <row r="866" spans="1:8" s="167" customFormat="1">
      <c r="A866" s="168" t="s">
        <v>541</v>
      </c>
      <c r="B866" s="169" t="s">
        <v>184</v>
      </c>
      <c r="C866" s="163">
        <v>6</v>
      </c>
      <c r="D866" s="170" t="s">
        <v>397</v>
      </c>
      <c r="E866" s="171">
        <v>1207.7099999999991</v>
      </c>
      <c r="F866" s="171">
        <f t="shared" si="55"/>
        <v>7246.26</v>
      </c>
      <c r="G866" s="4">
        <f t="shared" si="53"/>
        <v>7246.2599999999948</v>
      </c>
      <c r="H866" s="832"/>
    </row>
    <row r="867" spans="1:8" s="167" customFormat="1">
      <c r="A867" s="168" t="s">
        <v>555</v>
      </c>
      <c r="B867" s="169" t="s">
        <v>177</v>
      </c>
      <c r="C867" s="163">
        <v>18</v>
      </c>
      <c r="D867" s="170" t="s">
        <v>397</v>
      </c>
      <c r="E867" s="171">
        <v>890.96044481745685</v>
      </c>
      <c r="F867" s="171">
        <f t="shared" si="55"/>
        <v>16037.29</v>
      </c>
      <c r="G867" s="4">
        <f t="shared" si="53"/>
        <v>16037.288006714223</v>
      </c>
      <c r="H867" s="832"/>
    </row>
    <row r="868" spans="1:8" s="167" customFormat="1">
      <c r="A868" s="168" t="s">
        <v>556</v>
      </c>
      <c r="B868" s="169" t="s">
        <v>176</v>
      </c>
      <c r="C868" s="163">
        <v>18</v>
      </c>
      <c r="D868" s="170" t="s">
        <v>397</v>
      </c>
      <c r="E868" s="171">
        <v>166.20000000000005</v>
      </c>
      <c r="F868" s="171">
        <f t="shared" si="55"/>
        <v>2991.6</v>
      </c>
      <c r="G868" s="4">
        <f t="shared" si="53"/>
        <v>2991.6000000000008</v>
      </c>
      <c r="H868" s="832"/>
    </row>
    <row r="869" spans="1:8" s="167" customFormat="1">
      <c r="A869" s="168" t="s">
        <v>557</v>
      </c>
      <c r="B869" s="169" t="s">
        <v>404</v>
      </c>
      <c r="C869" s="163">
        <v>19</v>
      </c>
      <c r="D869" s="170" t="s">
        <v>397</v>
      </c>
      <c r="E869" s="171">
        <v>856</v>
      </c>
      <c r="F869" s="171">
        <f t="shared" si="55"/>
        <v>16264</v>
      </c>
      <c r="G869" s="4">
        <f t="shared" si="53"/>
        <v>16264</v>
      </c>
      <c r="H869" s="832"/>
    </row>
    <row r="870" spans="1:8" s="167" customFormat="1">
      <c r="A870" s="168" t="s">
        <v>558</v>
      </c>
      <c r="B870" s="169" t="s">
        <v>405</v>
      </c>
      <c r="C870" s="163">
        <v>1</v>
      </c>
      <c r="D870" s="170" t="s">
        <v>397</v>
      </c>
      <c r="E870" s="171">
        <v>213957.81</v>
      </c>
      <c r="F870" s="171">
        <f t="shared" si="55"/>
        <v>213957.81</v>
      </c>
      <c r="G870" s="4">
        <f t="shared" si="53"/>
        <v>213957.81</v>
      </c>
      <c r="H870" s="832"/>
    </row>
    <row r="871" spans="1:8" s="87" customFormat="1">
      <c r="A871" s="153"/>
      <c r="B871" s="169"/>
      <c r="C871" s="113"/>
      <c r="D871" s="85"/>
      <c r="E871" s="86"/>
      <c r="F871" s="86"/>
      <c r="G871" s="4">
        <f t="shared" si="53"/>
        <v>0</v>
      </c>
      <c r="H871" s="832"/>
    </row>
    <row r="872" spans="1:8">
      <c r="A872" s="58"/>
      <c r="B872" s="218" t="s">
        <v>559</v>
      </c>
      <c r="C872" s="59"/>
      <c r="D872" s="43"/>
      <c r="E872" s="59"/>
      <c r="F872" s="111">
        <f>SUM(F859:F870)</f>
        <v>755861.48</v>
      </c>
      <c r="G872" s="4">
        <f t="shared" si="53"/>
        <v>0</v>
      </c>
    </row>
    <row r="873" spans="1:8" ht="13.8">
      <c r="A873" s="564"/>
      <c r="B873" s="565"/>
      <c r="C873" s="630"/>
      <c r="D873" s="584"/>
      <c r="E873" s="576"/>
      <c r="F873" s="55"/>
      <c r="G873" s="4">
        <f t="shared" si="53"/>
        <v>0</v>
      </c>
    </row>
    <row r="874" spans="1:8" s="167" customFormat="1" ht="13.8">
      <c r="A874" s="172" t="s">
        <v>137</v>
      </c>
      <c r="B874" s="173" t="s">
        <v>500</v>
      </c>
      <c r="C874" s="177"/>
      <c r="D874" s="174"/>
      <c r="E874" s="581"/>
      <c r="F874" s="166"/>
      <c r="G874" s="4">
        <f t="shared" si="53"/>
        <v>0</v>
      </c>
      <c r="H874" s="832"/>
    </row>
    <row r="875" spans="1:8" s="167" customFormat="1">
      <c r="A875" s="155">
        <v>8</v>
      </c>
      <c r="B875" s="66" t="s">
        <v>410</v>
      </c>
      <c r="C875" s="163">
        <v>1</v>
      </c>
      <c r="D875" s="164" t="s">
        <v>397</v>
      </c>
      <c r="E875" s="171">
        <v>1007.71</v>
      </c>
      <c r="F875" s="166">
        <f t="shared" ref="F875:F880" si="56">ROUND(E875*C875,2)</f>
        <v>1007.71</v>
      </c>
      <c r="G875" s="4">
        <f t="shared" si="53"/>
        <v>1007.71</v>
      </c>
      <c r="H875" s="832"/>
    </row>
    <row r="876" spans="1:8" s="167" customFormat="1">
      <c r="A876" s="168">
        <v>10</v>
      </c>
      <c r="B876" s="169" t="s">
        <v>185</v>
      </c>
      <c r="C876" s="163">
        <v>1</v>
      </c>
      <c r="D876" s="170" t="s">
        <v>397</v>
      </c>
      <c r="E876" s="171">
        <v>33245.4</v>
      </c>
      <c r="F876" s="166">
        <f t="shared" si="56"/>
        <v>33245.4</v>
      </c>
      <c r="G876" s="4">
        <f t="shared" si="53"/>
        <v>33245.4</v>
      </c>
      <c r="H876" s="832"/>
    </row>
    <row r="877" spans="1:8" s="167" customFormat="1">
      <c r="A877" s="168">
        <v>11</v>
      </c>
      <c r="B877" s="169" t="s">
        <v>186</v>
      </c>
      <c r="C877" s="163">
        <v>1</v>
      </c>
      <c r="D877" s="170" t="s">
        <v>397</v>
      </c>
      <c r="E877" s="171">
        <v>459.81999999999971</v>
      </c>
      <c r="F877" s="166">
        <f t="shared" si="56"/>
        <v>459.82</v>
      </c>
      <c r="G877" s="4">
        <f t="shared" si="53"/>
        <v>459.81999999999971</v>
      </c>
      <c r="H877" s="832"/>
    </row>
    <row r="878" spans="1:8" s="167" customFormat="1">
      <c r="A878" s="168">
        <v>12</v>
      </c>
      <c r="B878" s="169" t="s">
        <v>411</v>
      </c>
      <c r="C878" s="163">
        <v>1</v>
      </c>
      <c r="D878" s="170" t="s">
        <v>397</v>
      </c>
      <c r="E878" s="171">
        <v>62.38</v>
      </c>
      <c r="F878" s="166">
        <f t="shared" si="56"/>
        <v>62.38</v>
      </c>
      <c r="G878" s="4">
        <f t="shared" si="53"/>
        <v>62.38</v>
      </c>
      <c r="H878" s="832"/>
    </row>
    <row r="879" spans="1:8" s="167" customFormat="1">
      <c r="A879" s="168">
        <v>13</v>
      </c>
      <c r="B879" s="169" t="s">
        <v>412</v>
      </c>
      <c r="C879" s="163">
        <v>1</v>
      </c>
      <c r="D879" s="170" t="s">
        <v>397</v>
      </c>
      <c r="E879" s="171">
        <v>193.6</v>
      </c>
      <c r="F879" s="166">
        <f t="shared" si="56"/>
        <v>193.6</v>
      </c>
      <c r="G879" s="4">
        <f t="shared" si="53"/>
        <v>193.6</v>
      </c>
      <c r="H879" s="832"/>
    </row>
    <row r="880" spans="1:8" s="167" customFormat="1">
      <c r="A880" s="168">
        <v>14</v>
      </c>
      <c r="B880" s="169" t="s">
        <v>313</v>
      </c>
      <c r="C880" s="163">
        <v>1</v>
      </c>
      <c r="D880" s="170" t="s">
        <v>397</v>
      </c>
      <c r="E880" s="171">
        <v>92140.7</v>
      </c>
      <c r="F880" s="166">
        <f t="shared" si="56"/>
        <v>92140.7</v>
      </c>
      <c r="G880" s="4">
        <f t="shared" si="53"/>
        <v>92140.7</v>
      </c>
      <c r="H880" s="832"/>
    </row>
    <row r="881" spans="1:14">
      <c r="A881" s="58"/>
      <c r="B881" s="218" t="s">
        <v>560</v>
      </c>
      <c r="C881" s="59"/>
      <c r="D881" s="43"/>
      <c r="E881" s="43"/>
      <c r="F881" s="111">
        <f>SUM(F875:F880)</f>
        <v>127109.60999999999</v>
      </c>
      <c r="G881" s="4">
        <f t="shared" si="53"/>
        <v>0</v>
      </c>
    </row>
    <row r="882" spans="1:14" ht="13.8">
      <c r="A882" s="564"/>
      <c r="B882" s="565"/>
      <c r="C882" s="630"/>
      <c r="D882" s="584"/>
      <c r="E882" s="576"/>
      <c r="F882" s="55"/>
      <c r="G882" s="4">
        <f t="shared" si="53"/>
        <v>0</v>
      </c>
    </row>
    <row r="883" spans="1:14" ht="13.8">
      <c r="A883" s="152" t="s">
        <v>215</v>
      </c>
      <c r="B883" s="173" t="s">
        <v>344</v>
      </c>
      <c r="C883" s="629"/>
      <c r="D883" s="64"/>
      <c r="E883" s="568"/>
      <c r="F883" s="90"/>
      <c r="G883" s="4">
        <f t="shared" si="53"/>
        <v>0</v>
      </c>
    </row>
    <row r="884" spans="1:14" s="167" customFormat="1" ht="26.4">
      <c r="A884" s="155">
        <v>1</v>
      </c>
      <c r="B884" s="66" t="s">
        <v>478</v>
      </c>
      <c r="C884" s="163">
        <v>5</v>
      </c>
      <c r="D884" s="164" t="s">
        <v>397</v>
      </c>
      <c r="E884" s="165">
        <v>2357.4500000000007</v>
      </c>
      <c r="F884" s="166">
        <f t="shared" ref="F884:F886" si="57">ROUND(E884*C884,2)</f>
        <v>11787.25</v>
      </c>
      <c r="G884" s="4">
        <f t="shared" si="53"/>
        <v>11787.250000000004</v>
      </c>
      <c r="H884" s="832"/>
    </row>
    <row r="885" spans="1:14" s="167" customFormat="1">
      <c r="A885" s="168">
        <v>2</v>
      </c>
      <c r="B885" s="169" t="s">
        <v>413</v>
      </c>
      <c r="C885" s="163">
        <v>3</v>
      </c>
      <c r="D885" s="170" t="s">
        <v>397</v>
      </c>
      <c r="E885" s="171">
        <v>804.02000000000044</v>
      </c>
      <c r="F885" s="166">
        <f t="shared" si="57"/>
        <v>2412.06</v>
      </c>
      <c r="G885" s="4">
        <f t="shared" si="53"/>
        <v>2412.0600000000013</v>
      </c>
      <c r="H885" s="832"/>
    </row>
    <row r="886" spans="1:14" s="167" customFormat="1">
      <c r="A886" s="168">
        <v>4</v>
      </c>
      <c r="B886" s="169" t="s">
        <v>176</v>
      </c>
      <c r="C886" s="163">
        <v>3</v>
      </c>
      <c r="D886" s="170" t="s">
        <v>397</v>
      </c>
      <c r="E886" s="171">
        <v>166.20000000000005</v>
      </c>
      <c r="F886" s="166">
        <f t="shared" si="57"/>
        <v>498.6</v>
      </c>
      <c r="G886" s="4">
        <f t="shared" si="53"/>
        <v>498.60000000000014</v>
      </c>
      <c r="H886" s="832"/>
    </row>
    <row r="887" spans="1:14">
      <c r="A887" s="58"/>
      <c r="B887" s="218" t="s">
        <v>561</v>
      </c>
      <c r="C887" s="59"/>
      <c r="D887" s="43"/>
      <c r="E887" s="43"/>
      <c r="F887" s="111">
        <f>SUM(F884:F886)</f>
        <v>14697.91</v>
      </c>
      <c r="G887" s="4">
        <f t="shared" si="53"/>
        <v>0</v>
      </c>
    </row>
    <row r="888" spans="1:14" ht="13.8">
      <c r="A888" s="564"/>
      <c r="B888" s="565"/>
      <c r="C888" s="630"/>
      <c r="D888" s="584"/>
      <c r="E888" s="576"/>
      <c r="F888" s="55"/>
      <c r="G888" s="4">
        <f t="shared" si="53"/>
        <v>0</v>
      </c>
    </row>
    <row r="889" spans="1:14" ht="13.8">
      <c r="A889" s="152" t="s">
        <v>218</v>
      </c>
      <c r="B889" s="173" t="s">
        <v>125</v>
      </c>
      <c r="C889" s="629"/>
      <c r="D889" s="64"/>
      <c r="E889" s="568"/>
      <c r="F889" s="90"/>
      <c r="G889" s="4">
        <f t="shared" si="53"/>
        <v>0</v>
      </c>
    </row>
    <row r="890" spans="1:14" ht="14.4" thickBot="1">
      <c r="A890" s="564"/>
      <c r="B890" s="565"/>
      <c r="C890" s="630"/>
      <c r="D890" s="584"/>
      <c r="E890" s="576"/>
      <c r="F890" s="55"/>
      <c r="G890" s="4">
        <f t="shared" si="53"/>
        <v>0</v>
      </c>
    </row>
    <row r="891" spans="1:14" ht="15" thickTop="1" thickBot="1">
      <c r="A891" s="152">
        <v>1</v>
      </c>
      <c r="B891" s="173" t="s">
        <v>3</v>
      </c>
      <c r="C891" s="629"/>
      <c r="D891" s="64"/>
      <c r="E891" s="568"/>
      <c r="F891" s="90"/>
      <c r="G891" s="4">
        <f t="shared" si="53"/>
        <v>0</v>
      </c>
      <c r="H891" s="838"/>
      <c r="I891" s="96"/>
      <c r="J891" s="96"/>
      <c r="K891" s="96"/>
      <c r="L891" s="96"/>
      <c r="M891" s="96"/>
      <c r="N891" s="96"/>
    </row>
    <row r="892" spans="1:14" ht="13.8" thickTop="1">
      <c r="A892" s="768" t="s">
        <v>549</v>
      </c>
      <c r="B892" s="769" t="s">
        <v>99</v>
      </c>
      <c r="C892" s="770">
        <v>1</v>
      </c>
      <c r="D892" s="771" t="s">
        <v>397</v>
      </c>
      <c r="E892" s="772">
        <v>2347.85</v>
      </c>
      <c r="F892" s="773">
        <f t="shared" ref="F892:F909" si="58">ROUND(E892*C892,2)</f>
        <v>2347.85</v>
      </c>
      <c r="G892" s="4">
        <f t="shared" si="53"/>
        <v>2347.85</v>
      </c>
      <c r="H892" s="839"/>
      <c r="I892" s="97"/>
      <c r="J892" s="97"/>
      <c r="K892" s="97"/>
      <c r="L892" s="97"/>
      <c r="M892" s="97"/>
      <c r="N892" s="97"/>
    </row>
    <row r="893" spans="1:14" ht="13.8">
      <c r="A893" s="762"/>
      <c r="B893" s="763"/>
      <c r="C893" s="764"/>
      <c r="D893" s="765"/>
      <c r="E893" s="766"/>
      <c r="F893" s="767">
        <f t="shared" si="58"/>
        <v>0</v>
      </c>
      <c r="G893" s="4">
        <f t="shared" si="53"/>
        <v>0</v>
      </c>
    </row>
    <row r="894" spans="1:14" ht="13.8">
      <c r="A894" s="152">
        <v>2</v>
      </c>
      <c r="B894" s="173" t="s">
        <v>69</v>
      </c>
      <c r="C894" s="629"/>
      <c r="D894" s="64"/>
      <c r="E894" s="171"/>
      <c r="F894" s="90">
        <f t="shared" si="58"/>
        <v>0</v>
      </c>
      <c r="G894" s="4">
        <f t="shared" si="53"/>
        <v>0</v>
      </c>
    </row>
    <row r="895" spans="1:14">
      <c r="A895" s="148" t="s">
        <v>562</v>
      </c>
      <c r="B895" s="177" t="s">
        <v>144</v>
      </c>
      <c r="C895" s="93">
        <v>1.18</v>
      </c>
      <c r="D895" s="94" t="s">
        <v>7</v>
      </c>
      <c r="E895" s="165">
        <v>2142.96</v>
      </c>
      <c r="F895" s="90">
        <f t="shared" si="58"/>
        <v>2528.69</v>
      </c>
      <c r="G895" s="4">
        <f t="shared" si="53"/>
        <v>2528.6927999999998</v>
      </c>
    </row>
    <row r="896" spans="1:14">
      <c r="A896" s="148" t="s">
        <v>563</v>
      </c>
      <c r="B896" s="177" t="s">
        <v>145</v>
      </c>
      <c r="C896" s="93">
        <v>0.36</v>
      </c>
      <c r="D896" s="94" t="s">
        <v>7</v>
      </c>
      <c r="E896" s="171">
        <v>4620.5600000000004</v>
      </c>
      <c r="F896" s="90">
        <f t="shared" si="58"/>
        <v>1663.4</v>
      </c>
      <c r="G896" s="4">
        <f t="shared" si="53"/>
        <v>1663.4016000000001</v>
      </c>
    </row>
    <row r="897" spans="1:14">
      <c r="A897" s="148" t="s">
        <v>564</v>
      </c>
      <c r="B897" s="177" t="s">
        <v>146</v>
      </c>
      <c r="C897" s="93">
        <v>1.54</v>
      </c>
      <c r="D897" s="94" t="s">
        <v>7</v>
      </c>
      <c r="E897" s="171">
        <v>5656.46</v>
      </c>
      <c r="F897" s="90">
        <f t="shared" si="58"/>
        <v>8710.9500000000007</v>
      </c>
      <c r="G897" s="4">
        <f t="shared" si="53"/>
        <v>8710.9484000000011</v>
      </c>
    </row>
    <row r="898" spans="1:14" ht="13.8">
      <c r="A898" s="582"/>
      <c r="B898" s="581"/>
      <c r="C898" s="629"/>
      <c r="D898" s="64"/>
      <c r="E898" s="165"/>
      <c r="F898" s="90">
        <f t="shared" si="58"/>
        <v>0</v>
      </c>
      <c r="G898" s="4">
        <f t="shared" si="53"/>
        <v>0</v>
      </c>
    </row>
    <row r="899" spans="1:14" ht="13.8">
      <c r="A899" s="152">
        <v>3</v>
      </c>
      <c r="B899" s="173" t="s">
        <v>100</v>
      </c>
      <c r="C899" s="629"/>
      <c r="D899" s="64"/>
      <c r="E899" s="171"/>
      <c r="F899" s="90">
        <f t="shared" si="58"/>
        <v>0</v>
      </c>
      <c r="G899" s="4">
        <f t="shared" si="53"/>
        <v>0</v>
      </c>
    </row>
    <row r="900" spans="1:14">
      <c r="A900" s="148" t="s">
        <v>508</v>
      </c>
      <c r="B900" s="177" t="s">
        <v>121</v>
      </c>
      <c r="C900" s="93">
        <v>16.07</v>
      </c>
      <c r="D900" s="94" t="s">
        <v>10</v>
      </c>
      <c r="E900" s="171">
        <v>518.99</v>
      </c>
      <c r="F900" s="90">
        <f t="shared" si="58"/>
        <v>8340.17</v>
      </c>
      <c r="G900" s="4">
        <f t="shared" si="53"/>
        <v>8340.1692999999996</v>
      </c>
    </row>
    <row r="901" spans="1:14">
      <c r="A901" s="148" t="s">
        <v>509</v>
      </c>
      <c r="B901" s="177" t="s">
        <v>122</v>
      </c>
      <c r="C901" s="93">
        <v>3.64</v>
      </c>
      <c r="D901" s="94" t="s">
        <v>10</v>
      </c>
      <c r="E901" s="165">
        <v>518.99</v>
      </c>
      <c r="F901" s="90">
        <f t="shared" si="58"/>
        <v>1889.12</v>
      </c>
      <c r="G901" s="4">
        <f t="shared" si="53"/>
        <v>1889.1236000000001</v>
      </c>
    </row>
    <row r="902" spans="1:14">
      <c r="A902" s="148" t="s">
        <v>510</v>
      </c>
      <c r="B902" s="177" t="s">
        <v>101</v>
      </c>
      <c r="C902" s="93">
        <v>2.25</v>
      </c>
      <c r="D902" s="94" t="s">
        <v>10</v>
      </c>
      <c r="E902" s="171">
        <v>54.13</v>
      </c>
      <c r="F902" s="90">
        <f t="shared" si="58"/>
        <v>121.79</v>
      </c>
      <c r="G902" s="4">
        <f t="shared" si="53"/>
        <v>121.7925</v>
      </c>
    </row>
    <row r="903" spans="1:14" ht="13.8">
      <c r="A903" s="582"/>
      <c r="B903" s="581"/>
      <c r="C903" s="629"/>
      <c r="D903" s="64"/>
      <c r="E903" s="171"/>
      <c r="F903" s="90">
        <f t="shared" si="58"/>
        <v>0</v>
      </c>
      <c r="G903" s="4">
        <f t="shared" si="53"/>
        <v>0</v>
      </c>
    </row>
    <row r="904" spans="1:14" ht="14.4" thickBot="1">
      <c r="A904" s="152">
        <v>4</v>
      </c>
      <c r="B904" s="173" t="s">
        <v>102</v>
      </c>
      <c r="C904" s="629"/>
      <c r="D904" s="64"/>
      <c r="E904" s="165"/>
      <c r="F904" s="90">
        <f t="shared" si="58"/>
        <v>0</v>
      </c>
      <c r="G904" s="4">
        <f t="shared" si="53"/>
        <v>0</v>
      </c>
    </row>
    <row r="905" spans="1:14" s="96" customFormat="1" ht="14.4" thickTop="1" thickBot="1">
      <c r="A905" s="148" t="s">
        <v>512</v>
      </c>
      <c r="B905" s="177" t="s">
        <v>123</v>
      </c>
      <c r="C905" s="93">
        <v>34.26</v>
      </c>
      <c r="D905" s="94" t="s">
        <v>10</v>
      </c>
      <c r="E905" s="171">
        <v>119.72</v>
      </c>
      <c r="F905" s="90">
        <f t="shared" si="58"/>
        <v>4101.6099999999997</v>
      </c>
      <c r="G905" s="4">
        <f t="shared" si="53"/>
        <v>4101.6071999999995</v>
      </c>
      <c r="H905" s="832"/>
      <c r="I905" s="4"/>
      <c r="J905" s="4"/>
      <c r="K905" s="4"/>
      <c r="L905" s="4"/>
      <c r="M905" s="4"/>
      <c r="N905" s="4"/>
    </row>
    <row r="906" spans="1:14" s="97" customFormat="1" ht="13.8" thickTop="1">
      <c r="A906" s="148" t="s">
        <v>513</v>
      </c>
      <c r="B906" s="177" t="s">
        <v>44</v>
      </c>
      <c r="C906" s="93">
        <v>16.16</v>
      </c>
      <c r="D906" s="94" t="s">
        <v>10</v>
      </c>
      <c r="E906" s="171">
        <v>119.72</v>
      </c>
      <c r="F906" s="90">
        <f t="shared" si="58"/>
        <v>1934.68</v>
      </c>
      <c r="G906" s="4">
        <f t="shared" si="53"/>
        <v>1934.6751999999999</v>
      </c>
      <c r="H906" s="832"/>
      <c r="I906" s="4"/>
      <c r="J906" s="4"/>
      <c r="K906" s="4"/>
      <c r="L906" s="4"/>
      <c r="M906" s="4"/>
      <c r="N906" s="4"/>
    </row>
    <row r="907" spans="1:14" ht="15.9" customHeight="1">
      <c r="A907" s="148" t="s">
        <v>514</v>
      </c>
      <c r="B907" s="177" t="s">
        <v>124</v>
      </c>
      <c r="C907" s="93">
        <v>15.41</v>
      </c>
      <c r="D907" s="94" t="s">
        <v>10</v>
      </c>
      <c r="E907" s="165">
        <v>209.89</v>
      </c>
      <c r="F907" s="90">
        <f t="shared" si="58"/>
        <v>3234.4</v>
      </c>
      <c r="G907" s="4">
        <f t="shared" si="53"/>
        <v>3234.4049</v>
      </c>
    </row>
    <row r="908" spans="1:14" ht="14.1" customHeight="1">
      <c r="A908" s="148" t="s">
        <v>516</v>
      </c>
      <c r="B908" s="66" t="s">
        <v>103</v>
      </c>
      <c r="C908" s="93">
        <v>15.41</v>
      </c>
      <c r="D908" s="94" t="s">
        <v>10</v>
      </c>
      <c r="E908" s="171">
        <v>5</v>
      </c>
      <c r="F908" s="90">
        <f t="shared" si="58"/>
        <v>77.05</v>
      </c>
      <c r="G908" s="4">
        <f t="shared" si="53"/>
        <v>77.05</v>
      </c>
    </row>
    <row r="909" spans="1:14" ht="14.1" customHeight="1">
      <c r="A909" s="148" t="s">
        <v>517</v>
      </c>
      <c r="B909" s="66" t="s">
        <v>104</v>
      </c>
      <c r="C909" s="93">
        <v>7.12</v>
      </c>
      <c r="D909" s="94" t="s">
        <v>10</v>
      </c>
      <c r="E909" s="171">
        <v>135.60000000000014</v>
      </c>
      <c r="F909" s="90">
        <f t="shared" si="58"/>
        <v>965.47</v>
      </c>
      <c r="G909" s="4">
        <f t="shared" si="53"/>
        <v>965.472000000001</v>
      </c>
    </row>
    <row r="910" spans="1:14" ht="14.1" customHeight="1">
      <c r="A910" s="148" t="s">
        <v>518</v>
      </c>
      <c r="B910" s="66" t="s">
        <v>105</v>
      </c>
      <c r="C910" s="93">
        <v>48.7</v>
      </c>
      <c r="D910" s="94" t="s">
        <v>5</v>
      </c>
      <c r="E910" s="165">
        <v>17.02</v>
      </c>
      <c r="F910" s="90">
        <f>ROUND(E910*C910,2)</f>
        <v>828.87</v>
      </c>
      <c r="G910" s="4">
        <f t="shared" si="53"/>
        <v>828.87400000000002</v>
      </c>
    </row>
    <row r="911" spans="1:14" ht="14.1" customHeight="1">
      <c r="A911" s="582"/>
      <c r="B911" s="581"/>
      <c r="C911" s="629"/>
      <c r="D911" s="64"/>
      <c r="E911" s="171"/>
      <c r="F911" s="90">
        <f t="shared" ref="F911:F922" si="59">ROUND(E911*C911,2)</f>
        <v>0</v>
      </c>
      <c r="G911" s="4">
        <f t="shared" ref="G911:G974" si="60">E911*C911</f>
        <v>0</v>
      </c>
    </row>
    <row r="912" spans="1:14" ht="14.1" customHeight="1">
      <c r="A912" s="152">
        <v>5</v>
      </c>
      <c r="B912" s="173" t="s">
        <v>127</v>
      </c>
      <c r="C912" s="99">
        <v>8.1</v>
      </c>
      <c r="D912" s="94" t="s">
        <v>10</v>
      </c>
      <c r="E912" s="171">
        <v>204.52</v>
      </c>
      <c r="F912" s="90">
        <f t="shared" si="59"/>
        <v>1656.61</v>
      </c>
      <c r="G912" s="4">
        <f t="shared" si="60"/>
        <v>1656.6120000000001</v>
      </c>
    </row>
    <row r="913" spans="1:14" ht="14.1" customHeight="1" thickBot="1">
      <c r="A913" s="582"/>
      <c r="B913" s="581"/>
      <c r="C913" s="93"/>
      <c r="D913" s="94"/>
      <c r="E913" s="171"/>
      <c r="F913" s="90">
        <f t="shared" si="59"/>
        <v>0</v>
      </c>
      <c r="G913" s="4">
        <f t="shared" si="60"/>
        <v>0</v>
      </c>
      <c r="H913" s="840"/>
      <c r="I913" s="98"/>
      <c r="J913" s="98"/>
      <c r="K913" s="98"/>
      <c r="L913" s="98"/>
      <c r="M913" s="98"/>
      <c r="N913" s="98"/>
    </row>
    <row r="914" spans="1:14" ht="14.1" customHeight="1" thickTop="1">
      <c r="A914" s="152">
        <v>6</v>
      </c>
      <c r="B914" s="173" t="s">
        <v>107</v>
      </c>
      <c r="C914" s="93">
        <v>4.41</v>
      </c>
      <c r="D914" s="94" t="s">
        <v>10</v>
      </c>
      <c r="E914" s="165">
        <v>120.31</v>
      </c>
      <c r="F914" s="90">
        <f t="shared" si="59"/>
        <v>530.57000000000005</v>
      </c>
      <c r="G914" s="4">
        <f t="shared" si="60"/>
        <v>530.56709999999998</v>
      </c>
    </row>
    <row r="915" spans="1:14" ht="14.1" customHeight="1">
      <c r="A915" s="582"/>
      <c r="B915" s="581"/>
      <c r="C915" s="629"/>
      <c r="D915" s="64"/>
      <c r="E915" s="171"/>
      <c r="F915" s="90">
        <f t="shared" si="59"/>
        <v>0</v>
      </c>
      <c r="G915" s="4">
        <f t="shared" si="60"/>
        <v>0</v>
      </c>
    </row>
    <row r="916" spans="1:14" ht="14.1" customHeight="1">
      <c r="A916" s="152">
        <v>7</v>
      </c>
      <c r="B916" s="173" t="s">
        <v>72</v>
      </c>
      <c r="C916" s="629"/>
      <c r="D916" s="64"/>
      <c r="E916" s="171"/>
      <c r="F916" s="90"/>
      <c r="G916" s="4">
        <f t="shared" si="60"/>
        <v>0</v>
      </c>
    </row>
    <row r="917" spans="1:14" ht="14.1" customHeight="1">
      <c r="A917" s="148" t="s">
        <v>565</v>
      </c>
      <c r="B917" s="177" t="s">
        <v>112</v>
      </c>
      <c r="C917" s="99">
        <v>1</v>
      </c>
      <c r="D917" s="94" t="s">
        <v>397</v>
      </c>
      <c r="E917" s="165">
        <v>8148.84</v>
      </c>
      <c r="F917" s="90">
        <f t="shared" si="59"/>
        <v>8148.84</v>
      </c>
      <c r="G917" s="4">
        <f t="shared" si="60"/>
        <v>8148.84</v>
      </c>
    </row>
    <row r="918" spans="1:14" ht="14.1" customHeight="1">
      <c r="A918" s="148" t="s">
        <v>566</v>
      </c>
      <c r="B918" s="177" t="s">
        <v>128</v>
      </c>
      <c r="C918" s="99">
        <v>1</v>
      </c>
      <c r="D918" s="94" t="s">
        <v>397</v>
      </c>
      <c r="E918" s="171">
        <v>1009.9099999999999</v>
      </c>
      <c r="F918" s="90">
        <f t="shared" si="59"/>
        <v>1009.91</v>
      </c>
      <c r="G918" s="4">
        <f t="shared" si="60"/>
        <v>1009.9099999999999</v>
      </c>
    </row>
    <row r="919" spans="1:14" ht="14.1" customHeight="1">
      <c r="A919" s="582"/>
      <c r="B919" s="581"/>
      <c r="C919" s="629"/>
      <c r="D919" s="64"/>
      <c r="E919" s="171"/>
      <c r="F919" s="90">
        <f t="shared" si="59"/>
        <v>0</v>
      </c>
      <c r="G919" s="4">
        <f t="shared" si="60"/>
        <v>0</v>
      </c>
      <c r="H919" s="841"/>
    </row>
    <row r="920" spans="1:14" ht="13.8">
      <c r="A920" s="152">
        <v>8</v>
      </c>
      <c r="B920" s="173" t="s">
        <v>72</v>
      </c>
      <c r="C920" s="629"/>
      <c r="D920" s="64"/>
      <c r="E920" s="165"/>
      <c r="F920" s="90">
        <f t="shared" si="59"/>
        <v>0</v>
      </c>
      <c r="G920" s="4">
        <f t="shared" si="60"/>
        <v>0</v>
      </c>
    </row>
    <row r="921" spans="1:14">
      <c r="A921" s="148" t="s">
        <v>521</v>
      </c>
      <c r="B921" s="177" t="s">
        <v>115</v>
      </c>
      <c r="C921" s="93">
        <v>50.42</v>
      </c>
      <c r="D921" s="94" t="s">
        <v>10</v>
      </c>
      <c r="E921" s="171">
        <v>17.12</v>
      </c>
      <c r="F921" s="90">
        <f t="shared" si="59"/>
        <v>863.19</v>
      </c>
      <c r="G921" s="4">
        <f t="shared" si="60"/>
        <v>863.19040000000007</v>
      </c>
    </row>
    <row r="922" spans="1:14" ht="15.9" customHeight="1">
      <c r="A922" s="564"/>
      <c r="B922" s="565"/>
      <c r="C922" s="630"/>
      <c r="D922" s="584"/>
      <c r="E922" s="576"/>
      <c r="F922" s="90">
        <f t="shared" si="59"/>
        <v>0</v>
      </c>
      <c r="G922" s="4">
        <f t="shared" si="60"/>
        <v>0</v>
      </c>
      <c r="H922" s="842"/>
      <c r="I922" s="100"/>
      <c r="J922" s="100"/>
      <c r="K922" s="100"/>
      <c r="L922" s="100"/>
      <c r="M922" s="100"/>
      <c r="N922" s="100"/>
    </row>
    <row r="923" spans="1:14" ht="14.1" customHeight="1">
      <c r="A923" s="58"/>
      <c r="B923" s="218" t="s">
        <v>567</v>
      </c>
      <c r="C923" s="59"/>
      <c r="D923" s="43"/>
      <c r="E923" s="59"/>
      <c r="F923" s="101">
        <f>SUM(F892:F922)</f>
        <v>48953.170000000013</v>
      </c>
      <c r="G923" s="4">
        <f t="shared" si="60"/>
        <v>0</v>
      </c>
      <c r="H923" s="842"/>
      <c r="I923" s="100"/>
      <c r="J923" s="100"/>
      <c r="K923" s="100"/>
      <c r="L923" s="100"/>
      <c r="M923" s="100"/>
      <c r="N923" s="100"/>
    </row>
    <row r="924" spans="1:14" ht="15.9" customHeight="1">
      <c r="A924" s="564"/>
      <c r="B924" s="565"/>
      <c r="C924" s="630"/>
      <c r="D924" s="584"/>
      <c r="E924" s="576"/>
      <c r="F924" s="55"/>
      <c r="G924" s="4">
        <f t="shared" si="60"/>
        <v>0</v>
      </c>
      <c r="H924" s="842"/>
      <c r="I924" s="100"/>
      <c r="J924" s="100"/>
      <c r="K924" s="100"/>
      <c r="L924" s="100"/>
      <c r="M924" s="100"/>
      <c r="N924" s="100"/>
    </row>
    <row r="925" spans="1:14" ht="14.1" customHeight="1">
      <c r="A925" s="58"/>
      <c r="B925" s="218" t="s">
        <v>568</v>
      </c>
      <c r="C925" s="59"/>
      <c r="D925" s="43"/>
      <c r="E925" s="59"/>
      <c r="F925" s="625">
        <f>F923+F887+F881+F872+F855</f>
        <v>1038663.23</v>
      </c>
      <c r="G925" s="4">
        <f t="shared" si="60"/>
        <v>0</v>
      </c>
      <c r="H925" s="842"/>
      <c r="I925" s="100"/>
      <c r="J925" s="100"/>
      <c r="K925" s="100"/>
      <c r="L925" s="100"/>
      <c r="M925" s="100"/>
      <c r="N925" s="100"/>
    </row>
    <row r="926" spans="1:14" ht="14.1" customHeight="1">
      <c r="A926" s="159"/>
      <c r="B926" s="221"/>
      <c r="C926" s="83"/>
      <c r="D926" s="89"/>
      <c r="E926" s="568"/>
      <c r="F926" s="90"/>
      <c r="G926" s="4">
        <f t="shared" si="60"/>
        <v>0</v>
      </c>
    </row>
    <row r="927" spans="1:14" s="98" customFormat="1" ht="38.25" customHeight="1" thickBot="1">
      <c r="A927" s="150" t="s">
        <v>13</v>
      </c>
      <c r="B927" s="220" t="s">
        <v>481</v>
      </c>
      <c r="C927" s="628"/>
      <c r="D927" s="61"/>
      <c r="E927" s="171"/>
      <c r="F927" s="55"/>
      <c r="G927" s="4">
        <f t="shared" si="60"/>
        <v>0</v>
      </c>
      <c r="H927" s="832"/>
      <c r="I927" s="4"/>
      <c r="J927" s="4"/>
      <c r="K927" s="4"/>
      <c r="L927" s="4"/>
      <c r="M927" s="4"/>
      <c r="N927" s="4"/>
    </row>
    <row r="928" spans="1:14" ht="14.1" customHeight="1" thickTop="1">
      <c r="A928" s="564"/>
      <c r="B928" s="565"/>
      <c r="C928" s="630"/>
      <c r="D928" s="584"/>
      <c r="E928" s="165"/>
      <c r="F928" s="55"/>
      <c r="G928" s="4">
        <f t="shared" si="60"/>
        <v>0</v>
      </c>
    </row>
    <row r="929" spans="1:14" ht="14.1" customHeight="1" thickBot="1">
      <c r="A929" s="152">
        <v>4</v>
      </c>
      <c r="B929" s="173" t="s">
        <v>23</v>
      </c>
      <c r="C929" s="629"/>
      <c r="D929" s="64"/>
      <c r="E929" s="171"/>
      <c r="F929" s="90"/>
      <c r="G929" s="4">
        <f t="shared" si="60"/>
        <v>0</v>
      </c>
      <c r="H929" s="840"/>
      <c r="I929" s="98"/>
      <c r="J929" s="98"/>
      <c r="K929" s="98"/>
      <c r="L929" s="98"/>
      <c r="M929" s="98"/>
      <c r="N929" s="98"/>
    </row>
    <row r="930" spans="1:14" ht="14.1" customHeight="1" thickTop="1">
      <c r="A930" s="148" t="s">
        <v>512</v>
      </c>
      <c r="B930" s="177" t="s">
        <v>323</v>
      </c>
      <c r="C930" s="90">
        <v>2313.4</v>
      </c>
      <c r="D930" s="94" t="s">
        <v>5</v>
      </c>
      <c r="E930" s="171">
        <v>1017.13</v>
      </c>
      <c r="F930" s="74">
        <f>ROUND(E930*C930,2)</f>
        <v>2353028.54</v>
      </c>
      <c r="G930" s="4">
        <f t="shared" si="60"/>
        <v>2353028.5419999999</v>
      </c>
      <c r="H930" s="832">
        <v>2313.4</v>
      </c>
    </row>
    <row r="931" spans="1:14" ht="14.1" customHeight="1">
      <c r="A931" s="148" t="s">
        <v>513</v>
      </c>
      <c r="B931" s="177" t="s">
        <v>247</v>
      </c>
      <c r="C931" s="90">
        <v>4658.75</v>
      </c>
      <c r="D931" s="94" t="s">
        <v>5</v>
      </c>
      <c r="E931" s="165">
        <v>208.34</v>
      </c>
      <c r="F931" s="74">
        <f>ROUND(E931*C931,2)</f>
        <v>970603.98</v>
      </c>
      <c r="G931" s="4">
        <f t="shared" si="60"/>
        <v>970603.97499999998</v>
      </c>
      <c r="H931" s="832">
        <v>4658.75</v>
      </c>
    </row>
    <row r="932" spans="1:14" ht="14.1" customHeight="1">
      <c r="A932" s="582"/>
      <c r="B932" s="174"/>
      <c r="C932" s="629"/>
      <c r="D932" s="64"/>
      <c r="E932" s="568"/>
      <c r="F932" s="52">
        <f t="shared" ref="F932:F949" si="61">ROUND(E932*C932,2)</f>
        <v>0</v>
      </c>
      <c r="G932" s="4">
        <f t="shared" si="60"/>
        <v>0</v>
      </c>
    </row>
    <row r="933" spans="1:14" ht="14.1" customHeight="1">
      <c r="A933" s="58"/>
      <c r="B933" s="218" t="s">
        <v>569</v>
      </c>
      <c r="C933" s="59"/>
      <c r="D933" s="43"/>
      <c r="E933" s="59"/>
      <c r="F933" s="625">
        <f>SUM(F930:F932)</f>
        <v>3323632.52</v>
      </c>
      <c r="G933" s="4">
        <f t="shared" si="60"/>
        <v>0</v>
      </c>
    </row>
    <row r="934" spans="1:14" ht="14.1" customHeight="1">
      <c r="A934" s="582"/>
      <c r="B934" s="174"/>
      <c r="C934" s="629"/>
      <c r="D934" s="64"/>
      <c r="E934" s="568"/>
      <c r="F934" s="52">
        <f t="shared" si="61"/>
        <v>0</v>
      </c>
      <c r="G934" s="4">
        <f t="shared" si="60"/>
        <v>0</v>
      </c>
    </row>
    <row r="935" spans="1:14" ht="13.8">
      <c r="A935" s="152" t="s">
        <v>14</v>
      </c>
      <c r="B935" s="173" t="s">
        <v>63</v>
      </c>
      <c r="C935" s="629"/>
      <c r="D935" s="64"/>
      <c r="E935" s="568"/>
      <c r="F935" s="52">
        <f t="shared" si="61"/>
        <v>0</v>
      </c>
      <c r="G935" s="4">
        <f t="shared" si="60"/>
        <v>0</v>
      </c>
    </row>
    <row r="936" spans="1:14" s="100" customFormat="1" ht="7.5" customHeight="1">
      <c r="A936" s="582"/>
      <c r="B936" s="581"/>
      <c r="C936" s="629"/>
      <c r="D936" s="64"/>
      <c r="E936" s="568"/>
      <c r="F936" s="52">
        <f t="shared" si="61"/>
        <v>0</v>
      </c>
      <c r="G936" s="4">
        <f t="shared" si="60"/>
        <v>0</v>
      </c>
      <c r="H936" s="832"/>
      <c r="I936" s="4"/>
      <c r="J936" s="4"/>
      <c r="K936" s="4"/>
      <c r="L936" s="4"/>
      <c r="M936" s="4"/>
      <c r="N936" s="4"/>
    </row>
    <row r="937" spans="1:14" s="100" customFormat="1" ht="14.1" customHeight="1">
      <c r="A937" s="152">
        <v>4</v>
      </c>
      <c r="B937" s="173" t="s">
        <v>23</v>
      </c>
      <c r="C937" s="629"/>
      <c r="D937" s="64"/>
      <c r="E937" s="568"/>
      <c r="F937" s="52">
        <f t="shared" si="61"/>
        <v>0</v>
      </c>
      <c r="G937" s="4">
        <f t="shared" si="60"/>
        <v>0</v>
      </c>
      <c r="H937" s="832"/>
      <c r="I937" s="4"/>
      <c r="J937" s="4"/>
      <c r="K937" s="4"/>
      <c r="L937" s="4"/>
      <c r="M937" s="4"/>
      <c r="N937" s="4"/>
    </row>
    <row r="938" spans="1:14" s="100" customFormat="1" ht="14.1" customHeight="1">
      <c r="A938" s="148" t="s">
        <v>513</v>
      </c>
      <c r="B938" s="177" t="s">
        <v>61</v>
      </c>
      <c r="C938" s="90">
        <v>6016.26</v>
      </c>
      <c r="D938" s="94" t="s">
        <v>5</v>
      </c>
      <c r="E938" s="171">
        <v>45.42</v>
      </c>
      <c r="F938" s="52">
        <f>ROUND(E938*C938,2)</f>
        <v>273258.53000000003</v>
      </c>
      <c r="G938" s="4">
        <f t="shared" si="60"/>
        <v>273258.52920000005</v>
      </c>
      <c r="H938" s="832">
        <v>6016.26</v>
      </c>
      <c r="I938" s="4"/>
      <c r="J938" s="4"/>
      <c r="K938" s="4"/>
      <c r="L938" s="4"/>
      <c r="M938" s="4"/>
      <c r="N938" s="4"/>
    </row>
    <row r="939" spans="1:14" s="100" customFormat="1" ht="14.1" customHeight="1">
      <c r="A939" s="148" t="s">
        <v>514</v>
      </c>
      <c r="B939" s="177" t="s">
        <v>60</v>
      </c>
      <c r="C939" s="90">
        <v>6437.48</v>
      </c>
      <c r="D939" s="94" t="s">
        <v>5</v>
      </c>
      <c r="E939" s="171">
        <v>50.63</v>
      </c>
      <c r="F939" s="52">
        <f t="shared" si="61"/>
        <v>325929.61</v>
      </c>
      <c r="G939" s="4">
        <f t="shared" si="60"/>
        <v>325929.61239999998</v>
      </c>
      <c r="H939" s="832">
        <v>6437.48</v>
      </c>
      <c r="I939" s="4"/>
      <c r="J939" s="4"/>
      <c r="K939" s="4"/>
      <c r="L939" s="4"/>
      <c r="M939" s="4"/>
      <c r="N939" s="4"/>
    </row>
    <row r="940" spans="1:14" ht="14.1" customHeight="1">
      <c r="A940" s="582"/>
      <c r="B940" s="174"/>
      <c r="C940" s="629"/>
      <c r="D940" s="64"/>
      <c r="E940" s="165"/>
      <c r="F940" s="52">
        <f t="shared" si="61"/>
        <v>0</v>
      </c>
      <c r="G940" s="4">
        <f t="shared" si="60"/>
        <v>0</v>
      </c>
    </row>
    <row r="941" spans="1:14" ht="14.1" customHeight="1">
      <c r="A941" s="152">
        <v>12</v>
      </c>
      <c r="B941" s="173" t="s">
        <v>89</v>
      </c>
      <c r="C941" s="629"/>
      <c r="D941" s="64"/>
      <c r="E941" s="171"/>
      <c r="F941" s="52">
        <f t="shared" si="61"/>
        <v>0</v>
      </c>
      <c r="G941" s="4">
        <f t="shared" si="60"/>
        <v>0</v>
      </c>
    </row>
    <row r="942" spans="1:14" ht="14.1" customHeight="1">
      <c r="A942" s="240" t="s">
        <v>570</v>
      </c>
      <c r="B942" s="177" t="s">
        <v>371</v>
      </c>
      <c r="C942" s="95">
        <v>362</v>
      </c>
      <c r="D942" s="91" t="s">
        <v>1</v>
      </c>
      <c r="E942" s="171">
        <v>153.5</v>
      </c>
      <c r="F942" s="52">
        <f t="shared" si="61"/>
        <v>55567</v>
      </c>
      <c r="G942" s="4">
        <f t="shared" si="60"/>
        <v>55567</v>
      </c>
      <c r="H942" s="832">
        <v>362</v>
      </c>
    </row>
    <row r="943" spans="1:14" s="98" customFormat="1" ht="14.1" customHeight="1" thickBot="1">
      <c r="A943" s="240" t="s">
        <v>571</v>
      </c>
      <c r="B943" s="177" t="s">
        <v>80</v>
      </c>
      <c r="C943" s="90">
        <v>2172</v>
      </c>
      <c r="D943" s="91" t="s">
        <v>5</v>
      </c>
      <c r="E943" s="165">
        <v>12.600000000000001</v>
      </c>
      <c r="F943" s="52">
        <f t="shared" si="61"/>
        <v>27367.200000000001</v>
      </c>
      <c r="G943" s="4">
        <f t="shared" si="60"/>
        <v>27367.200000000004</v>
      </c>
      <c r="H943" s="832">
        <v>2172</v>
      </c>
      <c r="I943" s="4"/>
      <c r="J943" s="4"/>
      <c r="K943" s="4"/>
      <c r="L943" s="4"/>
      <c r="M943" s="4"/>
      <c r="N943" s="4"/>
    </row>
    <row r="944" spans="1:14" ht="15.75" customHeight="1" thickTop="1">
      <c r="A944" s="240" t="s">
        <v>572</v>
      </c>
      <c r="B944" s="177" t="s">
        <v>77</v>
      </c>
      <c r="C944" s="95">
        <v>362</v>
      </c>
      <c r="D944" s="91" t="s">
        <v>1</v>
      </c>
      <c r="E944" s="171">
        <v>6.8999999999999986</v>
      </c>
      <c r="F944" s="52">
        <f t="shared" si="61"/>
        <v>2497.8000000000002</v>
      </c>
      <c r="G944" s="4">
        <f t="shared" si="60"/>
        <v>2497.7999999999993</v>
      </c>
      <c r="H944" s="832">
        <v>362</v>
      </c>
    </row>
    <row r="945" spans="1:8">
      <c r="A945" s="240" t="s">
        <v>573</v>
      </c>
      <c r="B945" s="177" t="s">
        <v>81</v>
      </c>
      <c r="C945" s="95">
        <v>724</v>
      </c>
      <c r="D945" s="91" t="s">
        <v>1</v>
      </c>
      <c r="E945" s="171">
        <v>7.8999999999999986</v>
      </c>
      <c r="F945" s="52">
        <f t="shared" si="61"/>
        <v>5719.6</v>
      </c>
      <c r="G945" s="4">
        <f t="shared" si="60"/>
        <v>5719.5999999999985</v>
      </c>
      <c r="H945" s="832">
        <v>724</v>
      </c>
    </row>
    <row r="946" spans="1:8">
      <c r="A946" s="240" t="s">
        <v>574</v>
      </c>
      <c r="B946" s="175" t="s">
        <v>82</v>
      </c>
      <c r="C946" s="95">
        <v>362</v>
      </c>
      <c r="D946" s="91" t="s">
        <v>1</v>
      </c>
      <c r="E946" s="165">
        <v>95.350000000000023</v>
      </c>
      <c r="F946" s="55">
        <f t="shared" si="61"/>
        <v>34516.699999999997</v>
      </c>
      <c r="G946" s="4">
        <f t="shared" si="60"/>
        <v>34516.700000000012</v>
      </c>
      <c r="H946" s="832">
        <v>362</v>
      </c>
    </row>
    <row r="947" spans="1:8">
      <c r="A947" s="240" t="s">
        <v>575</v>
      </c>
      <c r="B947" s="175" t="s">
        <v>84</v>
      </c>
      <c r="C947" s="95">
        <v>362</v>
      </c>
      <c r="D947" s="91" t="s">
        <v>5</v>
      </c>
      <c r="E947" s="171">
        <v>25.54</v>
      </c>
      <c r="F947" s="55">
        <f t="shared" si="61"/>
        <v>9245.48</v>
      </c>
      <c r="G947" s="4">
        <f t="shared" si="60"/>
        <v>9245.48</v>
      </c>
      <c r="H947" s="832">
        <v>362</v>
      </c>
    </row>
    <row r="948" spans="1:8">
      <c r="A948" s="240" t="s">
        <v>576</v>
      </c>
      <c r="B948" s="175" t="s">
        <v>85</v>
      </c>
      <c r="C948" s="95">
        <v>362</v>
      </c>
      <c r="D948" s="91" t="s">
        <v>1</v>
      </c>
      <c r="E948" s="171">
        <v>70.699999999999989</v>
      </c>
      <c r="F948" s="55">
        <f t="shared" si="61"/>
        <v>25593.4</v>
      </c>
      <c r="G948" s="4">
        <f t="shared" si="60"/>
        <v>25593.399999999994</v>
      </c>
      <c r="H948" s="832">
        <v>362</v>
      </c>
    </row>
    <row r="949" spans="1:8">
      <c r="A949" s="240" t="s">
        <v>577</v>
      </c>
      <c r="B949" s="175" t="s">
        <v>87</v>
      </c>
      <c r="C949" s="95">
        <v>362</v>
      </c>
      <c r="D949" s="91" t="s">
        <v>1</v>
      </c>
      <c r="E949" s="165">
        <v>4.92</v>
      </c>
      <c r="F949" s="55">
        <f t="shared" si="61"/>
        <v>1781.04</v>
      </c>
      <c r="G949" s="4">
        <f t="shared" si="60"/>
        <v>1781.04</v>
      </c>
      <c r="H949" s="832">
        <v>362</v>
      </c>
    </row>
    <row r="950" spans="1:8" ht="13.8">
      <c r="A950" s="564"/>
      <c r="B950" s="586"/>
      <c r="C950" s="630"/>
      <c r="D950" s="584"/>
      <c r="E950" s="171"/>
      <c r="F950" s="55"/>
      <c r="G950" s="4">
        <f t="shared" si="60"/>
        <v>0</v>
      </c>
    </row>
    <row r="951" spans="1:8">
      <c r="A951" s="779"/>
      <c r="B951" s="780" t="s">
        <v>578</v>
      </c>
      <c r="C951" s="781"/>
      <c r="D951" s="782"/>
      <c r="E951" s="781"/>
      <c r="F951" s="783">
        <f>SUM(F937:F950)</f>
        <v>761476.36</v>
      </c>
      <c r="G951" s="4">
        <f t="shared" si="60"/>
        <v>0</v>
      </c>
    </row>
    <row r="952" spans="1:8" ht="13.8">
      <c r="A952" s="774"/>
      <c r="B952" s="775"/>
      <c r="C952" s="756"/>
      <c r="D952" s="776"/>
      <c r="E952" s="777"/>
      <c r="F952" s="778"/>
      <c r="G952" s="4">
        <f t="shared" si="60"/>
        <v>0</v>
      </c>
    </row>
    <row r="953" spans="1:8" ht="26.4">
      <c r="A953" s="152" t="s">
        <v>135</v>
      </c>
      <c r="B953" s="173" t="s">
        <v>70</v>
      </c>
      <c r="C953" s="629"/>
      <c r="D953" s="64"/>
      <c r="E953" s="568"/>
      <c r="F953" s="55"/>
      <c r="G953" s="4">
        <f t="shared" si="60"/>
        <v>0</v>
      </c>
    </row>
    <row r="954" spans="1:8" ht="13.8">
      <c r="A954" s="582"/>
      <c r="B954" s="581"/>
      <c r="C954" s="629"/>
      <c r="D954" s="64"/>
      <c r="E954" s="568"/>
      <c r="F954" s="55"/>
      <c r="G954" s="4">
        <f t="shared" si="60"/>
        <v>0</v>
      </c>
    </row>
    <row r="955" spans="1:8" ht="13.8">
      <c r="A955" s="152">
        <v>2</v>
      </c>
      <c r="B955" s="173" t="s">
        <v>42</v>
      </c>
      <c r="C955" s="629"/>
      <c r="D955" s="64"/>
      <c r="E955" s="568"/>
      <c r="F955" s="55"/>
      <c r="G955" s="4">
        <f t="shared" si="60"/>
        <v>0</v>
      </c>
    </row>
    <row r="956" spans="1:8">
      <c r="A956" s="148" t="s">
        <v>562</v>
      </c>
      <c r="B956" s="177" t="s">
        <v>22</v>
      </c>
      <c r="C956" s="93">
        <v>202.3</v>
      </c>
      <c r="D956" s="94" t="s">
        <v>7</v>
      </c>
      <c r="E956" s="171">
        <v>40.409999999999997</v>
      </c>
      <c r="F956" s="55">
        <f t="shared" ref="F956:F958" si="62">ROUND(E956*C956,2)</f>
        <v>8174.94</v>
      </c>
      <c r="G956" s="4">
        <f t="shared" si="60"/>
        <v>8174.9430000000002</v>
      </c>
      <c r="H956" s="832">
        <v>202.3</v>
      </c>
    </row>
    <row r="957" spans="1:8">
      <c r="A957" s="148" t="s">
        <v>563</v>
      </c>
      <c r="B957" s="177" t="s">
        <v>391</v>
      </c>
      <c r="C957" s="93">
        <v>132.80000000000001</v>
      </c>
      <c r="D957" s="94" t="s">
        <v>7</v>
      </c>
      <c r="E957" s="171">
        <v>18.97</v>
      </c>
      <c r="F957" s="55">
        <f t="shared" si="62"/>
        <v>2519.2199999999998</v>
      </c>
      <c r="G957" s="4">
        <f t="shared" si="60"/>
        <v>2519.2159999999999</v>
      </c>
      <c r="H957" s="832">
        <v>132.80000000000001</v>
      </c>
    </row>
    <row r="958" spans="1:8" ht="26.4">
      <c r="A958" s="148" t="s">
        <v>564</v>
      </c>
      <c r="B958" s="66" t="s">
        <v>374</v>
      </c>
      <c r="C958" s="114">
        <v>69.5</v>
      </c>
      <c r="D958" s="115" t="s">
        <v>7</v>
      </c>
      <c r="E958" s="165">
        <v>12.93</v>
      </c>
      <c r="F958" s="55">
        <f t="shared" si="62"/>
        <v>898.64</v>
      </c>
      <c r="G958" s="4">
        <f t="shared" si="60"/>
        <v>898.63499999999999</v>
      </c>
      <c r="H958" s="832">
        <v>69.5</v>
      </c>
    </row>
    <row r="959" spans="1:8" ht="13.8">
      <c r="A959" s="582"/>
      <c r="B959" s="174"/>
      <c r="C959" s="629"/>
      <c r="D959" s="64"/>
      <c r="E959" s="171"/>
      <c r="F959" s="90"/>
      <c r="G959" s="4">
        <f t="shared" si="60"/>
        <v>0</v>
      </c>
    </row>
    <row r="960" spans="1:8" ht="13.8">
      <c r="A960" s="152">
        <v>4</v>
      </c>
      <c r="B960" s="173" t="s">
        <v>43</v>
      </c>
      <c r="C960" s="629"/>
      <c r="D960" s="64"/>
      <c r="E960" s="171"/>
      <c r="F960" s="90"/>
      <c r="G960" s="4">
        <f t="shared" si="60"/>
        <v>0</v>
      </c>
    </row>
    <row r="961" spans="1:8">
      <c r="A961" s="240" t="s">
        <v>512</v>
      </c>
      <c r="B961" s="175" t="s">
        <v>173</v>
      </c>
      <c r="C961" s="56">
        <v>53.52</v>
      </c>
      <c r="D961" s="91" t="s">
        <v>10</v>
      </c>
      <c r="E961" s="171">
        <v>113.97</v>
      </c>
      <c r="F961" s="55">
        <f t="shared" ref="F961:F966" si="63">ROUND(E961*C961,2)</f>
        <v>6099.67</v>
      </c>
      <c r="G961" s="4">
        <f t="shared" si="60"/>
        <v>6099.6743999999999</v>
      </c>
    </row>
    <row r="962" spans="1:8">
      <c r="A962" s="240" t="s">
        <v>513</v>
      </c>
      <c r="B962" s="175" t="s">
        <v>44</v>
      </c>
      <c r="C962" s="56">
        <v>771.48</v>
      </c>
      <c r="D962" s="91" t="s">
        <v>10</v>
      </c>
      <c r="E962" s="165">
        <v>119.72</v>
      </c>
      <c r="F962" s="55">
        <f t="shared" si="63"/>
        <v>92361.59</v>
      </c>
      <c r="G962" s="4">
        <f t="shared" si="60"/>
        <v>92361.585600000006</v>
      </c>
    </row>
    <row r="963" spans="1:8">
      <c r="A963" s="240" t="s">
        <v>514</v>
      </c>
      <c r="B963" s="175" t="s">
        <v>45</v>
      </c>
      <c r="C963" s="56">
        <v>146.85</v>
      </c>
      <c r="D963" s="91" t="s">
        <v>10</v>
      </c>
      <c r="E963" s="171">
        <v>114.19</v>
      </c>
      <c r="F963" s="55">
        <f t="shared" si="63"/>
        <v>16768.8</v>
      </c>
      <c r="G963" s="4">
        <f t="shared" si="60"/>
        <v>16768.801499999998</v>
      </c>
    </row>
    <row r="964" spans="1:8">
      <c r="A964" s="240" t="s">
        <v>516</v>
      </c>
      <c r="B964" s="175" t="s">
        <v>46</v>
      </c>
      <c r="C964" s="56">
        <v>56.66</v>
      </c>
      <c r="D964" s="91" t="s">
        <v>10</v>
      </c>
      <c r="E964" s="171">
        <v>209.89</v>
      </c>
      <c r="F964" s="55">
        <f t="shared" si="63"/>
        <v>11892.37</v>
      </c>
      <c r="G964" s="4">
        <f t="shared" si="60"/>
        <v>11892.367399999999</v>
      </c>
    </row>
    <row r="965" spans="1:8">
      <c r="A965" s="240" t="s">
        <v>517</v>
      </c>
      <c r="B965" s="175" t="s">
        <v>162</v>
      </c>
      <c r="C965" s="56">
        <v>771.48</v>
      </c>
      <c r="D965" s="91" t="s">
        <v>10</v>
      </c>
      <c r="E965" s="171">
        <v>17.12</v>
      </c>
      <c r="F965" s="55">
        <f t="shared" si="63"/>
        <v>13207.74</v>
      </c>
      <c r="G965" s="4">
        <f t="shared" si="60"/>
        <v>13207.7376</v>
      </c>
    </row>
    <row r="966" spans="1:8">
      <c r="A966" s="240" t="s">
        <v>518</v>
      </c>
      <c r="B966" s="175" t="s">
        <v>48</v>
      </c>
      <c r="C966" s="56">
        <v>1190.05</v>
      </c>
      <c r="D966" s="91" t="s">
        <v>5</v>
      </c>
      <c r="E966" s="165">
        <v>17.02</v>
      </c>
      <c r="F966" s="55">
        <f t="shared" si="63"/>
        <v>20254.650000000001</v>
      </c>
      <c r="G966" s="4">
        <f t="shared" si="60"/>
        <v>20254.650999999998</v>
      </c>
    </row>
    <row r="967" spans="1:8" ht="13.8">
      <c r="A967" s="564"/>
      <c r="B967" s="586"/>
      <c r="C967" s="630"/>
      <c r="D967" s="584"/>
      <c r="E967" s="171"/>
      <c r="F967" s="55"/>
      <c r="G967" s="4">
        <f t="shared" si="60"/>
        <v>0</v>
      </c>
    </row>
    <row r="968" spans="1:8" ht="13.8">
      <c r="A968" s="152">
        <v>10</v>
      </c>
      <c r="B968" s="173" t="s">
        <v>174</v>
      </c>
      <c r="C968" s="93"/>
      <c r="D968" s="64"/>
      <c r="E968" s="171"/>
      <c r="F968" s="90"/>
      <c r="G968" s="4">
        <f t="shared" si="60"/>
        <v>0</v>
      </c>
    </row>
    <row r="969" spans="1:8">
      <c r="A969" s="148" t="s">
        <v>579</v>
      </c>
      <c r="B969" s="177" t="s">
        <v>96</v>
      </c>
      <c r="C969" s="634">
        <v>25</v>
      </c>
      <c r="D969" s="94" t="s">
        <v>50</v>
      </c>
      <c r="E969" s="171">
        <v>2611.7099999999996</v>
      </c>
      <c r="F969" s="90">
        <f t="shared" ref="F969" si="64">ROUND(E969*C969,2)</f>
        <v>65292.75</v>
      </c>
      <c r="G969" s="4">
        <f t="shared" si="60"/>
        <v>65292.749999999993</v>
      </c>
    </row>
    <row r="970" spans="1:8" ht="13.8">
      <c r="A970" s="582"/>
      <c r="B970" s="174"/>
      <c r="C970" s="239"/>
      <c r="D970" s="64"/>
      <c r="E970" s="165"/>
      <c r="F970" s="90"/>
      <c r="G970" s="4">
        <f t="shared" si="60"/>
        <v>0</v>
      </c>
    </row>
    <row r="971" spans="1:8" ht="26.4">
      <c r="A971" s="152">
        <v>11</v>
      </c>
      <c r="B971" s="173" t="s">
        <v>352</v>
      </c>
      <c r="C971" s="239"/>
      <c r="D971" s="64"/>
      <c r="E971" s="171"/>
      <c r="F971" s="90"/>
      <c r="G971" s="4">
        <f t="shared" si="60"/>
        <v>0</v>
      </c>
    </row>
    <row r="972" spans="1:8">
      <c r="A972" s="148" t="s">
        <v>580</v>
      </c>
      <c r="B972" s="177" t="s">
        <v>52</v>
      </c>
      <c r="C972" s="634">
        <v>20</v>
      </c>
      <c r="D972" s="94" t="s">
        <v>397</v>
      </c>
      <c r="E972" s="171">
        <v>456</v>
      </c>
      <c r="F972" s="90">
        <f t="shared" ref="F972:F975" si="65">ROUND(E972*C972,2)</f>
        <v>9120</v>
      </c>
      <c r="G972" s="4">
        <f t="shared" si="60"/>
        <v>9120</v>
      </c>
    </row>
    <row r="973" spans="1:8" ht="13.8">
      <c r="A973" s="582"/>
      <c r="B973" s="174"/>
      <c r="C973" s="93"/>
      <c r="D973" s="64"/>
      <c r="E973" s="171"/>
      <c r="F973" s="90">
        <f t="shared" si="65"/>
        <v>0</v>
      </c>
      <c r="G973" s="4">
        <f t="shared" si="60"/>
        <v>0</v>
      </c>
    </row>
    <row r="974" spans="1:8" ht="13.8">
      <c r="A974" s="152">
        <v>12</v>
      </c>
      <c r="B974" s="173" t="s">
        <v>42</v>
      </c>
      <c r="C974" s="629"/>
      <c r="D974" s="64"/>
      <c r="E974" s="165"/>
      <c r="F974" s="90">
        <f t="shared" si="65"/>
        <v>0</v>
      </c>
      <c r="G974" s="4">
        <f t="shared" si="60"/>
        <v>0</v>
      </c>
    </row>
    <row r="975" spans="1:8">
      <c r="A975" s="148" t="s">
        <v>570</v>
      </c>
      <c r="B975" s="177" t="s">
        <v>22</v>
      </c>
      <c r="C975" s="93">
        <v>79.63</v>
      </c>
      <c r="D975" s="94" t="s">
        <v>7</v>
      </c>
      <c r="E975" s="171">
        <v>40.409999999999997</v>
      </c>
      <c r="F975" s="90">
        <f t="shared" si="65"/>
        <v>3217.85</v>
      </c>
      <c r="G975" s="4">
        <f t="shared" ref="G975:G985" si="66">E975*C975</f>
        <v>3217.8482999999997</v>
      </c>
      <c r="H975" s="832">
        <v>79.63</v>
      </c>
    </row>
    <row r="976" spans="1:8">
      <c r="A976" s="148" t="s">
        <v>571</v>
      </c>
      <c r="B976" s="177" t="s">
        <v>74</v>
      </c>
      <c r="C976" s="93">
        <v>73.95</v>
      </c>
      <c r="D976" s="94" t="s">
        <v>7</v>
      </c>
      <c r="E976" s="171">
        <v>18.97</v>
      </c>
      <c r="F976" s="90">
        <f>ROUND(E976*C976,2)</f>
        <v>1402.83</v>
      </c>
      <c r="G976" s="4">
        <f t="shared" si="66"/>
        <v>1402.8315</v>
      </c>
      <c r="H976" s="832">
        <v>73.95</v>
      </c>
    </row>
    <row r="977" spans="1:10" ht="13.8">
      <c r="A977" s="582"/>
      <c r="B977" s="174"/>
      <c r="C977" s="629"/>
      <c r="D977" s="64"/>
      <c r="E977" s="171"/>
      <c r="F977" s="90"/>
      <c r="G977" s="4">
        <f t="shared" si="66"/>
        <v>0</v>
      </c>
    </row>
    <row r="978" spans="1:10" ht="13.8">
      <c r="A978" s="152">
        <v>13</v>
      </c>
      <c r="B978" s="173" t="s">
        <v>40</v>
      </c>
      <c r="C978" s="629"/>
      <c r="D978" s="64"/>
      <c r="E978" s="165"/>
      <c r="F978" s="90"/>
      <c r="G978" s="4">
        <f t="shared" si="66"/>
        <v>0</v>
      </c>
    </row>
    <row r="979" spans="1:10">
      <c r="A979" s="148">
        <v>15</v>
      </c>
      <c r="B979" s="177" t="s">
        <v>51</v>
      </c>
      <c r="C979" s="99">
        <v>1</v>
      </c>
      <c r="D979" s="94" t="s">
        <v>397</v>
      </c>
      <c r="E979" s="171">
        <v>2000</v>
      </c>
      <c r="F979" s="90">
        <f t="shared" ref="F979" si="67">ROUND(E979*C979,2)</f>
        <v>2000</v>
      </c>
      <c r="G979" s="4">
        <f t="shared" si="66"/>
        <v>2000</v>
      </c>
    </row>
    <row r="980" spans="1:10" ht="13.8">
      <c r="A980" s="564"/>
      <c r="B980" s="565"/>
      <c r="C980" s="635"/>
      <c r="D980" s="584"/>
      <c r="E980" s="171"/>
      <c r="F980" s="55"/>
      <c r="G980" s="4">
        <f t="shared" si="66"/>
        <v>0</v>
      </c>
    </row>
    <row r="981" spans="1:10" ht="13.8">
      <c r="A981" s="41"/>
      <c r="B981" s="218" t="s">
        <v>492</v>
      </c>
      <c r="C981" s="42"/>
      <c r="D981" s="43"/>
      <c r="E981" s="587"/>
      <c r="F981" s="116">
        <f>SUM(F956:F980)</f>
        <v>253211.05</v>
      </c>
      <c r="G981" s="4">
        <f t="shared" si="66"/>
        <v>0</v>
      </c>
    </row>
    <row r="982" spans="1:10">
      <c r="A982" s="7"/>
      <c r="B982" s="181"/>
      <c r="C982" s="547"/>
      <c r="D982" s="8"/>
      <c r="E982" s="9"/>
      <c r="F982" s="10"/>
      <c r="G982" s="4">
        <f t="shared" si="66"/>
        <v>0</v>
      </c>
    </row>
    <row r="983" spans="1:10" ht="13.8">
      <c r="A983" s="41"/>
      <c r="B983" s="218" t="s">
        <v>603</v>
      </c>
      <c r="C983" s="42"/>
      <c r="D983" s="43"/>
      <c r="E983" s="587"/>
      <c r="F983" s="116">
        <f>F981+F951+F933+F925+F832</f>
        <v>5729588.3900000006</v>
      </c>
      <c r="G983" s="4">
        <f t="shared" si="66"/>
        <v>0</v>
      </c>
    </row>
    <row r="984" spans="1:10" ht="13.8">
      <c r="A984" s="102"/>
      <c r="B984" s="221"/>
      <c r="C984" s="103"/>
      <c r="D984" s="89"/>
      <c r="E984" s="568"/>
      <c r="F984" s="90"/>
      <c r="G984" s="4">
        <f t="shared" si="66"/>
        <v>0</v>
      </c>
    </row>
    <row r="985" spans="1:10" ht="13.8">
      <c r="A985" s="41"/>
      <c r="B985" s="218" t="s">
        <v>604</v>
      </c>
      <c r="C985" s="42"/>
      <c r="D985" s="43"/>
      <c r="E985" s="587"/>
      <c r="F985" s="116">
        <f>F983+F817+F704+F633+F590</f>
        <v>12370022.600000001</v>
      </c>
      <c r="G985" s="4">
        <f t="shared" si="66"/>
        <v>0</v>
      </c>
    </row>
    <row r="986" spans="1:10" ht="14.4">
      <c r="A986" s="541"/>
      <c r="B986" s="542"/>
      <c r="C986" s="543"/>
      <c r="D986" s="544"/>
      <c r="E986" s="545"/>
      <c r="F986" s="546"/>
      <c r="G986" s="4">
        <f>SUM(G14:G981)</f>
        <v>79977364.4941919</v>
      </c>
      <c r="H986" s="843" t="s">
        <v>606</v>
      </c>
      <c r="I986" s="225" t="s">
        <v>607</v>
      </c>
      <c r="J986" s="226" t="s">
        <v>398</v>
      </c>
    </row>
    <row r="987" spans="1:10" ht="13.8">
      <c r="A987" s="41"/>
      <c r="B987" s="218" t="s">
        <v>581</v>
      </c>
      <c r="C987" s="42"/>
      <c r="D987" s="43"/>
      <c r="E987" s="587"/>
      <c r="F987" s="116">
        <f>F985+F574</f>
        <v>79977364.441023588</v>
      </c>
      <c r="H987" s="844">
        <v>100329295.28102358</v>
      </c>
      <c r="I987" s="227">
        <f>F1007</f>
        <v>113450538.33102359</v>
      </c>
      <c r="J987" s="228"/>
    </row>
    <row r="988" spans="1:10">
      <c r="A988" s="541"/>
      <c r="B988" s="542"/>
      <c r="C988" s="543"/>
      <c r="D988" s="544"/>
      <c r="E988" s="545"/>
      <c r="F988" s="546"/>
      <c r="H988" s="845">
        <f>H987*1.25</f>
        <v>125411619.10127947</v>
      </c>
      <c r="I988" s="229">
        <f>+I987-H987</f>
        <v>13121243.050000012</v>
      </c>
      <c r="J988" s="228"/>
    </row>
    <row r="989" spans="1:10" ht="14.4">
      <c r="A989" s="541"/>
      <c r="B989" s="542"/>
      <c r="C989" s="543"/>
      <c r="D989" s="544"/>
      <c r="E989" s="545"/>
      <c r="F989" s="546"/>
      <c r="H989" s="230">
        <v>0.25</v>
      </c>
      <c r="I989" s="231"/>
      <c r="J989" s="231">
        <f>+I988/H987</f>
        <v>0.1307817722953924</v>
      </c>
    </row>
    <row r="990" spans="1:10">
      <c r="A990" s="541"/>
      <c r="B990" s="588" t="s">
        <v>16</v>
      </c>
      <c r="C990" s="543"/>
      <c r="D990" s="544"/>
      <c r="E990" s="545"/>
      <c r="F990" s="546"/>
    </row>
    <row r="991" spans="1:10">
      <c r="A991" s="541"/>
      <c r="B991" s="589" t="s">
        <v>17</v>
      </c>
      <c r="C991" s="590">
        <v>0.1</v>
      </c>
      <c r="D991" s="544"/>
      <c r="E991" s="545"/>
      <c r="F991" s="591">
        <f t="shared" ref="F991:F996" si="68">ROUND($F$987*C991,2)</f>
        <v>7997736.4400000004</v>
      </c>
    </row>
    <row r="992" spans="1:10">
      <c r="A992" s="541"/>
      <c r="B992" s="589" t="s">
        <v>582</v>
      </c>
      <c r="C992" s="590">
        <v>0.05</v>
      </c>
      <c r="D992" s="544"/>
      <c r="E992" s="545"/>
      <c r="F992" s="591">
        <f>ROUND($F$987*C992,2)</f>
        <v>3998868.22</v>
      </c>
    </row>
    <row r="993" spans="1:6">
      <c r="A993" s="541"/>
      <c r="B993" s="589" t="s">
        <v>583</v>
      </c>
      <c r="C993" s="590">
        <v>0.04</v>
      </c>
      <c r="D993" s="544"/>
      <c r="E993" s="545"/>
      <c r="F993" s="591">
        <f t="shared" si="68"/>
        <v>3199094.58</v>
      </c>
    </row>
    <row r="994" spans="1:6">
      <c r="A994" s="541"/>
      <c r="B994" s="589" t="s">
        <v>584</v>
      </c>
      <c r="C994" s="590">
        <v>0.04</v>
      </c>
      <c r="D994" s="544"/>
      <c r="E994" s="545"/>
      <c r="F994" s="591">
        <f t="shared" si="68"/>
        <v>3199094.58</v>
      </c>
    </row>
    <row r="995" spans="1:6">
      <c r="A995" s="541"/>
      <c r="B995" s="589" t="s">
        <v>18</v>
      </c>
      <c r="C995" s="590">
        <v>0.03</v>
      </c>
      <c r="D995" s="544"/>
      <c r="E995" s="545"/>
      <c r="F995" s="591">
        <f t="shared" si="68"/>
        <v>2399320.9300000002</v>
      </c>
    </row>
    <row r="996" spans="1:6">
      <c r="A996" s="541"/>
      <c r="B996" s="589" t="s">
        <v>19</v>
      </c>
      <c r="C996" s="590">
        <v>0.01</v>
      </c>
      <c r="D996" s="544"/>
      <c r="E996" s="545"/>
      <c r="F996" s="591">
        <f t="shared" si="68"/>
        <v>799773.64</v>
      </c>
    </row>
    <row r="997" spans="1:6">
      <c r="A997" s="541"/>
      <c r="B997" s="589" t="s">
        <v>585</v>
      </c>
      <c r="C997" s="590">
        <v>0.18</v>
      </c>
      <c r="D997" s="544"/>
      <c r="E997" s="545"/>
      <c r="F997" s="591">
        <f>ROUND($F$991*C997,2)</f>
        <v>1439592.56</v>
      </c>
    </row>
    <row r="998" spans="1:6">
      <c r="A998" s="541"/>
      <c r="B998" s="589" t="s">
        <v>586</v>
      </c>
      <c r="C998" s="590">
        <v>0.1</v>
      </c>
      <c r="D998" s="544"/>
      <c r="E998" s="592">
        <v>100329295.28</v>
      </c>
      <c r="F998" s="591">
        <v>6760734.1799999997</v>
      </c>
    </row>
    <row r="999" spans="1:6" ht="26.4">
      <c r="A999" s="541"/>
      <c r="B999" s="589" t="s">
        <v>587</v>
      </c>
      <c r="C999" s="590">
        <v>0.03</v>
      </c>
      <c r="D999" s="544"/>
      <c r="E999" s="545"/>
      <c r="F999" s="591">
        <f>ROUND($F$987*C999,2)</f>
        <v>2399320.9300000002</v>
      </c>
    </row>
    <row r="1000" spans="1:6">
      <c r="A1000" s="541"/>
      <c r="B1000" s="589" t="s">
        <v>390</v>
      </c>
      <c r="C1000" s="590">
        <v>1.4999999999999999E-2</v>
      </c>
      <c r="D1000" s="544"/>
      <c r="E1000" s="545"/>
      <c r="F1000" s="591">
        <f>ROUND($F$987*C1000,2)</f>
        <v>1199660.47</v>
      </c>
    </row>
    <row r="1001" spans="1:6">
      <c r="A1001" s="541"/>
      <c r="B1001" s="593" t="s">
        <v>271</v>
      </c>
      <c r="C1001" s="590">
        <v>1E-3</v>
      </c>
      <c r="D1001" s="544"/>
      <c r="E1001" s="545"/>
      <c r="F1001" s="591">
        <f>ROUND($F$987*C1001,2)</f>
        <v>79977.36</v>
      </c>
    </row>
    <row r="1002" spans="1:6">
      <c r="A1002" s="541"/>
      <c r="B1002" s="589" t="s">
        <v>20</v>
      </c>
      <c r="C1002" s="590">
        <v>0.05</v>
      </c>
      <c r="D1002" s="544"/>
      <c r="E1002" s="545"/>
      <c r="F1002" s="591"/>
    </row>
    <row r="1003" spans="1:6">
      <c r="A1003" s="541"/>
      <c r="B1003" s="593"/>
      <c r="C1003" s="543"/>
      <c r="D1003" s="544"/>
      <c r="E1003" s="545"/>
      <c r="F1003" s="546"/>
    </row>
    <row r="1004" spans="1:6">
      <c r="A1004" s="541"/>
      <c r="B1004" s="588" t="s">
        <v>588</v>
      </c>
      <c r="C1004" s="543"/>
      <c r="D1004" s="544"/>
      <c r="E1004" s="545"/>
      <c r="F1004" s="546"/>
    </row>
    <row r="1005" spans="1:6">
      <c r="A1005" s="541"/>
      <c r="B1005" s="594"/>
      <c r="C1005" s="543"/>
      <c r="D1005" s="544"/>
      <c r="E1005" s="545"/>
      <c r="F1005" s="546">
        <f>SUM(F990:F1004)</f>
        <v>33473173.889999997</v>
      </c>
    </row>
    <row r="1006" spans="1:6" ht="13.8" thickBot="1">
      <c r="A1006" s="541"/>
      <c r="B1006" s="594"/>
      <c r="C1006" s="595"/>
      <c r="D1006" s="544"/>
      <c r="E1006" s="545"/>
      <c r="F1006" s="546"/>
    </row>
    <row r="1007" spans="1:6" ht="13.8" thickTop="1">
      <c r="A1007" s="788"/>
      <c r="B1007" s="789" t="s">
        <v>487</v>
      </c>
      <c r="C1007" s="790"/>
      <c r="D1007" s="791"/>
      <c r="E1007" s="790"/>
      <c r="F1007" s="797">
        <f>F1005+F987</f>
        <v>113450538.33102359</v>
      </c>
    </row>
    <row r="1008" spans="1:6" ht="13.8" thickBot="1">
      <c r="A1008" s="784"/>
      <c r="B1008" s="785" t="s">
        <v>487</v>
      </c>
      <c r="C1008" s="786"/>
      <c r="D1008" s="787"/>
      <c r="E1008" s="786"/>
      <c r="F1008" s="798">
        <f>F1007</f>
        <v>113450538.33102359</v>
      </c>
    </row>
    <row r="1009" spans="1:11" ht="13.8" thickTop="1">
      <c r="A1009" s="620"/>
      <c r="B1009" s="818"/>
      <c r="C1009" s="818"/>
      <c r="D1009" s="818"/>
      <c r="E1009" s="818"/>
      <c r="F1009" s="794"/>
    </row>
    <row r="1010" spans="1:11" s="3" customFormat="1">
      <c r="A1010" s="796" t="s">
        <v>625</v>
      </c>
      <c r="B1010" s="1"/>
      <c r="C1010" s="1"/>
      <c r="D1010" s="1"/>
      <c r="E1010" s="1"/>
      <c r="F1010" s="614"/>
      <c r="H1010" s="846"/>
      <c r="I1010" s="600"/>
      <c r="J1010" s="600"/>
      <c r="K1010" s="601"/>
    </row>
    <row r="1011" spans="1:11" s="3" customFormat="1">
      <c r="A1011" s="805" t="s">
        <v>626</v>
      </c>
      <c r="B1011" s="805"/>
      <c r="C1011" s="805"/>
      <c r="D1011" s="805"/>
      <c r="E1011" s="805"/>
      <c r="F1011" s="805"/>
      <c r="H1011" s="847"/>
      <c r="I1011" s="602"/>
    </row>
    <row r="1012" spans="1:11" s="3" customFormat="1" ht="12.75" customHeight="1">
      <c r="A1012" s="795"/>
      <c r="B1012" s="603"/>
      <c r="C1012" s="636"/>
      <c r="D1012" s="603"/>
      <c r="E1012" s="603"/>
      <c r="F1012" s="793"/>
      <c r="H1012" s="847"/>
    </row>
    <row r="1013" spans="1:11" s="3" customFormat="1" ht="12.75" customHeight="1">
      <c r="A1013" s="795"/>
      <c r="B1013" s="603"/>
      <c r="C1013" s="636"/>
      <c r="D1013" s="603"/>
      <c r="E1013" s="603"/>
      <c r="F1013" s="793"/>
      <c r="H1013" s="847"/>
    </row>
    <row r="1014" spans="1:11" s="3" customFormat="1">
      <c r="A1014" s="604"/>
      <c r="B1014" s="623" t="s">
        <v>624</v>
      </c>
      <c r="C1014" s="806" t="s">
        <v>623</v>
      </c>
      <c r="D1014" s="806"/>
      <c r="E1014" s="806"/>
      <c r="F1014" s="806"/>
      <c r="H1014" s="847"/>
    </row>
    <row r="1015" spans="1:11" s="3" customFormat="1">
      <c r="A1015" s="605"/>
      <c r="B1015" s="605"/>
      <c r="C1015" s="605"/>
      <c r="D1015" s="605"/>
      <c r="E1015" s="605"/>
      <c r="F1015" s="605"/>
      <c r="H1015" s="847"/>
      <c r="I1015" s="606"/>
    </row>
    <row r="1016" spans="1:11" s="3" customFormat="1">
      <c r="A1016" s="605"/>
      <c r="B1016" s="605"/>
      <c r="C1016" s="605"/>
      <c r="D1016" s="605"/>
      <c r="E1016" s="605"/>
      <c r="F1016" s="605"/>
      <c r="H1016" s="847"/>
    </row>
    <row r="1017" spans="1:11" s="3" customFormat="1">
      <c r="A1017" s="605"/>
      <c r="B1017" s="607" t="s">
        <v>616</v>
      </c>
      <c r="C1017" s="607" t="s">
        <v>617</v>
      </c>
      <c r="D1017" s="608"/>
      <c r="E1017" s="608"/>
      <c r="F1017" s="605"/>
      <c r="H1017" s="847"/>
    </row>
    <row r="1018" spans="1:11" s="3" customFormat="1">
      <c r="A1018" s="605"/>
      <c r="B1018" s="623" t="s">
        <v>618</v>
      </c>
      <c r="C1018" s="623" t="s">
        <v>619</v>
      </c>
      <c r="D1018" s="609"/>
      <c r="E1018" s="609"/>
      <c r="F1018" s="605"/>
      <c r="H1018" s="848"/>
    </row>
    <row r="1019" spans="1:11" s="3" customFormat="1" ht="26.4">
      <c r="A1019" s="605"/>
      <c r="B1019" s="611" t="s">
        <v>621</v>
      </c>
      <c r="C1019" s="807" t="s">
        <v>622</v>
      </c>
      <c r="D1019" s="807"/>
      <c r="E1019" s="807"/>
      <c r="F1019" s="807"/>
      <c r="H1019" s="847"/>
    </row>
    <row r="1020" spans="1:11" s="3" customFormat="1" ht="25.5" customHeight="1">
      <c r="A1020" s="605"/>
      <c r="B1020" s="612"/>
      <c r="C1020" s="605"/>
      <c r="D1020" s="605"/>
      <c r="E1020" s="605"/>
      <c r="F1020" s="605"/>
      <c r="H1020" s="847"/>
    </row>
    <row r="1021" spans="1:11" s="3" customFormat="1">
      <c r="A1021" s="605"/>
      <c r="B1021" s="804" t="s">
        <v>630</v>
      </c>
      <c r="C1021" s="804"/>
      <c r="D1021" s="804"/>
      <c r="E1021" s="804"/>
      <c r="F1021" s="605"/>
      <c r="H1021" s="847"/>
      <c r="I1021" s="610"/>
      <c r="K1021" s="606"/>
    </row>
    <row r="1022" spans="1:11" s="3" customFormat="1">
      <c r="A1022" s="605"/>
      <c r="B1022" s="612"/>
      <c r="C1022" s="605"/>
      <c r="D1022" s="605"/>
      <c r="E1022" s="605"/>
      <c r="F1022" s="605"/>
      <c r="H1022" s="847"/>
    </row>
    <row r="1023" spans="1:11" s="3" customFormat="1">
      <c r="A1023" s="605"/>
      <c r="B1023" s="612"/>
      <c r="C1023" s="605"/>
      <c r="D1023" s="605"/>
      <c r="E1023" s="605"/>
      <c r="F1023" s="605"/>
      <c r="H1023" s="847"/>
      <c r="I1023" s="610"/>
    </row>
    <row r="1024" spans="1:11" s="3" customFormat="1">
      <c r="A1024" s="604"/>
      <c r="B1024" s="808"/>
      <c r="C1024" s="808"/>
      <c r="D1024" s="808"/>
      <c r="E1024" s="808"/>
      <c r="F1024" s="605"/>
      <c r="H1024" s="847"/>
    </row>
    <row r="1025" spans="1:8" s="3" customFormat="1">
      <c r="A1025" s="605"/>
      <c r="B1025" s="809" t="s">
        <v>629</v>
      </c>
      <c r="C1025" s="809"/>
      <c r="D1025" s="809"/>
      <c r="E1025" s="809"/>
      <c r="F1025" s="605"/>
      <c r="H1025" s="847"/>
    </row>
    <row r="1026" spans="1:8" s="3" customFormat="1">
      <c r="A1026" s="605"/>
      <c r="B1026" s="808" t="s">
        <v>620</v>
      </c>
      <c r="C1026" s="808"/>
      <c r="D1026" s="609"/>
      <c r="E1026" s="609"/>
      <c r="F1026" s="605"/>
      <c r="H1026" s="848"/>
    </row>
    <row r="1027" spans="1:8" s="3" customFormat="1">
      <c r="A1027" s="609" t="s">
        <v>631</v>
      </c>
      <c r="B1027" s="613"/>
      <c r="C1027" s="609"/>
      <c r="D1027" s="609"/>
      <c r="E1027" s="609"/>
      <c r="F1027" s="609"/>
      <c r="H1027" s="847"/>
    </row>
    <row r="1028" spans="1:8" s="3" customFormat="1">
      <c r="A1028" s="2"/>
      <c r="B1028" s="614"/>
      <c r="C1028" s="615"/>
      <c r="D1028" s="616"/>
      <c r="E1028" s="617"/>
      <c r="F1028" s="615"/>
      <c r="H1028" s="847"/>
    </row>
    <row r="1029" spans="1:8">
      <c r="A1029" s="620"/>
      <c r="B1029" s="599"/>
      <c r="C1029" s="597"/>
      <c r="D1029" s="597"/>
      <c r="E1029" s="597"/>
      <c r="F1029" s="622"/>
      <c r="G1029" s="100"/>
    </row>
    <row r="1030" spans="1:8">
      <c r="A1030" s="596"/>
      <c r="B1030" s="599"/>
      <c r="C1030" s="597"/>
      <c r="D1030" s="597"/>
      <c r="E1030" s="597"/>
      <c r="F1030" s="622"/>
      <c r="G1030" s="100"/>
    </row>
    <row r="1031" spans="1:8">
      <c r="A1031" s="619"/>
      <c r="B1031" s="799"/>
      <c r="C1031" s="799"/>
      <c r="D1031" s="799"/>
      <c r="E1031" s="620"/>
      <c r="F1031" s="621"/>
      <c r="G1031" s="100"/>
    </row>
    <row r="1032" spans="1:8">
      <c r="B1032" s="618"/>
      <c r="C1032" s="637"/>
      <c r="F1032" s="100"/>
    </row>
  </sheetData>
  <mergeCells count="22">
    <mergeCell ref="A5:F5"/>
    <mergeCell ref="A1:F1"/>
    <mergeCell ref="A2:F2"/>
    <mergeCell ref="A3:F3"/>
    <mergeCell ref="A4:C4"/>
    <mergeCell ref="D4:F4"/>
    <mergeCell ref="B1031:D1031"/>
    <mergeCell ref="A6:B6"/>
    <mergeCell ref="E6:F6"/>
    <mergeCell ref="B1021:E1021"/>
    <mergeCell ref="A1011:F1011"/>
    <mergeCell ref="C1014:F1014"/>
    <mergeCell ref="C1019:F1019"/>
    <mergeCell ref="B1024:E1024"/>
    <mergeCell ref="B1025:E1025"/>
    <mergeCell ref="B1026:C1026"/>
    <mergeCell ref="A7:B7"/>
    <mergeCell ref="C7:F7"/>
    <mergeCell ref="A8:F8"/>
    <mergeCell ref="A731:A732"/>
    <mergeCell ref="A733:A734"/>
    <mergeCell ref="B1009:E1009"/>
  </mergeCells>
  <printOptions horizontalCentered="1"/>
  <pageMargins left="0.19685039370078741" right="0.19685039370078741" top="0.73185039370078742" bottom="0.39370078740157483" header="0" footer="0.19685039370078741"/>
  <pageSetup paperSize="9" scale="72" fitToHeight="0" orientation="portrait" r:id="rId1"/>
  <headerFooter alignWithMargins="0">
    <oddFooter xml:space="preserve">&amp;C&amp;P de &amp;N&amp;R
</oddFooter>
  </headerFooter>
  <rowBreaks count="19" manualBreakCount="19">
    <brk id="59" max="5" man="1"/>
    <brk id="115" max="5" man="1"/>
    <brk id="162" max="5" man="1"/>
    <brk id="214" max="5" man="1"/>
    <brk id="271" max="5" man="1"/>
    <brk id="315" max="5" man="1"/>
    <brk id="366" max="5" man="1"/>
    <brk id="413" max="5" man="1"/>
    <brk id="461" max="5" man="1"/>
    <brk id="516" max="5" man="1"/>
    <brk id="574" max="5" man="1"/>
    <brk id="617" max="5" man="1"/>
    <brk id="676" max="5" man="1"/>
    <brk id="725" max="5" man="1"/>
    <brk id="770" max="5" man="1"/>
    <brk id="826" max="5" man="1"/>
    <brk id="892" max="5" man="1"/>
    <brk id="951" max="5" man="1"/>
    <brk id="1007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893fb8-1cd9-467c-87aa-362a8a493633">
      <Terms xmlns="http://schemas.microsoft.com/office/infopath/2007/PartnerControls"/>
    </lcf76f155ced4ddcb4097134ff3c332f>
    <TaxCatchAll xmlns="6f1286bd-5c2e-447a-a9f2-98960f686b4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ED271D923F26459FBA46E40D675711" ma:contentTypeVersion="14" ma:contentTypeDescription="Crear nuevo documento." ma:contentTypeScope="" ma:versionID="f4cc71c124a1b8a84bce3febc471c30b">
  <xsd:schema xmlns:xsd="http://www.w3.org/2001/XMLSchema" xmlns:xs="http://www.w3.org/2001/XMLSchema" xmlns:p="http://schemas.microsoft.com/office/2006/metadata/properties" xmlns:ns2="a6893fb8-1cd9-467c-87aa-362a8a493633" xmlns:ns3="6f1286bd-5c2e-447a-a9f2-98960f686b40" targetNamespace="http://schemas.microsoft.com/office/2006/metadata/properties" ma:root="true" ma:fieldsID="a33fe4b55136ba2134db659b235069a6" ns2:_="" ns3:_="">
    <xsd:import namespace="a6893fb8-1cd9-467c-87aa-362a8a493633"/>
    <xsd:import namespace="6f1286bd-5c2e-447a-a9f2-98960f686b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893fb8-1cd9-467c-87aa-362a8a4936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e93dd4e6-944c-4e37-94ee-b715a77fef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286bd-5c2e-447a-a9f2-98960f686b4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9912e50-a601-4f1f-916b-d4baaeb1a9c4}" ma:internalName="TaxCatchAll" ma:showField="CatchAllData" ma:web="6f1286bd-5c2e-447a-a9f2-98960f686b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E2E1B4-41D6-42C1-A6AA-A74E214D90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A33F5C-B3B6-49FA-8BC1-BA604077B57E}">
  <ds:schemaRefs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a6893fb8-1cd9-467c-87aa-362a8a493633"/>
    <ds:schemaRef ds:uri="http://schemas.microsoft.com/office/2006/documentManagement/types"/>
    <ds:schemaRef ds:uri="http://schemas.microsoft.com/office/infopath/2007/PartnerControls"/>
    <ds:schemaRef ds:uri="6f1286bd-5c2e-447a-a9f2-98960f686b40"/>
  </ds:schemaRefs>
</ds:datastoreItem>
</file>

<file path=customXml/itemProps3.xml><?xml version="1.0" encoding="utf-8"?>
<ds:datastoreItem xmlns:ds="http://schemas.openxmlformats.org/officeDocument/2006/customXml" ds:itemID="{661F44EB-3581-4A37-8687-67C42097CD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893fb8-1cd9-467c-87aa-362a8a493633"/>
    <ds:schemaRef ds:uri="6f1286bd-5c2e-447a-a9f2-98960f686b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ACT. No. 1 DSFO (2)</vt:lpstr>
      <vt:lpstr>'ACT. No. 1 DSFO (2)'!Área_de_impresión</vt:lpstr>
      <vt:lpstr>'ACT. No. 1 DSFO (2)'!Imprimir_área_IM</vt:lpstr>
      <vt:lpstr>'ACT. No. 1 DSFO (2)'!Imprimir_títulos_IM</vt:lpstr>
      <vt:lpstr>'ACT. No. 1 DSFO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Leny Massiel Grullón Olivo</dc:creator>
  <cp:lastModifiedBy>Erick Esteban Bernabel Báez</cp:lastModifiedBy>
  <cp:lastPrinted>2022-03-21T16:30:07Z</cp:lastPrinted>
  <dcterms:created xsi:type="dcterms:W3CDTF">2016-09-20T13:17:42Z</dcterms:created>
  <dcterms:modified xsi:type="dcterms:W3CDTF">2022-07-20T22:26:34Z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0x01010084ED271D923F26459FBA46E40D675711</vt:lpwstr>
  </property>
  <property fmtid="{D5CDD505-2E9C-101B-9397-08002B2CF9AE}" pid="3" name="MediaServiceImageTags">
    <vt:lpwstr/>
  </property>
</Properties>
</file>